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4.xml" ContentType="application/vnd.openxmlformats-officedocument.drawingml.chartshapes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17.xml" ContentType="application/vnd.openxmlformats-officedocument.drawingml.chartshape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0.xml" ContentType="application/vnd.openxmlformats-officedocument.drawingml.chartshapes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23.xml" ContentType="application/vnd.openxmlformats-officedocument.drawingml.chartshapes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drawings/drawing26.xml" ContentType="application/vnd.openxmlformats-officedocument.drawingml.chartshapes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drawings/drawing29.xml" ContentType="application/vnd.openxmlformats-officedocument.drawingml.chartshapes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21.xml" ContentType="application/vnd.openxmlformats-officedocument.drawingml.chart+xml"/>
  <Override PartName="/xl/drawings/drawing32.xml" ContentType="application/vnd.openxmlformats-officedocument.drawingml.chartshapes+xml"/>
  <Override PartName="/xl/charts/chart22.xml" ContentType="application/vnd.openxmlformats-officedocument.drawingml.chart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3.xml" ContentType="application/vnd.openxmlformats-officedocument.drawingml.chart+xml"/>
  <Override PartName="/xl/theme/themeOverride21.xml" ContentType="application/vnd.openxmlformats-officedocument.themeOverride+xml"/>
  <Override PartName="/xl/drawings/drawing35.xml" ContentType="application/vnd.openxmlformats-officedocument.drawingml.chartshapes+xml"/>
  <Override PartName="/xl/charts/chart24.xml" ContentType="application/vnd.openxmlformats-officedocument.drawingml.chart+xml"/>
  <Override PartName="/xl/theme/themeOverride22.xml" ContentType="application/vnd.openxmlformats-officedocument.themeOverrid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25.xml" ContentType="application/vnd.openxmlformats-officedocument.drawingml.chart+xml"/>
  <Override PartName="/xl/theme/themeOverride23.xml" ContentType="application/vnd.openxmlformats-officedocument.themeOverride+xml"/>
  <Override PartName="/xl/drawings/drawing38.xml" ContentType="application/vnd.openxmlformats-officedocument.drawingml.chartshapes+xml"/>
  <Override PartName="/xl/charts/chart26.xml" ContentType="application/vnd.openxmlformats-officedocument.drawingml.chart+xml"/>
  <Override PartName="/xl/theme/themeOverride24.xml" ContentType="application/vnd.openxmlformats-officedocument.themeOverrid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27.xml" ContentType="application/vnd.openxmlformats-officedocument.drawingml.chart+xml"/>
  <Override PartName="/xl/theme/themeOverride25.xml" ContentType="application/vnd.openxmlformats-officedocument.themeOverride+xml"/>
  <Override PartName="/xl/drawings/drawing41.xml" ContentType="application/vnd.openxmlformats-officedocument.drawingml.chartshapes+xml"/>
  <Override PartName="/xl/charts/chart28.xml" ContentType="application/vnd.openxmlformats-officedocument.drawingml.chart+xml"/>
  <Override PartName="/xl/theme/themeOverride26.xml" ContentType="application/vnd.openxmlformats-officedocument.themeOverrid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9.xml" ContentType="application/vnd.openxmlformats-officedocument.drawingml.chart+xml"/>
  <Override PartName="/xl/theme/themeOverride27.xml" ContentType="application/vnd.openxmlformats-officedocument.themeOverride+xml"/>
  <Override PartName="/xl/drawings/drawing44.xml" ContentType="application/vnd.openxmlformats-officedocument.drawingml.chartshapes+xml"/>
  <Override PartName="/xl/charts/chart30.xml" ContentType="application/vnd.openxmlformats-officedocument.drawingml.chart+xml"/>
  <Override PartName="/xl/theme/themeOverride28.xml" ContentType="application/vnd.openxmlformats-officedocument.themeOverrid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31.xml" ContentType="application/vnd.openxmlformats-officedocument.drawingml.chart+xml"/>
  <Override PartName="/xl/theme/themeOverride29.xml" ContentType="application/vnd.openxmlformats-officedocument.themeOverride+xml"/>
  <Override PartName="/xl/drawings/drawing47.xml" ContentType="application/vnd.openxmlformats-officedocument.drawingml.chartshapes+xml"/>
  <Override PartName="/xl/charts/chart32.xml" ContentType="application/vnd.openxmlformats-officedocument.drawingml.chart+xml"/>
  <Override PartName="/xl/theme/themeOverride30.xml" ContentType="application/vnd.openxmlformats-officedocument.themeOverrid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3.xml" ContentType="application/vnd.openxmlformats-officedocument.drawingml.chart+xml"/>
  <Override PartName="/xl/theme/themeOverride31.xml" ContentType="application/vnd.openxmlformats-officedocument.themeOverride+xml"/>
  <Override PartName="/xl/drawings/drawing50.xml" ContentType="application/vnd.openxmlformats-officedocument.drawingml.chartshapes+xml"/>
  <Override PartName="/xl/charts/chart34.xml" ContentType="application/vnd.openxmlformats-officedocument.drawingml.chart+xml"/>
  <Override PartName="/xl/theme/themeOverride32.xml" ContentType="application/vnd.openxmlformats-officedocument.themeOverride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harts/chart35.xml" ContentType="application/vnd.openxmlformats-officedocument.drawingml.chart+xml"/>
  <Override PartName="/xl/theme/themeOverride33.xml" ContentType="application/vnd.openxmlformats-officedocument.themeOverride+xml"/>
  <Override PartName="/xl/drawings/drawing53.xml" ContentType="application/vnd.openxmlformats-officedocument.drawingml.chartshapes+xml"/>
  <Override PartName="/xl/charts/chart36.xml" ContentType="application/vnd.openxmlformats-officedocument.drawingml.chart+xml"/>
  <Override PartName="/xl/theme/themeOverride34.xml" ContentType="application/vnd.openxmlformats-officedocument.themeOverrid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7.xml" ContentType="application/vnd.openxmlformats-officedocument.drawingml.chart+xml"/>
  <Override PartName="/xl/theme/themeOverride35.xml" ContentType="application/vnd.openxmlformats-officedocument.themeOverride+xml"/>
  <Override PartName="/xl/drawings/drawing56.xml" ContentType="application/vnd.openxmlformats-officedocument.drawingml.chartshapes+xml"/>
  <Override PartName="/xl/charts/chart38.xml" ContentType="application/vnd.openxmlformats-officedocument.drawingml.chart+xml"/>
  <Override PartName="/xl/theme/themeOverride36.xml" ContentType="application/vnd.openxmlformats-officedocument.themeOverride+xml"/>
  <Override PartName="/xl/drawings/drawing57.xml" ContentType="application/vnd.openxmlformats-officedocument.drawingml.chartshapes+xml"/>
  <Override PartName="/xl/drawings/drawing58.xml" ContentType="application/vnd.openxmlformats-officedocument.drawing+xml"/>
  <Override PartName="/xl/charts/chart39.xml" ContentType="application/vnd.openxmlformats-officedocument.drawingml.chart+xml"/>
  <Override PartName="/xl/theme/themeOverride37.xml" ContentType="application/vnd.openxmlformats-officedocument.themeOverride+xml"/>
  <Override PartName="/xl/drawings/drawing59.xml" ContentType="application/vnd.openxmlformats-officedocument.drawingml.chartshapes+xml"/>
  <Override PartName="/xl/charts/chart40.xml" ContentType="application/vnd.openxmlformats-officedocument.drawingml.chart+xml"/>
  <Override PartName="/xl/theme/themeOverride38.xml" ContentType="application/vnd.openxmlformats-officedocument.themeOverrid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41.xml" ContentType="application/vnd.openxmlformats-officedocument.drawingml.chart+xml"/>
  <Override PartName="/xl/theme/themeOverride39.xml" ContentType="application/vnd.openxmlformats-officedocument.themeOverride+xml"/>
  <Override PartName="/xl/drawings/drawing62.xml" ContentType="application/vnd.openxmlformats-officedocument.drawingml.chartshapes+xml"/>
  <Override PartName="/xl/charts/chart42.xml" ContentType="application/vnd.openxmlformats-officedocument.drawingml.chart+xml"/>
  <Override PartName="/xl/theme/themeOverride40.xml" ContentType="application/vnd.openxmlformats-officedocument.themeOverride+xml"/>
  <Override PartName="/xl/drawings/drawing63.xml" ContentType="application/vnd.openxmlformats-officedocument.drawingml.chartshapes+xml"/>
  <Override PartName="/xl/drawings/drawing64.xml" ContentType="application/vnd.openxmlformats-officedocument.drawing+xml"/>
  <Override PartName="/xl/charts/chart4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c406-99\Desktop\"/>
    </mc:Choice>
  </mc:AlternateContent>
  <bookViews>
    <workbookView xWindow="-120" yWindow="-120" windowWidth="38640" windowHeight="21120" tabRatio="791" firstSheet="1" activeTab="1"/>
  </bookViews>
  <sheets>
    <sheet name="Корреляция 2004" sheetId="32" r:id="rId1"/>
    <sheet name="2004" sheetId="20" r:id="rId2"/>
    <sheet name="2005" sheetId="21" r:id="rId3"/>
    <sheet name="2006" sheetId="12" r:id="rId4"/>
    <sheet name="2007" sheetId="13" r:id="rId5"/>
    <sheet name="2008" sheetId="14" r:id="rId6"/>
    <sheet name="2009" sheetId="15" r:id="rId7"/>
    <sheet name="2010" sheetId="16" r:id="rId8"/>
    <sheet name="2011" sheetId="17" r:id="rId9"/>
    <sheet name="2012" sheetId="18" r:id="rId10"/>
    <sheet name="2013" sheetId="19" r:id="rId11"/>
    <sheet name="2014" sheetId="1" r:id="rId12"/>
    <sheet name="2015" sheetId="2" r:id="rId13"/>
    <sheet name="2016" sheetId="3" r:id="rId14"/>
    <sheet name="2017" sheetId="4" r:id="rId15"/>
    <sheet name="2018" sheetId="5" r:id="rId16"/>
    <sheet name="2019" sheetId="6" r:id="rId17"/>
    <sheet name="2020" sheetId="7" r:id="rId18"/>
    <sheet name="2021" sheetId="8" r:id="rId19"/>
    <sheet name="2022" sheetId="9" r:id="rId20"/>
    <sheet name="2023" sheetId="10" r:id="rId21"/>
    <sheet name="2024" sheetId="11" r:id="rId22"/>
    <sheet name="2025" sheetId="26" r:id="rId23"/>
    <sheet name="Калькулятор" sheetId="28" r:id="rId24"/>
    <sheet name="Лист4" sheetId="27" r:id="rId25"/>
    <sheet name="Лист2" sheetId="23" r:id="rId26"/>
    <sheet name="Лист1" sheetId="25" r:id="rId27"/>
    <sheet name="Содержание пыльцы 2024" sheetId="30" r:id="rId2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NpOblucZyVGWs3Cz2kA1s0wW1Fl3WvgIN4pYh8s2XRc="/>
    </ext>
  </extLst>
</workbook>
</file>

<file path=xl/calcChain.xml><?xml version="1.0" encoding="utf-8"?>
<calcChain xmlns="http://schemas.openxmlformats.org/spreadsheetml/2006/main">
  <c r="AP127" i="30" l="1"/>
  <c r="AP128" i="30"/>
  <c r="AP129" i="30"/>
  <c r="AP130" i="30"/>
  <c r="AP131" i="30"/>
  <c r="AP132" i="30"/>
  <c r="AP133" i="30"/>
  <c r="AP134" i="30"/>
  <c r="AP135" i="30"/>
  <c r="AP136" i="30"/>
  <c r="AP137" i="30"/>
  <c r="AP138" i="30"/>
  <c r="AP139" i="30"/>
  <c r="AP140" i="30"/>
  <c r="AP141" i="30"/>
  <c r="AP142" i="30"/>
  <c r="AP143" i="30"/>
  <c r="AP144" i="30"/>
  <c r="AP145" i="30"/>
  <c r="AP146" i="30"/>
  <c r="AP147" i="30"/>
  <c r="AP148" i="30"/>
  <c r="AP149" i="30"/>
  <c r="AP150" i="30"/>
  <c r="AP151" i="30"/>
  <c r="AP152" i="30"/>
  <c r="AP153" i="30"/>
  <c r="AP154" i="30"/>
  <c r="AP155" i="30"/>
  <c r="AP156" i="30"/>
  <c r="AP157" i="30"/>
  <c r="AP158" i="30"/>
  <c r="AP159" i="30"/>
  <c r="AP160" i="30"/>
  <c r="AP161" i="30"/>
  <c r="AP162" i="30"/>
  <c r="AP163" i="30"/>
  <c r="AP164" i="30"/>
  <c r="AP165" i="30"/>
  <c r="AP166" i="30"/>
  <c r="AP167" i="30"/>
  <c r="AP168" i="30"/>
  <c r="AP169" i="30"/>
  <c r="AP170" i="30"/>
  <c r="AP171" i="30"/>
  <c r="AP172" i="30"/>
  <c r="AP173" i="30"/>
  <c r="AP174" i="30"/>
  <c r="AP175" i="30"/>
  <c r="AP176" i="30"/>
  <c r="AP177" i="30"/>
  <c r="AP178" i="30"/>
  <c r="AP179" i="30"/>
  <c r="AP180" i="30"/>
  <c r="AP126" i="30"/>
  <c r="AN155" i="30"/>
  <c r="AN156" i="30"/>
  <c r="AN157" i="30"/>
  <c r="AN158" i="30"/>
  <c r="AN159" i="30"/>
  <c r="AN160" i="30"/>
  <c r="AN161" i="30"/>
  <c r="AN162" i="30"/>
  <c r="AN163" i="30"/>
  <c r="AN164" i="30"/>
  <c r="AN165" i="30"/>
  <c r="AN166" i="30"/>
  <c r="AN167" i="30"/>
  <c r="AN168" i="30"/>
  <c r="AN169" i="30"/>
  <c r="AN170" i="30"/>
  <c r="AN171" i="30"/>
  <c r="AN172" i="30"/>
  <c r="AN173" i="30"/>
  <c r="AN174" i="30"/>
  <c r="AN175" i="30"/>
  <c r="AN176" i="30"/>
  <c r="AN177" i="30"/>
  <c r="AN178" i="30"/>
  <c r="AN179" i="30"/>
  <c r="AN180" i="30"/>
  <c r="AN181" i="30"/>
  <c r="AN182" i="30"/>
  <c r="AN154" i="30"/>
  <c r="AL131" i="30"/>
  <c r="AL132" i="30"/>
  <c r="AL133" i="30"/>
  <c r="AL134" i="30"/>
  <c r="AL135" i="30"/>
  <c r="AL136" i="30"/>
  <c r="AL137" i="30"/>
  <c r="AL138" i="30"/>
  <c r="AL139" i="30"/>
  <c r="AL140" i="30"/>
  <c r="AL141" i="30"/>
  <c r="AL142" i="30"/>
  <c r="AL143" i="30"/>
  <c r="AL144" i="30"/>
  <c r="AL145" i="30"/>
  <c r="AL146" i="30"/>
  <c r="AL147" i="30"/>
  <c r="AL148" i="30"/>
  <c r="AL149" i="30"/>
  <c r="AL150" i="30"/>
  <c r="AL151" i="30"/>
  <c r="AL152" i="30"/>
  <c r="AL153" i="30"/>
  <c r="AL154" i="30"/>
  <c r="AL155" i="30"/>
  <c r="AL156" i="30"/>
  <c r="AL157" i="30"/>
  <c r="AL158" i="30"/>
  <c r="AL159" i="30"/>
  <c r="AL160" i="30"/>
  <c r="AL161" i="30"/>
  <c r="AL162" i="30"/>
  <c r="AL163" i="30"/>
  <c r="AL164" i="30"/>
  <c r="AL165" i="30"/>
  <c r="AL166" i="30"/>
  <c r="AL167" i="30"/>
  <c r="AL168" i="30"/>
  <c r="AL169" i="30"/>
  <c r="AL170" i="30"/>
  <c r="AL130" i="30"/>
  <c r="AJ114" i="30"/>
  <c r="AJ115" i="30"/>
  <c r="AJ116" i="30"/>
  <c r="AJ117" i="30"/>
  <c r="AJ118" i="30"/>
  <c r="AJ119" i="30"/>
  <c r="AJ120" i="30"/>
  <c r="AJ121" i="30"/>
  <c r="AJ122" i="30"/>
  <c r="AJ123" i="30"/>
  <c r="AJ124" i="30"/>
  <c r="AJ125" i="30"/>
  <c r="AJ126" i="30"/>
  <c r="AJ127" i="30"/>
  <c r="AJ128" i="30"/>
  <c r="AJ129" i="30"/>
  <c r="AJ130" i="30"/>
  <c r="AJ131" i="30"/>
  <c r="AJ132" i="30"/>
  <c r="AJ133" i="30"/>
  <c r="AJ134" i="30"/>
  <c r="AJ135" i="30"/>
  <c r="AJ136" i="30"/>
  <c r="AJ137" i="30"/>
  <c r="AJ138" i="30"/>
  <c r="AJ139" i="30"/>
  <c r="AJ140" i="30"/>
  <c r="AJ141" i="30"/>
  <c r="AJ142" i="30"/>
  <c r="AJ143" i="30"/>
  <c r="AJ144" i="30"/>
  <c r="AJ145" i="30"/>
  <c r="AJ146" i="30"/>
  <c r="AJ147" i="30"/>
  <c r="AJ148" i="30"/>
  <c r="AJ149" i="30"/>
  <c r="AJ150" i="30"/>
  <c r="AJ151" i="30"/>
  <c r="AJ152" i="30"/>
  <c r="AJ153" i="30"/>
  <c r="AJ154" i="30"/>
  <c r="AJ155" i="30"/>
  <c r="AJ156" i="30"/>
  <c r="AJ157" i="30"/>
  <c r="AJ158" i="30"/>
  <c r="AJ159" i="30"/>
  <c r="AJ160" i="30"/>
  <c r="AJ161" i="30"/>
  <c r="AJ162" i="30"/>
  <c r="AJ163" i="30"/>
  <c r="AJ164" i="30"/>
  <c r="AJ166" i="30"/>
  <c r="AJ167" i="30"/>
  <c r="AJ168" i="30"/>
  <c r="AJ169" i="30"/>
  <c r="AJ170" i="30"/>
  <c r="AJ171" i="30"/>
  <c r="AJ172" i="30"/>
  <c r="AJ173" i="30"/>
  <c r="AJ174" i="30"/>
  <c r="AJ175" i="30"/>
  <c r="AJ113" i="30"/>
  <c r="AH109" i="30"/>
  <c r="AH110" i="30"/>
  <c r="AH111" i="30"/>
  <c r="AH112" i="30"/>
  <c r="AH113" i="30"/>
  <c r="AH114" i="30"/>
  <c r="AH115" i="30"/>
  <c r="AH116" i="30"/>
  <c r="AH117" i="30"/>
  <c r="AH118" i="30"/>
  <c r="AH119" i="30"/>
  <c r="AH120" i="30"/>
  <c r="AH121" i="30"/>
  <c r="AH122" i="30"/>
  <c r="AH123" i="30"/>
  <c r="AH124" i="30"/>
  <c r="AH125" i="30"/>
  <c r="AH126" i="30"/>
  <c r="AH127" i="30"/>
  <c r="AH128" i="30"/>
  <c r="AH129" i="30"/>
  <c r="AH130" i="30"/>
  <c r="AH131" i="30"/>
  <c r="AH132" i="30"/>
  <c r="AH133" i="30"/>
  <c r="AH134" i="30"/>
  <c r="AH135" i="30"/>
  <c r="AH136" i="30"/>
  <c r="AH137" i="30"/>
  <c r="AH138" i="30"/>
  <c r="AH139" i="30"/>
  <c r="AH140" i="30"/>
  <c r="AH141" i="30"/>
  <c r="AH142" i="30"/>
  <c r="AH143" i="30"/>
  <c r="AH144" i="30"/>
  <c r="AH145" i="30"/>
  <c r="AH146" i="30"/>
  <c r="AH147" i="30"/>
  <c r="AH148" i="30"/>
  <c r="AH149" i="30"/>
  <c r="AH150" i="30"/>
  <c r="AH151" i="30"/>
  <c r="AH152" i="30"/>
  <c r="AH153" i="30"/>
  <c r="AH108" i="30"/>
  <c r="AF84" i="30"/>
  <c r="AF85" i="30"/>
  <c r="AF86" i="30"/>
  <c r="AF87" i="30"/>
  <c r="AF94" i="30"/>
  <c r="AF95" i="30"/>
  <c r="AF96" i="30"/>
  <c r="AF97" i="30"/>
  <c r="AF98" i="30"/>
  <c r="AF102" i="30"/>
  <c r="AF103" i="30"/>
  <c r="AF104" i="30"/>
  <c r="AF105" i="30"/>
  <c r="AF106" i="30"/>
  <c r="AF107" i="30"/>
  <c r="AF108" i="30"/>
  <c r="AF109" i="30"/>
  <c r="AF110" i="30"/>
  <c r="AF111" i="30"/>
  <c r="AF112" i="30"/>
  <c r="AF113" i="30"/>
  <c r="AF114" i="30"/>
  <c r="AF115" i="30"/>
  <c r="AF116" i="30"/>
  <c r="AF117" i="30"/>
  <c r="AF118" i="30"/>
  <c r="AF119" i="30"/>
  <c r="AF120" i="30"/>
  <c r="AF121" i="30"/>
  <c r="AF122" i="30"/>
  <c r="AF123" i="30"/>
  <c r="AF124" i="30"/>
  <c r="AF125" i="30"/>
  <c r="AF126" i="30"/>
  <c r="AF127" i="30"/>
  <c r="AF128" i="30"/>
  <c r="AF129" i="30"/>
  <c r="AF130" i="30"/>
  <c r="AF131" i="30"/>
  <c r="AF132" i="30"/>
  <c r="AF133" i="30"/>
  <c r="AF134" i="30"/>
  <c r="AF135" i="30"/>
  <c r="AF136" i="30"/>
  <c r="AF137" i="30"/>
  <c r="AF138" i="30"/>
  <c r="AF139" i="30"/>
  <c r="AF140" i="30"/>
  <c r="AF141" i="30"/>
  <c r="AF142" i="30"/>
  <c r="AF143" i="30"/>
  <c r="AF144" i="30"/>
  <c r="AF145" i="30"/>
  <c r="AF146" i="30"/>
  <c r="AF147" i="30"/>
  <c r="AF148" i="30"/>
  <c r="AF149" i="30"/>
  <c r="AF150" i="30"/>
  <c r="AF151" i="30"/>
  <c r="AF152" i="30"/>
  <c r="AF153" i="30"/>
  <c r="AF154" i="30"/>
  <c r="AF155" i="30"/>
  <c r="AF156" i="30"/>
  <c r="AF157" i="30"/>
  <c r="AF158" i="30"/>
  <c r="AF159" i="30"/>
  <c r="AF160" i="30"/>
  <c r="AF161" i="30"/>
  <c r="AF162" i="30"/>
  <c r="AF163" i="30"/>
  <c r="AF164" i="30"/>
  <c r="AF165" i="30"/>
  <c r="AF166" i="30"/>
  <c r="AF167" i="30"/>
  <c r="AF168" i="30"/>
  <c r="AF169" i="30"/>
  <c r="AF170" i="30"/>
  <c r="AF83" i="30"/>
  <c r="AD107" i="30"/>
  <c r="AD108" i="30"/>
  <c r="AD109" i="30"/>
  <c r="AD110" i="30"/>
  <c r="AD111" i="30"/>
  <c r="AD112" i="30"/>
  <c r="AD113" i="30"/>
  <c r="AD114" i="30"/>
  <c r="AD115" i="30"/>
  <c r="AD116" i="30"/>
  <c r="AD117" i="30"/>
  <c r="AD118" i="30"/>
  <c r="AD119" i="30"/>
  <c r="AD120" i="30"/>
  <c r="AD121" i="30"/>
  <c r="AD122" i="30"/>
  <c r="AD123" i="30"/>
  <c r="AD124" i="30"/>
  <c r="AD125" i="30"/>
  <c r="AD126" i="30"/>
  <c r="AD127" i="30"/>
  <c r="AD128" i="30"/>
  <c r="AD129" i="30"/>
  <c r="AD130" i="30"/>
  <c r="AD106" i="30"/>
  <c r="AB83" i="30"/>
  <c r="AB84" i="30"/>
  <c r="AB85" i="30"/>
  <c r="AB86" i="30"/>
  <c r="AB87" i="30"/>
  <c r="AB88" i="30"/>
  <c r="AB89" i="30"/>
  <c r="AB90" i="30"/>
  <c r="AB91" i="30"/>
  <c r="AB92" i="30"/>
  <c r="AB93" i="30"/>
  <c r="AB94" i="30"/>
  <c r="AB95" i="30"/>
  <c r="AB96" i="30"/>
  <c r="AB97" i="30"/>
  <c r="AB98" i="30"/>
  <c r="AB99" i="30"/>
  <c r="AB100" i="30"/>
  <c r="AB101" i="30"/>
  <c r="AB102" i="30"/>
  <c r="AB103" i="30"/>
  <c r="AB104" i="30"/>
  <c r="AB105" i="30"/>
  <c r="AB106" i="30"/>
  <c r="AB107" i="30"/>
  <c r="AB108" i="30"/>
  <c r="AB109" i="30"/>
  <c r="AB110" i="30"/>
  <c r="AB111" i="30"/>
  <c r="AB112" i="30"/>
  <c r="AB113" i="30"/>
  <c r="AB82" i="30"/>
  <c r="Z96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79" i="30"/>
  <c r="X75" i="30"/>
  <c r="X76" i="30"/>
  <c r="X77" i="30"/>
  <c r="X78" i="30"/>
  <c r="X79" i="30"/>
  <c r="X80" i="30"/>
  <c r="X81" i="30"/>
  <c r="X82" i="30"/>
  <c r="X83" i="30"/>
  <c r="X84" i="30"/>
  <c r="X85" i="30"/>
  <c r="X86" i="30"/>
  <c r="X87" i="30"/>
  <c r="X88" i="30"/>
  <c r="X89" i="30"/>
  <c r="X90" i="30"/>
  <c r="X74" i="30"/>
  <c r="R99" i="30"/>
  <c r="R101" i="30"/>
  <c r="R102" i="30"/>
  <c r="V49" i="30"/>
  <c r="V50" i="30"/>
  <c r="V51" i="30"/>
  <c r="V52" i="30"/>
  <c r="V53" i="30"/>
  <c r="V54" i="30"/>
  <c r="V55" i="30"/>
  <c r="V56" i="30"/>
  <c r="V57" i="30"/>
  <c r="V58" i="30"/>
  <c r="V59" i="30"/>
  <c r="V60" i="30"/>
  <c r="V61" i="30"/>
  <c r="V62" i="30"/>
  <c r="V63" i="30"/>
  <c r="V64" i="30"/>
  <c r="V65" i="30"/>
  <c r="V66" i="30"/>
  <c r="V67" i="30"/>
  <c r="V68" i="30"/>
  <c r="V69" i="30"/>
  <c r="V70" i="30"/>
  <c r="V71" i="30"/>
  <c r="V72" i="30"/>
  <c r="V73" i="30"/>
  <c r="V48" i="30"/>
  <c r="T48" i="30"/>
  <c r="T49" i="30"/>
  <c r="T50" i="30"/>
  <c r="T51" i="30"/>
  <c r="T52" i="30"/>
  <c r="T53" i="30"/>
  <c r="T54" i="30"/>
  <c r="T55" i="30"/>
  <c r="T56" i="30"/>
  <c r="T57" i="30"/>
  <c r="T58" i="30"/>
  <c r="T59" i="30"/>
  <c r="T60" i="30"/>
  <c r="T61" i="30"/>
  <c r="T62" i="30"/>
  <c r="T63" i="30"/>
  <c r="T64" i="30"/>
  <c r="T65" i="30"/>
  <c r="T66" i="30"/>
  <c r="T67" i="30"/>
  <c r="T68" i="30"/>
  <c r="T69" i="30"/>
  <c r="T70" i="30"/>
  <c r="T47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46" i="30"/>
  <c r="P46" i="30"/>
  <c r="P47" i="30"/>
  <c r="P48" i="30"/>
  <c r="P49" i="30"/>
  <c r="P50" i="30"/>
  <c r="P51" i="30"/>
  <c r="P52" i="30"/>
  <c r="P53" i="30"/>
  <c r="P54" i="30"/>
  <c r="P55" i="30"/>
  <c r="P56" i="30"/>
  <c r="P57" i="30"/>
  <c r="P58" i="30"/>
  <c r="P59" i="30"/>
  <c r="P60" i="30"/>
  <c r="P61" i="30"/>
  <c r="P62" i="30"/>
  <c r="P63" i="30"/>
  <c r="P64" i="30"/>
  <c r="P65" i="30"/>
  <c r="P66" i="30"/>
  <c r="P67" i="30"/>
  <c r="P68" i="30"/>
  <c r="P69" i="30"/>
  <c r="P70" i="30"/>
  <c r="P71" i="30"/>
  <c r="P72" i="30"/>
  <c r="P73" i="30"/>
  <c r="P45" i="30"/>
  <c r="I215" i="30"/>
  <c r="G215" i="30"/>
  <c r="I214" i="30"/>
  <c r="G214" i="30"/>
  <c r="I213" i="30"/>
  <c r="G213" i="30"/>
  <c r="I212" i="30"/>
  <c r="G212" i="30"/>
  <c r="I211" i="30"/>
  <c r="G211" i="30"/>
  <c r="I210" i="30"/>
  <c r="G210" i="30"/>
  <c r="I209" i="30"/>
  <c r="G209" i="30"/>
  <c r="I208" i="30"/>
  <c r="G208" i="30"/>
  <c r="I207" i="30"/>
  <c r="G207" i="30"/>
  <c r="I206" i="30"/>
  <c r="G206" i="30"/>
  <c r="I205" i="30"/>
  <c r="G205" i="30"/>
  <c r="I204" i="30"/>
  <c r="G204" i="30"/>
  <c r="I203" i="30"/>
  <c r="G203" i="30"/>
  <c r="I202" i="30"/>
  <c r="G202" i="30"/>
  <c r="I201" i="30"/>
  <c r="G201" i="30"/>
  <c r="I200" i="30"/>
  <c r="G200" i="30"/>
  <c r="I199" i="30"/>
  <c r="G199" i="30"/>
  <c r="I198" i="30"/>
  <c r="G198" i="30"/>
  <c r="I197" i="30"/>
  <c r="G197" i="30"/>
  <c r="I196" i="30"/>
  <c r="G196" i="30"/>
  <c r="I195" i="30"/>
  <c r="G195" i="30"/>
  <c r="I194" i="30"/>
  <c r="G194" i="30"/>
  <c r="I193" i="30"/>
  <c r="G193" i="30"/>
  <c r="I192" i="30"/>
  <c r="G192" i="30"/>
  <c r="I191" i="30"/>
  <c r="G191" i="30"/>
  <c r="I190" i="30"/>
  <c r="G190" i="30"/>
  <c r="I189" i="30"/>
  <c r="G189" i="30"/>
  <c r="I188" i="30"/>
  <c r="G188" i="30"/>
  <c r="I187" i="30"/>
  <c r="G187" i="30"/>
  <c r="I186" i="30"/>
  <c r="G186" i="30"/>
  <c r="I185" i="30"/>
  <c r="G185" i="30"/>
  <c r="I184" i="30"/>
  <c r="G184" i="30"/>
  <c r="I183" i="30"/>
  <c r="G183" i="30"/>
  <c r="I182" i="30"/>
  <c r="G182" i="30"/>
  <c r="I181" i="30"/>
  <c r="G181" i="30"/>
  <c r="I180" i="30"/>
  <c r="G180" i="30"/>
  <c r="I179" i="30"/>
  <c r="G179" i="30"/>
  <c r="I178" i="30"/>
  <c r="G178" i="30"/>
  <c r="I177" i="30"/>
  <c r="G177" i="30"/>
  <c r="I176" i="30"/>
  <c r="G176" i="30"/>
  <c r="I175" i="30"/>
  <c r="G175" i="30"/>
  <c r="I174" i="30"/>
  <c r="G174" i="30"/>
  <c r="I173" i="30"/>
  <c r="G173" i="30"/>
  <c r="I172" i="30"/>
  <c r="G172" i="30"/>
  <c r="I171" i="30"/>
  <c r="G171" i="30"/>
  <c r="I170" i="30"/>
  <c r="G170" i="30"/>
  <c r="I169" i="30"/>
  <c r="G169" i="30"/>
  <c r="I168" i="30"/>
  <c r="G168" i="30"/>
  <c r="I167" i="30"/>
  <c r="G167" i="30"/>
  <c r="I166" i="30"/>
  <c r="G166" i="30"/>
  <c r="I165" i="30"/>
  <c r="G165" i="30"/>
  <c r="I164" i="30"/>
  <c r="G164" i="30"/>
  <c r="I163" i="30"/>
  <c r="G163" i="30"/>
  <c r="I162" i="30"/>
  <c r="G162" i="30"/>
  <c r="I161" i="30"/>
  <c r="G161" i="30"/>
  <c r="I160" i="30"/>
  <c r="G160" i="30"/>
  <c r="I159" i="30"/>
  <c r="G159" i="30"/>
  <c r="I158" i="30"/>
  <c r="G158" i="30"/>
  <c r="I157" i="30"/>
  <c r="G157" i="30"/>
  <c r="I156" i="30"/>
  <c r="G156" i="30"/>
  <c r="I155" i="30"/>
  <c r="G155" i="30"/>
  <c r="I154" i="30"/>
  <c r="G154" i="30"/>
  <c r="I153" i="30"/>
  <c r="G153" i="30"/>
  <c r="I152" i="30"/>
  <c r="G152" i="30"/>
  <c r="I151" i="30"/>
  <c r="G151" i="30"/>
  <c r="I150" i="30"/>
  <c r="G150" i="30"/>
  <c r="I149" i="30"/>
  <c r="G149" i="30"/>
  <c r="I148" i="30"/>
  <c r="G148" i="30"/>
  <c r="I147" i="30"/>
  <c r="G147" i="30"/>
  <c r="I146" i="30"/>
  <c r="G146" i="30"/>
  <c r="I145" i="30"/>
  <c r="G145" i="30"/>
  <c r="I144" i="30"/>
  <c r="G144" i="30"/>
  <c r="I143" i="30"/>
  <c r="G143" i="30"/>
  <c r="I142" i="30"/>
  <c r="G142" i="30"/>
  <c r="I141" i="30"/>
  <c r="G141" i="30"/>
  <c r="I140" i="30"/>
  <c r="G140" i="30"/>
  <c r="I139" i="30"/>
  <c r="G139" i="30"/>
  <c r="I138" i="30"/>
  <c r="G138" i="30"/>
  <c r="I137" i="30"/>
  <c r="G137" i="30"/>
  <c r="I136" i="30"/>
  <c r="G136" i="30"/>
  <c r="I135" i="30"/>
  <c r="G135" i="30"/>
  <c r="I134" i="30"/>
  <c r="G134" i="30"/>
  <c r="I133" i="30"/>
  <c r="G133" i="30"/>
  <c r="I132" i="30"/>
  <c r="G132" i="30"/>
  <c r="I131" i="30"/>
  <c r="G131" i="30"/>
  <c r="I130" i="30"/>
  <c r="G130" i="30"/>
  <c r="I129" i="30"/>
  <c r="G129" i="30"/>
  <c r="I128" i="30"/>
  <c r="G128" i="30"/>
  <c r="I127" i="30"/>
  <c r="G127" i="30"/>
  <c r="I126" i="30"/>
  <c r="G126" i="30"/>
  <c r="I125" i="30"/>
  <c r="G125" i="30"/>
  <c r="I124" i="30"/>
  <c r="G124" i="30"/>
  <c r="I123" i="30"/>
  <c r="G123" i="30"/>
  <c r="I122" i="30"/>
  <c r="G122" i="30"/>
  <c r="I121" i="30"/>
  <c r="G121" i="30"/>
  <c r="I120" i="30"/>
  <c r="G120" i="30"/>
  <c r="I119" i="30"/>
  <c r="G119" i="30"/>
  <c r="I118" i="30"/>
  <c r="G118" i="30"/>
  <c r="I117" i="30"/>
  <c r="G117" i="30"/>
  <c r="I116" i="30"/>
  <c r="G116" i="30"/>
  <c r="I115" i="30"/>
  <c r="G115" i="30"/>
  <c r="I114" i="30"/>
  <c r="G114" i="30"/>
  <c r="I113" i="30"/>
  <c r="G113" i="30"/>
  <c r="I112" i="30"/>
  <c r="G112" i="30"/>
  <c r="I111" i="30"/>
  <c r="G111" i="30"/>
  <c r="I110" i="30"/>
  <c r="G110" i="30"/>
  <c r="I109" i="30"/>
  <c r="G109" i="30"/>
  <c r="I108" i="30"/>
  <c r="G108" i="30"/>
  <c r="I107" i="30"/>
  <c r="G107" i="30"/>
  <c r="I106" i="30"/>
  <c r="G106" i="30"/>
  <c r="I105" i="30"/>
  <c r="G105" i="30"/>
  <c r="I104" i="30"/>
  <c r="G104" i="30"/>
  <c r="I103" i="30"/>
  <c r="G103" i="30"/>
  <c r="I102" i="30"/>
  <c r="G102" i="30"/>
  <c r="I101" i="30"/>
  <c r="G101" i="30"/>
  <c r="I100" i="30"/>
  <c r="G100" i="30"/>
  <c r="I99" i="30"/>
  <c r="G99" i="30"/>
  <c r="I98" i="30"/>
  <c r="G98" i="30"/>
  <c r="I97" i="30"/>
  <c r="G97" i="30"/>
  <c r="I96" i="30"/>
  <c r="G96" i="30"/>
  <c r="I95" i="30"/>
  <c r="G95" i="30"/>
  <c r="I94" i="30"/>
  <c r="G94" i="30"/>
  <c r="I93" i="30"/>
  <c r="G93" i="30"/>
  <c r="I92" i="30"/>
  <c r="G92" i="30"/>
  <c r="I91" i="30"/>
  <c r="G91" i="30"/>
  <c r="I90" i="30"/>
  <c r="G90" i="30"/>
  <c r="I89" i="30"/>
  <c r="G89" i="30"/>
  <c r="I88" i="30"/>
  <c r="G88" i="30"/>
  <c r="I87" i="30"/>
  <c r="G87" i="30"/>
  <c r="I86" i="30"/>
  <c r="G86" i="30"/>
  <c r="I85" i="30"/>
  <c r="G85" i="30"/>
  <c r="I84" i="30"/>
  <c r="G84" i="30"/>
  <c r="I83" i="30"/>
  <c r="G83" i="30"/>
  <c r="I82" i="30"/>
  <c r="G82" i="30"/>
  <c r="I81" i="30"/>
  <c r="G81" i="30"/>
  <c r="I80" i="30"/>
  <c r="G80" i="30"/>
  <c r="I79" i="30"/>
  <c r="G79" i="30"/>
  <c r="I78" i="30"/>
  <c r="G78" i="30"/>
  <c r="I77" i="30"/>
  <c r="G77" i="30"/>
  <c r="I76" i="30"/>
  <c r="G76" i="30"/>
  <c r="I75" i="30"/>
  <c r="G75" i="30"/>
  <c r="I74" i="30"/>
  <c r="G74" i="30"/>
  <c r="I73" i="30"/>
  <c r="G73" i="30"/>
  <c r="I72" i="30"/>
  <c r="G72" i="30"/>
  <c r="I71" i="30"/>
  <c r="G71" i="30"/>
  <c r="I70" i="30"/>
  <c r="G70" i="30"/>
  <c r="I69" i="30"/>
  <c r="G69" i="30"/>
  <c r="I68" i="30"/>
  <c r="G68" i="30"/>
  <c r="I67" i="30"/>
  <c r="G67" i="30"/>
  <c r="I66" i="30"/>
  <c r="G66" i="30"/>
  <c r="I65" i="30"/>
  <c r="G65" i="30"/>
  <c r="I64" i="30"/>
  <c r="G64" i="30"/>
  <c r="I63" i="30"/>
  <c r="G63" i="30"/>
  <c r="I62" i="30"/>
  <c r="G62" i="30"/>
  <c r="I61" i="30"/>
  <c r="G61" i="30"/>
  <c r="I60" i="30"/>
  <c r="G60" i="30"/>
  <c r="I59" i="30"/>
  <c r="G59" i="30"/>
  <c r="I58" i="30"/>
  <c r="G58" i="30"/>
  <c r="I57" i="30"/>
  <c r="G57" i="30"/>
  <c r="I56" i="30"/>
  <c r="G56" i="30"/>
  <c r="I55" i="30"/>
  <c r="G55" i="30"/>
  <c r="I54" i="30"/>
  <c r="G54" i="30"/>
  <c r="I53" i="30"/>
  <c r="G53" i="30"/>
  <c r="I52" i="30"/>
  <c r="G52" i="30"/>
  <c r="I51" i="30"/>
  <c r="G51" i="30"/>
  <c r="I50" i="30"/>
  <c r="G50" i="30"/>
  <c r="I49" i="30"/>
  <c r="G49" i="30"/>
  <c r="I48" i="30"/>
  <c r="G48" i="30"/>
  <c r="I47" i="30"/>
  <c r="G47" i="30"/>
  <c r="I46" i="30"/>
  <c r="G46" i="30"/>
  <c r="I45" i="30"/>
  <c r="G45" i="30"/>
  <c r="I44" i="30"/>
  <c r="G44" i="30"/>
  <c r="I43" i="30"/>
  <c r="G43" i="30"/>
  <c r="I42" i="30"/>
  <c r="G42" i="30"/>
  <c r="I41" i="30"/>
  <c r="G41" i="30"/>
  <c r="I40" i="30"/>
  <c r="G40" i="30"/>
  <c r="I39" i="30"/>
  <c r="G39" i="30"/>
  <c r="I38" i="30"/>
  <c r="G38" i="30"/>
  <c r="I37" i="30"/>
  <c r="G37" i="30"/>
  <c r="I36" i="30"/>
  <c r="G36" i="30"/>
  <c r="I35" i="30"/>
  <c r="G35" i="30"/>
  <c r="I34" i="30"/>
  <c r="G34" i="30"/>
  <c r="I33" i="30"/>
  <c r="G33" i="30"/>
  <c r="I32" i="30"/>
  <c r="G32" i="30"/>
  <c r="I31" i="30"/>
  <c r="G31" i="30"/>
  <c r="I30" i="30"/>
  <c r="G30" i="30"/>
  <c r="I29" i="30"/>
  <c r="G29" i="30"/>
  <c r="I28" i="30"/>
  <c r="G28" i="30"/>
  <c r="I27" i="30"/>
  <c r="G27" i="30"/>
  <c r="I26" i="30"/>
  <c r="G26" i="30"/>
  <c r="I25" i="30"/>
  <c r="G25" i="30"/>
  <c r="I24" i="30"/>
  <c r="G24" i="30"/>
  <c r="I23" i="30"/>
  <c r="G23" i="30"/>
  <c r="I22" i="30"/>
  <c r="G22" i="30"/>
  <c r="I21" i="30"/>
  <c r="G21" i="30"/>
  <c r="I20" i="30"/>
  <c r="G20" i="30"/>
  <c r="I19" i="30"/>
  <c r="G19" i="30"/>
  <c r="I18" i="30"/>
  <c r="G18" i="30"/>
  <c r="I17" i="30"/>
  <c r="G17" i="30"/>
  <c r="I16" i="30"/>
  <c r="G16" i="30"/>
  <c r="I15" i="30"/>
  <c r="G15" i="30"/>
  <c r="I14" i="30"/>
  <c r="G14" i="30"/>
  <c r="I13" i="30"/>
  <c r="G13" i="30"/>
  <c r="I12" i="30"/>
  <c r="G12" i="30"/>
  <c r="I11" i="30"/>
  <c r="G11" i="30"/>
  <c r="I10" i="30"/>
  <c r="G10" i="30"/>
  <c r="I9" i="30"/>
  <c r="G9" i="30"/>
  <c r="I8" i="30"/>
  <c r="G8" i="30"/>
  <c r="I7" i="30"/>
  <c r="G7" i="30"/>
  <c r="I6" i="30"/>
  <c r="G6" i="30"/>
  <c r="I5" i="30"/>
  <c r="G5" i="30"/>
  <c r="I4" i="30"/>
  <c r="G4" i="30"/>
  <c r="I3" i="30"/>
  <c r="G3" i="30"/>
  <c r="I2" i="30"/>
  <c r="G2" i="30"/>
  <c r="B2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1" i="28"/>
  <c r="N215" i="20"/>
  <c r="N214" i="20"/>
  <c r="N213" i="20"/>
  <c r="N212" i="20"/>
  <c r="N211" i="20"/>
  <c r="N210" i="20"/>
  <c r="N209" i="20"/>
  <c r="N208" i="20"/>
  <c r="N207" i="20"/>
  <c r="N206" i="20"/>
  <c r="N205" i="20"/>
  <c r="N204" i="20"/>
  <c r="N203" i="20"/>
  <c r="N202" i="20"/>
  <c r="N201" i="20"/>
  <c r="N200" i="20"/>
  <c r="N199" i="20"/>
  <c r="N198" i="20"/>
  <c r="N197" i="20"/>
  <c r="N196" i="20"/>
  <c r="N195" i="20"/>
  <c r="N194" i="20"/>
  <c r="N193" i="20"/>
  <c r="N192" i="20"/>
  <c r="N191" i="20"/>
  <c r="N190" i="20"/>
  <c r="N189" i="20"/>
  <c r="N188" i="20"/>
  <c r="N187" i="20"/>
  <c r="N186" i="20"/>
  <c r="N185" i="20"/>
  <c r="N184" i="20"/>
  <c r="N183" i="20"/>
  <c r="N182" i="20"/>
  <c r="N181" i="20"/>
  <c r="N180" i="20"/>
  <c r="N179" i="20"/>
  <c r="N178" i="20"/>
  <c r="N177" i="20"/>
  <c r="N176" i="20"/>
  <c r="N175" i="20"/>
  <c r="N174" i="20"/>
  <c r="N173" i="20"/>
  <c r="N172" i="20"/>
  <c r="N171" i="20"/>
  <c r="N170" i="20"/>
  <c r="N169" i="20"/>
  <c r="N168" i="20"/>
  <c r="N167" i="20"/>
  <c r="N166" i="20"/>
  <c r="N165" i="20"/>
  <c r="N164" i="20"/>
  <c r="N163" i="20"/>
  <c r="N162" i="20"/>
  <c r="N161" i="20"/>
  <c r="N160" i="20"/>
  <c r="N159" i="20"/>
  <c r="N158" i="20"/>
  <c r="N157" i="20"/>
  <c r="N156" i="20"/>
  <c r="N155" i="20"/>
  <c r="N154" i="20"/>
  <c r="N153" i="20"/>
  <c r="N152" i="20"/>
  <c r="N151" i="20"/>
  <c r="N150" i="20"/>
  <c r="N149" i="20"/>
  <c r="N148" i="20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20" i="20"/>
  <c r="N119" i="20"/>
  <c r="N118" i="20"/>
  <c r="N117" i="20"/>
  <c r="N116" i="20"/>
  <c r="N115" i="20"/>
  <c r="N114" i="20"/>
  <c r="N113" i="20"/>
  <c r="N112" i="20"/>
  <c r="N111" i="20"/>
  <c r="N110" i="20"/>
  <c r="N109" i="20"/>
  <c r="N108" i="20"/>
  <c r="N107" i="20"/>
  <c r="N106" i="20"/>
  <c r="N105" i="20"/>
  <c r="N104" i="20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N5" i="20"/>
  <c r="N4" i="20"/>
  <c r="N3" i="20"/>
  <c r="N2" i="20"/>
  <c r="G91" i="18"/>
  <c r="G87" i="17"/>
  <c r="G88" i="17"/>
  <c r="G89" i="17"/>
  <c r="G90" i="17"/>
  <c r="G87" i="12"/>
  <c r="G88" i="12"/>
  <c r="G89" i="12"/>
  <c r="G90" i="12"/>
  <c r="G91" i="12"/>
  <c r="G92" i="12"/>
  <c r="G93" i="12"/>
  <c r="G59" i="8"/>
  <c r="G60" i="8"/>
  <c r="G61" i="8"/>
  <c r="G62" i="8"/>
  <c r="G63" i="8"/>
  <c r="G64" i="8"/>
  <c r="G65" i="8"/>
  <c r="G49" i="7"/>
  <c r="G50" i="7"/>
  <c r="G51" i="7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70" i="19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39" i="7"/>
  <c r="G40" i="7"/>
  <c r="G41" i="7"/>
  <c r="G42" i="7"/>
  <c r="G43" i="7"/>
  <c r="G44" i="7"/>
  <c r="G45" i="7"/>
  <c r="G38" i="7"/>
  <c r="G57" i="6"/>
  <c r="G58" i="6"/>
  <c r="G59" i="6"/>
  <c r="G60" i="6"/>
  <c r="G61" i="6"/>
  <c r="G62" i="6"/>
  <c r="G63" i="6"/>
  <c r="G64" i="6"/>
  <c r="G65" i="6"/>
  <c r="G66" i="6"/>
  <c r="G56" i="6"/>
  <c r="G50" i="15"/>
  <c r="G51" i="15"/>
  <c r="G52" i="15"/>
  <c r="G47" i="3" l="1"/>
  <c r="G51" i="21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17" i="5"/>
  <c r="I216" i="5"/>
  <c r="G216" i="5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I29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29" i="14"/>
  <c r="G30" i="14"/>
  <c r="G28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" i="14"/>
  <c r="G31" i="14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2" i="13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2" i="1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2" i="2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2" i="20"/>
  <c r="G211" i="20"/>
  <c r="G212" i="20"/>
  <c r="G213" i="20"/>
  <c r="G214" i="20"/>
  <c r="G215" i="20"/>
  <c r="G210" i="20"/>
  <c r="G73" i="2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" i="11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30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" i="3"/>
  <c r="G209" i="2"/>
  <c r="G210" i="2"/>
  <c r="G211" i="2"/>
  <c r="G212" i="2"/>
  <c r="G213" i="2"/>
  <c r="G214" i="2"/>
  <c r="G21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" i="2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" i="19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" i="18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" i="17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" i="16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" i="15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31" i="14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" i="13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" i="1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" i="21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3" i="20"/>
  <c r="Q4" i="20"/>
  <c r="Q5" i="20"/>
  <c r="Q6" i="20"/>
  <c r="Q2" i="20"/>
  <c r="G210" i="11"/>
  <c r="G211" i="11"/>
  <c r="G212" i="11"/>
  <c r="G213" i="11"/>
  <c r="G214" i="11"/>
  <c r="G215" i="11"/>
  <c r="G209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185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81" i="11"/>
  <c r="G71" i="11"/>
  <c r="G72" i="11"/>
  <c r="G73" i="11"/>
  <c r="G74" i="11"/>
  <c r="G75" i="11"/>
  <c r="G76" i="11"/>
  <c r="G77" i="11"/>
  <c r="G78" i="11"/>
  <c r="G79" i="11"/>
  <c r="G80" i="11"/>
  <c r="G7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50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25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" i="11"/>
  <c r="G238" i="10"/>
  <c r="G239" i="10"/>
  <c r="G240" i="10"/>
  <c r="G241" i="10"/>
  <c r="G242" i="10"/>
  <c r="G243" i="10"/>
  <c r="G237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19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121" i="10"/>
  <c r="G120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95" i="10"/>
  <c r="G84" i="10"/>
  <c r="G85" i="10"/>
  <c r="G86" i="10"/>
  <c r="G87" i="10"/>
  <c r="G88" i="10"/>
  <c r="G89" i="10"/>
  <c r="G90" i="10"/>
  <c r="G91" i="10"/>
  <c r="G92" i="10"/>
  <c r="G93" i="10"/>
  <c r="G94" i="10"/>
  <c r="G83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55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30" i="10"/>
  <c r="G212" i="9"/>
  <c r="G213" i="9"/>
  <c r="G214" i="9"/>
  <c r="G215" i="9"/>
  <c r="G211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170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75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59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45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30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2" i="9"/>
  <c r="G206" i="8"/>
  <c r="G207" i="8"/>
  <c r="G208" i="8"/>
  <c r="G209" i="8"/>
  <c r="G210" i="8"/>
  <c r="G211" i="8"/>
  <c r="G212" i="8"/>
  <c r="G213" i="8"/>
  <c r="G214" i="8"/>
  <c r="G215" i="8"/>
  <c r="G205" i="8"/>
  <c r="G195" i="8"/>
  <c r="G196" i="8"/>
  <c r="G197" i="8"/>
  <c r="G198" i="8"/>
  <c r="G199" i="8"/>
  <c r="G200" i="8"/>
  <c r="G201" i="8"/>
  <c r="G202" i="8"/>
  <c r="G203" i="8"/>
  <c r="G204" i="8"/>
  <c r="G194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76" i="8"/>
  <c r="G66" i="8"/>
  <c r="G67" i="8"/>
  <c r="G68" i="8"/>
  <c r="G69" i="8"/>
  <c r="G70" i="8"/>
  <c r="G71" i="8"/>
  <c r="G72" i="8"/>
  <c r="G73" i="8"/>
  <c r="G74" i="8"/>
  <c r="G75" i="8"/>
  <c r="G58" i="8"/>
  <c r="G5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37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2" i="8"/>
  <c r="G209" i="7"/>
  <c r="G210" i="7"/>
  <c r="G211" i="7"/>
  <c r="G212" i="7"/>
  <c r="G213" i="7"/>
  <c r="G214" i="7"/>
  <c r="G215" i="7"/>
  <c r="G208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18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69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52" i="7"/>
  <c r="G47" i="7"/>
  <c r="G48" i="7"/>
  <c r="G46" i="7"/>
  <c r="G32" i="7"/>
  <c r="G33" i="7"/>
  <c r="G34" i="7"/>
  <c r="G35" i="7"/>
  <c r="G36" i="7"/>
  <c r="G37" i="7"/>
  <c r="G3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2" i="7"/>
  <c r="G212" i="6"/>
  <c r="G213" i="6"/>
  <c r="G214" i="6"/>
  <c r="G215" i="6"/>
  <c r="G211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18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9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7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2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" i="6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185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98" i="5"/>
  <c r="G92" i="5"/>
  <c r="G93" i="5"/>
  <c r="G94" i="5"/>
  <c r="G95" i="5"/>
  <c r="G96" i="5"/>
  <c r="G97" i="5"/>
  <c r="G91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53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38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2" i="5"/>
  <c r="G209" i="4"/>
  <c r="G210" i="4"/>
  <c r="G211" i="4"/>
  <c r="G212" i="4"/>
  <c r="G213" i="4"/>
  <c r="G214" i="4"/>
  <c r="G215" i="4"/>
  <c r="G208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167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82" i="4"/>
  <c r="G73" i="4"/>
  <c r="G74" i="4"/>
  <c r="G75" i="4"/>
  <c r="G76" i="4"/>
  <c r="G77" i="4"/>
  <c r="G78" i="4"/>
  <c r="G79" i="4"/>
  <c r="G80" i="4"/>
  <c r="G81" i="4"/>
  <c r="G72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43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2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G210" i="3"/>
  <c r="G211" i="3"/>
  <c r="G212" i="3"/>
  <c r="G213" i="3"/>
  <c r="G214" i="3"/>
  <c r="G215" i="3"/>
  <c r="G209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185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83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48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1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01" i="19"/>
  <c r="G192" i="19"/>
  <c r="G193" i="19"/>
  <c r="G194" i="19"/>
  <c r="G195" i="19"/>
  <c r="G196" i="19"/>
  <c r="G197" i="19"/>
  <c r="G198" i="19"/>
  <c r="G199" i="19"/>
  <c r="G200" i="19"/>
  <c r="G19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01" i="19"/>
  <c r="G92" i="19"/>
  <c r="G93" i="19"/>
  <c r="G94" i="19"/>
  <c r="G95" i="19"/>
  <c r="G96" i="19"/>
  <c r="G97" i="19"/>
  <c r="G98" i="19"/>
  <c r="G99" i="19"/>
  <c r="G100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54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40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2" i="19"/>
  <c r="G207" i="18"/>
  <c r="G208" i="18"/>
  <c r="G209" i="18"/>
  <c r="G210" i="18"/>
  <c r="G211" i="18"/>
  <c r="G212" i="18"/>
  <c r="G213" i="18"/>
  <c r="G214" i="18"/>
  <c r="G215" i="18"/>
  <c r="G206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190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92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63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34" i="18"/>
  <c r="G33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2" i="18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173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91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44" i="17"/>
  <c r="G43" i="17"/>
  <c r="G42" i="17"/>
  <c r="G39" i="17"/>
  <c r="G40" i="17"/>
  <c r="G41" i="17"/>
  <c r="G38" i="17"/>
  <c r="G37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2" i="17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196" i="16"/>
  <c r="G195" i="16"/>
  <c r="G194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88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57" i="16"/>
  <c r="G53" i="16"/>
  <c r="G54" i="16"/>
  <c r="G55" i="16"/>
  <c r="G56" i="16"/>
  <c r="G52" i="16"/>
  <c r="G47" i="16"/>
  <c r="G48" i="16"/>
  <c r="G49" i="16"/>
  <c r="G50" i="16"/>
  <c r="G51" i="16"/>
  <c r="G46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2" i="16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186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71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53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25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" i="15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26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02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104" i="14"/>
  <c r="G99" i="14"/>
  <c r="G100" i="14"/>
  <c r="G101" i="14"/>
  <c r="G102" i="14"/>
  <c r="G103" i="14"/>
  <c r="G98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82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57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207" i="13"/>
  <c r="G208" i="13"/>
  <c r="G209" i="13"/>
  <c r="G210" i="13"/>
  <c r="G211" i="13"/>
  <c r="G212" i="13"/>
  <c r="G213" i="13"/>
  <c r="G214" i="13"/>
  <c r="G215" i="13"/>
  <c r="G206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168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10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54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38" i="13"/>
  <c r="G36" i="13"/>
  <c r="G37" i="13"/>
  <c r="G35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205" i="12"/>
  <c r="G206" i="12"/>
  <c r="G207" i="12"/>
  <c r="G208" i="12"/>
  <c r="G209" i="12"/>
  <c r="G210" i="12"/>
  <c r="G211" i="12"/>
  <c r="G212" i="12"/>
  <c r="G213" i="12"/>
  <c r="G214" i="12"/>
  <c r="G215" i="12"/>
  <c r="G204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169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94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72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54" i="12"/>
  <c r="G47" i="12"/>
  <c r="G48" i="12"/>
  <c r="G49" i="12"/>
  <c r="G50" i="12"/>
  <c r="G51" i="12"/>
  <c r="G52" i="12"/>
  <c r="G53" i="12"/>
  <c r="G46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198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65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79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44" i="21"/>
  <c r="G45" i="21"/>
  <c r="G46" i="21"/>
  <c r="G47" i="21"/>
  <c r="G48" i="21"/>
  <c r="G49" i="21"/>
  <c r="G50" i="21"/>
  <c r="G43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208" i="20"/>
  <c r="G209" i="20"/>
  <c r="G207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176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74" i="20"/>
  <c r="G65" i="20"/>
  <c r="G66" i="20"/>
  <c r="G67" i="20"/>
  <c r="G68" i="20"/>
  <c r="G69" i="20"/>
  <c r="G70" i="20"/>
  <c r="G71" i="20"/>
  <c r="G72" i="20"/>
  <c r="G64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32" i="20"/>
  <c r="G200" i="2"/>
  <c r="G201" i="2"/>
  <c r="G202" i="2"/>
  <c r="G203" i="2"/>
  <c r="G204" i="2"/>
  <c r="G205" i="2"/>
  <c r="G206" i="2"/>
  <c r="G207" i="2"/>
  <c r="G208" i="2"/>
  <c r="G199" i="2"/>
  <c r="G190" i="2"/>
  <c r="G191" i="2"/>
  <c r="G192" i="2"/>
  <c r="G193" i="2"/>
  <c r="G194" i="2"/>
  <c r="G195" i="2"/>
  <c r="G196" i="2"/>
  <c r="G197" i="2"/>
  <c r="G198" i="2"/>
  <c r="G189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78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52" i="2"/>
  <c r="G51" i="2"/>
  <c r="G50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G36" i="2"/>
  <c r="G2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<sst xmlns="http://schemas.openxmlformats.org/spreadsheetml/2006/main" count="15763" uniqueCount="326">
  <si>
    <t>Год</t>
  </si>
  <si>
    <t>Месяц</t>
  </si>
  <si>
    <t>День</t>
  </si>
  <si>
    <t>Среднесуточная температура</t>
  </si>
  <si>
    <t>Фаза сезона</t>
  </si>
  <si>
    <t>Критерии фаз по среднесуточной</t>
  </si>
  <si>
    <t>Дата</t>
  </si>
  <si>
    <t>Отклонение</t>
  </si>
  <si>
    <t>Сумма отклонений</t>
  </si>
  <si>
    <t>предвесенье</t>
  </si>
  <si>
    <t>снеготаяние</t>
  </si>
  <si>
    <t>послезимье</t>
  </si>
  <si>
    <t>предлетье</t>
  </si>
  <si>
    <t>умеренно прохладное лето</t>
  </si>
  <si>
    <t>умеренно теплое лето</t>
  </si>
  <si>
    <t>умеренно-прохладное лето</t>
  </si>
  <si>
    <t>умеренно-теплое лето</t>
  </si>
  <si>
    <t>спад лета</t>
  </si>
  <si>
    <t>становление осени</t>
  </si>
  <si>
    <t>поздняя осень</t>
  </si>
  <si>
    <t>пропущена фаза становление осени</t>
  </si>
  <si>
    <t>Осадки</t>
  </si>
  <si>
    <t>1.0</t>
  </si>
  <si>
    <t>0.2</t>
  </si>
  <si>
    <t>0.4</t>
  </si>
  <si>
    <t>0.0</t>
  </si>
  <si>
    <t>0.9</t>
  </si>
  <si>
    <t>0.3</t>
  </si>
  <si>
    <t>0.7</t>
  </si>
  <si>
    <t>Acer Клён</t>
  </si>
  <si>
    <t>Betula Береза</t>
  </si>
  <si>
    <t xml:space="preserve"> Picea Ель</t>
  </si>
  <si>
    <t>Сосна Pinus</t>
  </si>
  <si>
    <t xml:space="preserve"> Populus Тополь</t>
  </si>
  <si>
    <t>Salix Ива</t>
  </si>
  <si>
    <t>Tilia Липа</t>
  </si>
  <si>
    <t>Ulmus Вяз</t>
  </si>
  <si>
    <t>Poaceae
Злаки</t>
  </si>
  <si>
    <t>Rumex
Щавель</t>
  </si>
  <si>
    <t>Plantago
Подорожник</t>
  </si>
  <si>
    <t>Urtica
Крапива</t>
  </si>
  <si>
    <t>Chenopodioideae
Маревые</t>
  </si>
  <si>
    <t>Artemisia
Полынь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</si>
  <si>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</si>
  <si>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</si>
  <si>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Береза </t>
  </si>
  <si>
    <t xml:space="preserve">Название </t>
  </si>
  <si>
    <t>Начало цветения</t>
  </si>
  <si>
    <t>Продолжительность</t>
  </si>
  <si>
    <t>Пик пыления</t>
  </si>
  <si>
    <t>макс. Суточная концентрация</t>
  </si>
  <si>
    <t>более 1000</t>
  </si>
  <si>
    <t>Клён</t>
  </si>
  <si>
    <t>Среднее</t>
  </si>
  <si>
    <t>Сосна</t>
  </si>
  <si>
    <t>от 500 до 1000</t>
  </si>
  <si>
    <t>Тополь</t>
  </si>
  <si>
    <t>Ива</t>
  </si>
  <si>
    <t>Липа</t>
  </si>
  <si>
    <t>Вяз</t>
  </si>
  <si>
    <t>Злаки</t>
  </si>
  <si>
    <t>Июнь - первая половина июля</t>
  </si>
  <si>
    <t>начало августа</t>
  </si>
  <si>
    <t>суммарная концетрация за весь период</t>
  </si>
  <si>
    <t>Июнь - конец августа</t>
  </si>
  <si>
    <t>от 1492 до 4697</t>
  </si>
  <si>
    <t>конец мая</t>
  </si>
  <si>
    <t>от 44 до 321</t>
  </si>
  <si>
    <t>с 4 по 18 июля</t>
  </si>
  <si>
    <t>береза, сосна до августа до 1, 2; ель за счет переноса СВ (июль до 1); ива по березе</t>
  </si>
  <si>
    <t>С Казахстана занос, ветер южного направления</t>
  </si>
  <si>
    <t xml:space="preserve">Продуктивность по пыльце (пыльник), растояние переноса, </t>
  </si>
  <si>
    <t>конец апреля - май</t>
  </si>
  <si>
    <t>от 300 до 1000</t>
  </si>
  <si>
    <t>от 2000 до 16803</t>
  </si>
  <si>
    <t>до 700</t>
  </si>
  <si>
    <t>Ель</t>
  </si>
  <si>
    <t>вырубка тополей года, высаживание березы</t>
  </si>
  <si>
    <t>до 20</t>
  </si>
  <si>
    <t>от 1500 до 3500</t>
  </si>
  <si>
    <t>до 250</t>
  </si>
  <si>
    <t>до 3500</t>
  </si>
  <si>
    <t>до 1000</t>
  </si>
  <si>
    <t>до 100</t>
  </si>
  <si>
    <t>до 40</t>
  </si>
  <si>
    <t xml:space="preserve">Береза ушла, начались злаки, </t>
  </si>
  <si>
    <t>с июня по сентябрь (в зависимости от температур, конец августа, начало сентября единичные)</t>
  </si>
  <si>
    <t>до 30</t>
  </si>
  <si>
    <t>середина июля-конец июля</t>
  </si>
  <si>
    <t>до 900</t>
  </si>
  <si>
    <t xml:space="preserve">с конца июня по конец июля </t>
  </si>
  <si>
    <t>перваяи неделя июля</t>
  </si>
  <si>
    <t>конец июня</t>
  </si>
  <si>
    <t xml:space="preserve">начало июля по середину августа </t>
  </si>
  <si>
    <t>конец июля -начало сентября</t>
  </si>
  <si>
    <t>начало июля</t>
  </si>
  <si>
    <t>конец июля -начало сентября (20)</t>
  </si>
  <si>
    <t>конец июля</t>
  </si>
  <si>
    <t xml:space="preserve">конец июля </t>
  </si>
  <si>
    <t>июнь</t>
  </si>
  <si>
    <t>конец июня - начало июля, до 14 дней</t>
  </si>
  <si>
    <t>с конца апреля</t>
  </si>
  <si>
    <t>с конца апреля по конец мая (25-31 дня)</t>
  </si>
  <si>
    <t>с конца апреля по конец мая (8-26 дней)</t>
  </si>
  <si>
    <t>середина мая по середину июня (14 дней)</t>
  </si>
  <si>
    <t xml:space="preserve">середина мая </t>
  </si>
  <si>
    <t>середина мая по середину июня (20 дней)</t>
  </si>
  <si>
    <t>середина-конец мая</t>
  </si>
  <si>
    <t>апрель</t>
  </si>
  <si>
    <t>апрель- начало мая (14 дней)</t>
  </si>
  <si>
    <t>середина апреля</t>
  </si>
  <si>
    <t>середина мая</t>
  </si>
  <si>
    <t>середина мая до начала июня</t>
  </si>
  <si>
    <t>Сред_скорость_ветра</t>
  </si>
  <si>
    <t>Макс_скорость_ветра</t>
  </si>
  <si>
    <t>Отн_влажность_воздуха</t>
  </si>
  <si>
    <t>Румб</t>
  </si>
  <si>
    <t>Ю</t>
  </si>
  <si>
    <t>ЮВ</t>
  </si>
  <si>
    <t>ЮЗ</t>
  </si>
  <si>
    <t>ЮЮЗ</t>
  </si>
  <si>
    <t>ЮЮВ</t>
  </si>
  <si>
    <t>ЗЮЗ</t>
  </si>
  <si>
    <t>З</t>
  </si>
  <si>
    <t>ВЮВ</t>
  </si>
  <si>
    <t>СВ</t>
  </si>
  <si>
    <t>ЗСЗ</t>
  </si>
  <si>
    <t>ВСВ</t>
  </si>
  <si>
    <t>СЗ</t>
  </si>
  <si>
    <t>В</t>
  </si>
  <si>
    <t>ССВ</t>
  </si>
  <si>
    <t>Отн_влажность_воздуха, %</t>
  </si>
  <si>
    <t>ССЗ</t>
  </si>
  <si>
    <t>С</t>
  </si>
  <si>
    <t>28 апреля, пик 06 мая, конец 17.05</t>
  </si>
  <si>
    <t>24 апреля, пик 08.05, до 13.05</t>
  </si>
  <si>
    <t xml:space="preserve">с 08.05, пик 09.05, до 25.05 </t>
  </si>
  <si>
    <t>с 14.06, пик 19.06, конец 03.07</t>
  </si>
  <si>
    <t>с 18.06, пик 24.06, конец 10.07</t>
  </si>
  <si>
    <t>с 11.07, 18.07 пик, конец 07.08</t>
  </si>
  <si>
    <t>с 24.07, пик 02.08, конец 22.08</t>
  </si>
  <si>
    <t>с 06.08, пик 12.08, конец 25.08</t>
  </si>
  <si>
    <t>с 18.04, пик 04.05 (289), конец 16.05</t>
  </si>
  <si>
    <t>с 08.04, пик 18.04 (183) конец 30.04</t>
  </si>
  <si>
    <t xml:space="preserve"> с 10.04, пик 26.04. конец 09.05</t>
  </si>
  <si>
    <t>с 16.05, пик 24.05, конец 29.05</t>
  </si>
  <si>
    <t>с 06.06, пик 27.06, конец 20.08</t>
  </si>
  <si>
    <t>с 26.06 пик 07.07 конец 15.07</t>
  </si>
  <si>
    <t>с 27.06 пик 22.07, конец 08.08</t>
  </si>
  <si>
    <t>с 16.08, пик 25.08, конец 04.09</t>
  </si>
  <si>
    <t>с 18.04, пик 06.05 (3220), конец 16.05</t>
  </si>
  <si>
    <t>с 18.04, пик 29.04 (68) конец 06.05</t>
  </si>
  <si>
    <t>с 20.04, пик 22.04, конец 03.05</t>
  </si>
  <si>
    <t>с 18.05, пик 21.05, конец 29.05</t>
  </si>
  <si>
    <t>с 29.06 пик 14.07, конец 11.08</t>
  </si>
  <si>
    <t>с 27.07, пик 04.08, конец 25.08</t>
  </si>
  <si>
    <t>с 29.07, пик 04.08, конец 11.08</t>
  </si>
  <si>
    <t>с 20.04, пик 01.05, конец 17.05 (с 03.05 очень низкие концентрации 1-3)</t>
  </si>
  <si>
    <t>с 20.04, пик 24.04, конец 10.05</t>
  </si>
  <si>
    <t>с 22.04, пик 22.04, конец 03.05</t>
  </si>
  <si>
    <t>с 22.05, пик 28.05, конец 04.06</t>
  </si>
  <si>
    <t>с 21.06 пик 28.06 конец 05.07</t>
  </si>
  <si>
    <t>с 17.06 пик 26.06 конец 01.07</t>
  </si>
  <si>
    <t>с 17.06, пик 29.06, конец 19.07</t>
  </si>
  <si>
    <t>с 26.06 пик 14.07, конец 20.08</t>
  </si>
  <si>
    <t>с 25.07, пик 06.08, конец 23.08</t>
  </si>
  <si>
    <t>с 01.08, пик 10.08, конец 20.08</t>
  </si>
  <si>
    <t xml:space="preserve">с 15.04, пик 27.04, конец 10.05 </t>
  </si>
  <si>
    <t>15.05, пик 21.05, конец 29.05</t>
  </si>
  <si>
    <t>с 17.04, пик 24.04, конец 06.05</t>
  </si>
  <si>
    <t>с 17.04, пик 26.04, конец 06.05</t>
  </si>
  <si>
    <t>с 12.05, пик 20.05, конец 26.05</t>
  </si>
  <si>
    <t>с 29.06 пик 08.07 конец 18.07</t>
  </si>
  <si>
    <t>с 17.06 пик 14.07, конец 27.07</t>
  </si>
  <si>
    <t>с 24.07, пик 30.07, конец 11.08</t>
  </si>
  <si>
    <t>с 03.08, пик 10.08, конец 21.08</t>
  </si>
  <si>
    <t>с 22.04, пик 30.04, конец 15.05</t>
  </si>
  <si>
    <t>с 22.04, пик 24.04, конец 06.05</t>
  </si>
  <si>
    <t>с 23.04, пик 01.05, конец 04.05</t>
  </si>
  <si>
    <t xml:space="preserve">с 19.06, пик 23.06, конец 03.07 </t>
  </si>
  <si>
    <t>с 25.06 пик 02.07 конец 10.07</t>
  </si>
  <si>
    <t>с 06.06, пик 13.06, конец 20.06</t>
  </si>
  <si>
    <t>с 27.06 пик 08.07, конец 21.07</t>
  </si>
  <si>
    <t>с 21.07, пик 10.08, конец 21.08</t>
  </si>
  <si>
    <t>с 05.08, пик 16.08, конец 23.08</t>
  </si>
  <si>
    <t>год</t>
  </si>
  <si>
    <t>с 30.04, пик 09.05, конец 27.05</t>
  </si>
  <si>
    <t>с 29.04, пик 05.05, конец 17.05</t>
  </si>
  <si>
    <t>с 03.07 пик 09.07 конец 22.07</t>
  </si>
  <si>
    <t>с 04.06, пик 15.07, конец 15.08</t>
  </si>
  <si>
    <t>с 18.06, пик 20.07, конец 15.08</t>
  </si>
  <si>
    <t>с 15.06, пик 22.07, конец 09.08</t>
  </si>
  <si>
    <t>с 07.07 пик 20.07, конец 30.07</t>
  </si>
  <si>
    <t>с 26.07, пик 09.08, конец 01.09</t>
  </si>
  <si>
    <t>с 02.08, пик 14.08, конец 24.08</t>
  </si>
  <si>
    <t>с 14.04, пик 24.04, конец 06.05</t>
  </si>
  <si>
    <t>с 16.04, пик 24.04, конец 09.05</t>
  </si>
  <si>
    <t>с 03.07 пик 12.07 конец 23.07</t>
  </si>
  <si>
    <t>с 15.06, пик 03.07, конец 27.07</t>
  </si>
  <si>
    <t>с 09.06, пик 19.06, конец 24.07</t>
  </si>
  <si>
    <t>с 29.06 пик 17.07, конец 31.07</t>
  </si>
  <si>
    <t>с 27.07, пик 08.08, конец 03.09</t>
  </si>
  <si>
    <t>с 04.08, пик 10.08, конец 23.08</t>
  </si>
  <si>
    <t>с 24.04, пик 04.05, конец 16.05</t>
  </si>
  <si>
    <t>с 23.04, пик 29.04, конец 08.05</t>
  </si>
  <si>
    <t>с 18.04, пик 27.04, конец 03.05</t>
  </si>
  <si>
    <t>с 28.06 пик 07.07 конец 23.07</t>
  </si>
  <si>
    <t>с 18.06, пик 02.07, конец 03.08</t>
  </si>
  <si>
    <t>с 04.07 пик 21.07, конец 10.08</t>
  </si>
  <si>
    <t>с 25.07, пик 09.08, конец 30.08</t>
  </si>
  <si>
    <t>с 08.08, пик 17.08, конец 30.08</t>
  </si>
  <si>
    <t>с 31.07, пик 06.08, конец 20.08</t>
  </si>
  <si>
    <t>с 15.04, пик 28.04, конец 08.05</t>
  </si>
  <si>
    <t>с 13.04, пик 27.04, конец 04.05</t>
  </si>
  <si>
    <t>05.05, пик 17.05, конец 29.05</t>
  </si>
  <si>
    <t>с 30 апреля, пик 9 мая, конец 26 мая</t>
  </si>
  <si>
    <t>с 16.04, пик 27.04, конец 04.05</t>
  </si>
  <si>
    <t>с 25.06, пик 09.07, конец 02.08</t>
  </si>
  <si>
    <t>с 09.07 пик 29.07, конец 14.08</t>
  </si>
  <si>
    <t>с 27.07, пик 05.08, конец 20.08</t>
  </si>
  <si>
    <t>09.05, пик 16.05, конец 28.05</t>
  </si>
  <si>
    <t>с 05.05, пик 08.05 конец 20.05</t>
  </si>
  <si>
    <t>20.05, пик 23 мая, конец 27.05</t>
  </si>
  <si>
    <t>с 10.05, пик 19.05, конец 30.05</t>
  </si>
  <si>
    <t>с 22.04, пик 29.04, конец 06.05</t>
  </si>
  <si>
    <t>с 28.04, пик 10.05, конец 17.05</t>
  </si>
  <si>
    <t>с 14.04, пик 20.04, конец 29.04</t>
  </si>
  <si>
    <t>с 13.04, пик 19.04, конец 02.05</t>
  </si>
  <si>
    <t>с 11.04, пик 29.04, конец 07.05</t>
  </si>
  <si>
    <t>с 27.04, пик 06.05, конец 16.05</t>
  </si>
  <si>
    <t>с 13.04, пик 28.04, конец 11.05</t>
  </si>
  <si>
    <t>с 24.04, пик 05.05, конец 29.05</t>
  </si>
  <si>
    <t>с 14.04, пик 26.04, конец 25.05</t>
  </si>
  <si>
    <t>с 24.04, пик 05.05, конец 11.05</t>
  </si>
  <si>
    <t>с 15.04, пик 22.04, конец 08.05</t>
  </si>
  <si>
    <t>25.04, пик 30.04, конец 13.05</t>
  </si>
  <si>
    <t>с 28.07, пик 13.08, конец 02.09</t>
  </si>
  <si>
    <t>с 24.05, пик 15.06, конец 01.07</t>
  </si>
  <si>
    <t>28.05, пик 15.06, конец 01.07</t>
  </si>
  <si>
    <t>с 07.05, пик 21.05, конец 28.05</t>
  </si>
  <si>
    <t>17.05, пик 24.05, конец 30.05</t>
  </si>
  <si>
    <t xml:space="preserve">с 12.06, пик 25.06, конец 03.07 </t>
  </si>
  <si>
    <t>с 02.06, пик 03.07, конец 26.08</t>
  </si>
  <si>
    <t xml:space="preserve">с 05.06, пик 27.06, конец 06.07 </t>
  </si>
  <si>
    <t>с 21.05, пик 03.07, конец 26.08</t>
  </si>
  <si>
    <t>с 04.06, пик 19.06, конец 25.06</t>
  </si>
  <si>
    <t>с 20.05, пик 03.07, конец 12.08</t>
  </si>
  <si>
    <t>с 13.06, пик 08.07, конец 04.08</t>
  </si>
  <si>
    <t xml:space="preserve">с 06.06, пик 13.06, конец 24.06 </t>
  </si>
  <si>
    <t>с 30.05, пик 27.06, конец 06.08</t>
  </si>
  <si>
    <t>с 12.06, пик 26.06, конец 12.07</t>
  </si>
  <si>
    <t>с 08.06, пик 17.06, конец 27.06</t>
  </si>
  <si>
    <t>с 01.06, пик 24.06, конец 08.08</t>
  </si>
  <si>
    <t>с 04.06, пик 13.06, конец 20.06</t>
  </si>
  <si>
    <t>с 31.05, пик 10.06, конец 21.06</t>
  </si>
  <si>
    <t>с 23.05, пик 28.06, конец 08.08</t>
  </si>
  <si>
    <t>с 22.05, пик 23.06, конец 03.08</t>
  </si>
  <si>
    <t>с 17.05, пик 23.05, конец 01.06</t>
  </si>
  <si>
    <t>с 28.05, пик 13.06, конец 13.08</t>
  </si>
  <si>
    <t>с 17.05, пик 24.05, конец 03.06</t>
  </si>
  <si>
    <t>с 09.05, пик 24.05, конец 09.06</t>
  </si>
  <si>
    <t xml:space="preserve">с 06.06, пик 16.06, конец 25.06 </t>
  </si>
  <si>
    <t>с 21.05, 14.06 пик, конец 16.08</t>
  </si>
  <si>
    <t>с 04.06, пик 08.06, конец 30.06</t>
  </si>
  <si>
    <t>с 16.06., пик 13.07, конец 10.08</t>
  </si>
  <si>
    <t>28.06, пик 13.07, конец 26.08</t>
  </si>
  <si>
    <t>с 22.07, пик 26.07, конец 11.08</t>
  </si>
  <si>
    <t>с 02.08, пик 09.08, конец 02.09</t>
  </si>
  <si>
    <t>с 15.06, пик 22.06, конец 30.07</t>
  </si>
  <si>
    <t>с 20.06, пик 13.07, конец 21.08</t>
  </si>
  <si>
    <t>с 23.06, пик 14.07, конец 16.08</t>
  </si>
  <si>
    <t>с 31.07, пик 08.08, конец 28.08</t>
  </si>
  <si>
    <t>с 03.07, пик 04.08, конец 26.08</t>
  </si>
  <si>
    <t>с 29.04, пик 01.05, конец 12.05</t>
  </si>
  <si>
    <t>с 19.05, пик 25.05, конец 31.05</t>
  </si>
  <si>
    <t>с 12.05, пик 17.05, конец 24.05</t>
  </si>
  <si>
    <t>с 09.05, пик 16.05, конец 25.05</t>
  </si>
  <si>
    <t>с 13.05, пик 17.05, конец 26.05</t>
  </si>
  <si>
    <t>с 05.05, пик 09.05, конец 19.05</t>
  </si>
  <si>
    <t>с 12.05, пик 19.05, конец 28.05</t>
  </si>
  <si>
    <t>число</t>
  </si>
  <si>
    <t>месяц</t>
  </si>
  <si>
    <t>4 апреля единичные</t>
  </si>
  <si>
    <t>до 20.04</t>
  </si>
  <si>
    <t>до 15 мая</t>
  </si>
  <si>
    <t>до 15000</t>
  </si>
  <si>
    <t>до 200</t>
  </si>
  <si>
    <t>9-10 мая</t>
  </si>
  <si>
    <t>26 апреля</t>
  </si>
  <si>
    <t>на последней едели злаковых</t>
  </si>
  <si>
    <t>на первой недели полыни</t>
  </si>
  <si>
    <t>подорожник к залкам</t>
  </si>
  <si>
    <t>с 22.05, пик 08.06, конец 22.06</t>
  </si>
  <si>
    <t>с 29.05, пик 10.06, конец 30.06</t>
  </si>
  <si>
    <t>с 04.06, пик 20.06, конец 24.06</t>
  </si>
  <si>
    <t>с 21.05, пик 03.06, конец 26.06</t>
  </si>
  <si>
    <t>с 17.05, пик 27.05, конец 07.06</t>
  </si>
  <si>
    <t>13.05, пик 21.05, конец 28.05</t>
  </si>
  <si>
    <t>с 23.05, пик 29.05, конец 11.06</t>
  </si>
  <si>
    <t>22.05, пик 29.05, конец 05.06</t>
  </si>
  <si>
    <t>с 27.05, пик 02.06, конец 24.06</t>
  </si>
  <si>
    <t>09.05, пик 19.05, конец 29.05</t>
  </si>
  <si>
    <t>с 18.05, пик 25.05, конец 10.06</t>
  </si>
  <si>
    <t>06.05, пик 15.05, конец 25.05</t>
  </si>
  <si>
    <t>с 17.05, пик 19.05, конец 20.06</t>
  </si>
  <si>
    <t>с 17.04, пик 27.04, конец 06.05</t>
  </si>
  <si>
    <t>12.05, пик 16.05, конец 29.05</t>
  </si>
  <si>
    <t>с 18.05, пик 24.05, конец 13.06</t>
  </si>
  <si>
    <t>с 14.05, пик 19.05, конец 19.06</t>
  </si>
  <si>
    <t>22.05, пик 03.06, конец 23.06</t>
  </si>
  <si>
    <t>с 07.06, пик 16.06, конец 29.06</t>
  </si>
  <si>
    <t xml:space="preserve">Salix </t>
  </si>
  <si>
    <t xml:space="preserve">Betula </t>
  </si>
  <si>
    <t xml:space="preserve"> Populus </t>
  </si>
  <si>
    <t xml:space="preserve">Acer </t>
  </si>
  <si>
    <t xml:space="preserve">Ulmus </t>
  </si>
  <si>
    <t xml:space="preserve"> Picea </t>
  </si>
  <si>
    <t>Pinus</t>
  </si>
  <si>
    <t xml:space="preserve">Tilia </t>
  </si>
  <si>
    <t>Poaceae</t>
  </si>
  <si>
    <t>Rumex Щавель</t>
  </si>
  <si>
    <t>Rumex</t>
  </si>
  <si>
    <t>Plantago</t>
  </si>
  <si>
    <t>Urtica</t>
  </si>
  <si>
    <t>Artemisia</t>
  </si>
  <si>
    <t>Chenopodioideae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</si>
</sst>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0.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Segoe UI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Segoe UI"/>
      <family val="2"/>
      <charset val="204"/>
    </font>
    <font>
      <b/>
      <sz val="1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Segoe UI"/>
      <family val="2"/>
      <charset val="204"/>
    </font>
    <font>
      <b/>
      <sz val="11"/>
      <name val="Calibri"/>
      <family val="2"/>
      <charset val="204"/>
      <scheme val="major"/>
    </font>
    <font>
      <i/>
      <sz val="11"/>
      <color theme="1"/>
      <name val="Calibri"/>
      <family val="2"/>
      <charset val="204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E6B8AF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 applyFont="1" applyAlignment="1"/>
    <xf numFmtId="0" fontId="14" fillId="0" borderId="0" xfId="0" applyFo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/>
    <xf numFmtId="164" fontId="14" fillId="0" borderId="0" xfId="0" applyNumberFormat="1" applyFont="1" applyAlignment="1"/>
    <xf numFmtId="0" fontId="0" fillId="0" borderId="0" xfId="0" applyFont="1" applyFill="1" applyAlignment="1"/>
    <xf numFmtId="0" fontId="14" fillId="2" borderId="2" xfId="0" applyFont="1" applyFill="1" applyBorder="1"/>
    <xf numFmtId="0" fontId="15" fillId="2" borderId="2" xfId="0" applyFont="1" applyFill="1" applyBorder="1" applyAlignment="1"/>
    <xf numFmtId="14" fontId="0" fillId="9" borderId="2" xfId="0" applyNumberFormat="1" applyFont="1" applyFill="1" applyBorder="1" applyAlignment="1"/>
    <xf numFmtId="0" fontId="14" fillId="3" borderId="2" xfId="0" applyFont="1" applyFill="1" applyBorder="1"/>
    <xf numFmtId="0" fontId="15" fillId="3" borderId="2" xfId="0" applyFont="1" applyFill="1" applyBorder="1" applyAlignment="1"/>
    <xf numFmtId="0" fontId="14" fillId="4" borderId="2" xfId="0" applyFont="1" applyFill="1" applyBorder="1"/>
    <xf numFmtId="0" fontId="15" fillId="4" borderId="2" xfId="0" applyFont="1" applyFill="1" applyBorder="1" applyAlignment="1"/>
    <xf numFmtId="0" fontId="14" fillId="5" borderId="2" xfId="0" applyFont="1" applyFill="1" applyBorder="1"/>
    <xf numFmtId="0" fontId="15" fillId="5" borderId="2" xfId="0" applyFont="1" applyFill="1" applyBorder="1" applyAlignment="1"/>
    <xf numFmtId="0" fontId="14" fillId="6" borderId="2" xfId="0" applyFont="1" applyFill="1" applyBorder="1"/>
    <xf numFmtId="0" fontId="15" fillId="6" borderId="2" xfId="0" applyFont="1" applyFill="1" applyBorder="1" applyAlignment="1"/>
    <xf numFmtId="0" fontId="14" fillId="7" borderId="2" xfId="0" applyFont="1" applyFill="1" applyBorder="1"/>
    <xf numFmtId="0" fontId="15" fillId="7" borderId="2" xfId="0" applyFont="1" applyFill="1" applyBorder="1" applyAlignment="1"/>
    <xf numFmtId="0" fontId="14" fillId="8" borderId="2" xfId="0" applyFont="1" applyFill="1" applyBorder="1"/>
    <xf numFmtId="0" fontId="15" fillId="8" borderId="2" xfId="0" applyFont="1" applyFill="1" applyBorder="1" applyAlignment="1"/>
    <xf numFmtId="0" fontId="17" fillId="0" borderId="0" xfId="0" applyFont="1" applyAlignment="1">
      <alignment horizontal="right"/>
    </xf>
    <xf numFmtId="0" fontId="17" fillId="0" borderId="0" xfId="0" applyFont="1"/>
    <xf numFmtId="0" fontId="0" fillId="0" borderId="0" xfId="0" applyFont="1" applyBorder="1" applyAlignment="1"/>
    <xf numFmtId="0" fontId="17" fillId="0" borderId="0" xfId="0" applyFont="1" applyBorder="1" applyAlignment="1">
      <alignment horizontal="right"/>
    </xf>
    <xf numFmtId="0" fontId="17" fillId="0" borderId="0" xfId="0" applyFont="1" applyBorder="1"/>
    <xf numFmtId="164" fontId="14" fillId="0" borderId="0" xfId="0" applyNumberFormat="1" applyFont="1" applyBorder="1" applyAlignment="1"/>
    <xf numFmtId="0" fontId="17" fillId="0" borderId="3" xfId="0" applyFont="1" applyBorder="1" applyAlignment="1">
      <alignment horizontal="right"/>
    </xf>
    <xf numFmtId="0" fontId="17" fillId="0" borderId="3" xfId="0" applyFont="1" applyBorder="1"/>
    <xf numFmtId="0" fontId="0" fillId="0" borderId="3" xfId="0" applyFont="1" applyBorder="1" applyAlignment="1"/>
    <xf numFmtId="164" fontId="14" fillId="0" borderId="3" xfId="0" applyNumberFormat="1" applyFont="1" applyBorder="1" applyAlignment="1"/>
    <xf numFmtId="0" fontId="15" fillId="5" borderId="4" xfId="0" applyFont="1" applyFill="1" applyBorder="1" applyAlignment="1"/>
    <xf numFmtId="0" fontId="17" fillId="0" borderId="5" xfId="0" applyFont="1" applyBorder="1" applyAlignment="1">
      <alignment horizontal="right"/>
    </xf>
    <xf numFmtId="0" fontId="17" fillId="0" borderId="5" xfId="0" applyFont="1" applyBorder="1"/>
    <xf numFmtId="0" fontId="0" fillId="0" borderId="5" xfId="0" applyFont="1" applyBorder="1" applyAlignment="1"/>
    <xf numFmtId="0" fontId="15" fillId="6" borderId="4" xfId="0" applyFont="1" applyFill="1" applyBorder="1" applyAlignment="1"/>
    <xf numFmtId="0" fontId="15" fillId="3" borderId="4" xfId="0" applyFont="1" applyFill="1" applyBorder="1" applyAlignment="1"/>
    <xf numFmtId="0" fontId="15" fillId="7" borderId="4" xfId="0" applyFont="1" applyFill="1" applyBorder="1" applyAlignment="1"/>
    <xf numFmtId="0" fontId="15" fillId="8" borderId="4" xfId="0" applyFont="1" applyFill="1" applyBorder="1" applyAlignment="1"/>
    <xf numFmtId="0" fontId="15" fillId="4" borderId="4" xfId="0" applyFont="1" applyFill="1" applyBorder="1" applyAlignment="1"/>
    <xf numFmtId="0" fontId="17" fillId="0" borderId="3" xfId="0" applyFont="1" applyFill="1" applyBorder="1" applyAlignment="1">
      <alignment horizontal="right"/>
    </xf>
    <xf numFmtId="0" fontId="17" fillId="0" borderId="3" xfId="0" applyFont="1" applyFill="1" applyBorder="1"/>
    <xf numFmtId="0" fontId="0" fillId="0" borderId="3" xfId="0" applyFont="1" applyFill="1" applyBorder="1" applyAlignment="1"/>
    <xf numFmtId="0" fontId="14" fillId="3" borderId="4" xfId="0" applyFont="1" applyFill="1" applyBorder="1"/>
    <xf numFmtId="14" fontId="0" fillId="9" borderId="4" xfId="0" applyNumberFormat="1" applyFont="1" applyFill="1" applyBorder="1" applyAlignment="1"/>
    <xf numFmtId="0" fontId="14" fillId="4" borderId="4" xfId="0" applyFont="1" applyFill="1" applyBorder="1"/>
    <xf numFmtId="0" fontId="14" fillId="5" borderId="4" xfId="0" applyFont="1" applyFill="1" applyBorder="1"/>
    <xf numFmtId="0" fontId="14" fillId="6" borderId="4" xfId="0" applyFont="1" applyFill="1" applyBorder="1"/>
    <xf numFmtId="0" fontId="14" fillId="7" borderId="4" xfId="0" applyFont="1" applyFill="1" applyBorder="1"/>
    <xf numFmtId="0" fontId="14" fillId="8" borderId="4" xfId="0" applyFont="1" applyFill="1" applyBorder="1"/>
    <xf numFmtId="0" fontId="14" fillId="0" borderId="3" xfId="0" applyFont="1" applyBorder="1"/>
    <xf numFmtId="0" fontId="16" fillId="0" borderId="3" xfId="0" applyFont="1" applyBorder="1" applyAlignment="1">
      <alignment horizontal="right"/>
    </xf>
    <xf numFmtId="0" fontId="15" fillId="0" borderId="3" xfId="0" applyFont="1" applyBorder="1" applyAlignment="1"/>
    <xf numFmtId="0" fontId="16" fillId="0" borderId="3" xfId="0" applyFont="1" applyBorder="1" applyAlignment="1"/>
    <xf numFmtId="0" fontId="18" fillId="0" borderId="8" xfId="0" applyFont="1" applyBorder="1" applyAlignment="1">
      <alignment horizontal="center" wrapText="1"/>
    </xf>
    <xf numFmtId="16" fontId="18" fillId="0" borderId="8" xfId="0" applyNumberFormat="1" applyFont="1" applyBorder="1" applyAlignment="1">
      <alignment horizontal="center" wrapText="1"/>
    </xf>
    <xf numFmtId="1" fontId="0" fillId="0" borderId="0" xfId="0" applyNumberFormat="1" applyFont="1" applyAlignment="1"/>
    <xf numFmtId="0" fontId="15" fillId="10" borderId="2" xfId="0" applyFont="1" applyFill="1" applyBorder="1" applyAlignment="1"/>
    <xf numFmtId="2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18" fillId="0" borderId="8" xfId="0" applyNumberFormat="1" applyFont="1" applyBorder="1" applyAlignment="1">
      <alignment horizontal="center" wrapText="1"/>
    </xf>
    <xf numFmtId="0" fontId="0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3" xfId="0" applyFont="1" applyBorder="1" applyAlignment="1">
      <alignment horizontal="right"/>
    </xf>
    <xf numFmtId="0" fontId="17" fillId="0" borderId="8" xfId="0" applyFont="1" applyBorder="1" applyAlignment="1">
      <alignment horizontal="right" wrapText="1"/>
    </xf>
    <xf numFmtId="0" fontId="18" fillId="0" borderId="8" xfId="0" applyFont="1" applyBorder="1" applyAlignment="1">
      <alignment horizontal="right" wrapText="1"/>
    </xf>
    <xf numFmtId="0" fontId="15" fillId="11" borderId="2" xfId="0" applyFont="1" applyFill="1" applyBorder="1" applyAlignment="1"/>
    <xf numFmtId="0" fontId="0" fillId="0" borderId="0" xfId="0" applyNumberFormat="1" applyFont="1" applyAlignment="1">
      <alignment horizontal="right"/>
    </xf>
    <xf numFmtId="0" fontId="17" fillId="0" borderId="0" xfId="0" applyNumberFormat="1" applyFont="1" applyAlignment="1">
      <alignment horizontal="right"/>
    </xf>
    <xf numFmtId="0" fontId="0" fillId="0" borderId="0" xfId="0" applyNumberFormat="1" applyFont="1" applyAlignment="1"/>
    <xf numFmtId="165" fontId="0" fillId="0" borderId="0" xfId="0" applyNumberFormat="1" applyFont="1" applyAlignment="1"/>
    <xf numFmtId="165" fontId="0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 vertical="center"/>
    </xf>
    <xf numFmtId="0" fontId="18" fillId="0" borderId="9" xfId="0" applyFont="1" applyBorder="1" applyAlignment="1">
      <alignment horizontal="center" wrapText="1"/>
    </xf>
    <xf numFmtId="0" fontId="0" fillId="0" borderId="0" xfId="0" applyFont="1" applyFill="1" applyBorder="1" applyAlignment="1"/>
    <xf numFmtId="0" fontId="17" fillId="0" borderId="0" xfId="0" applyFont="1" applyFill="1" applyAlignment="1">
      <alignment horizontal="right"/>
    </xf>
    <xf numFmtId="0" fontId="17" fillId="0" borderId="0" xfId="0" applyFont="1" applyFill="1"/>
    <xf numFmtId="0" fontId="15" fillId="0" borderId="2" xfId="0" applyFont="1" applyFill="1" applyBorder="1" applyAlignment="1"/>
    <xf numFmtId="164" fontId="14" fillId="0" borderId="0" xfId="0" applyNumberFormat="1" applyFont="1" applyFill="1" applyAlignment="1"/>
    <xf numFmtId="0" fontId="12" fillId="0" borderId="0" xfId="0" applyFont="1" applyAlignment="1"/>
    <xf numFmtId="0" fontId="0" fillId="0" borderId="0" xfId="0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/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4" fillId="2" borderId="4" xfId="0" applyFont="1" applyFill="1" applyBorder="1"/>
    <xf numFmtId="0" fontId="20" fillId="0" borderId="1" xfId="0" applyFont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5" fillId="0" borderId="0" xfId="0" applyFont="1" applyFill="1" applyBorder="1" applyAlignment="1"/>
    <xf numFmtId="0" fontId="18" fillId="0" borderId="15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165" fontId="18" fillId="0" borderId="9" xfId="0" applyNumberFormat="1" applyFont="1" applyBorder="1" applyAlignment="1">
      <alignment horizontal="center" wrapText="1"/>
    </xf>
    <xf numFmtId="0" fontId="21" fillId="9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4" fillId="15" borderId="4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/>
    </xf>
    <xf numFmtId="0" fontId="14" fillId="17" borderId="2" xfId="0" applyFont="1" applyFill="1" applyBorder="1" applyAlignment="1">
      <alignment horizontal="center"/>
    </xf>
    <xf numFmtId="0" fontId="14" fillId="18" borderId="4" xfId="0" applyFont="1" applyFill="1" applyBorder="1" applyAlignment="1">
      <alignment horizontal="center"/>
    </xf>
    <xf numFmtId="0" fontId="14" fillId="18" borderId="2" xfId="0" applyFont="1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9" borderId="2" xfId="0" applyFont="1" applyFill="1" applyBorder="1" applyAlignment="1">
      <alignment horizontal="center"/>
    </xf>
    <xf numFmtId="0" fontId="14" fillId="20" borderId="4" xfId="0" applyFont="1" applyFill="1" applyBorder="1" applyAlignment="1">
      <alignment horizontal="center"/>
    </xf>
    <xf numFmtId="0" fontId="14" fillId="20" borderId="2" xfId="0" applyFont="1" applyFill="1" applyBorder="1" applyAlignment="1">
      <alignment horizontal="center"/>
    </xf>
    <xf numFmtId="0" fontId="14" fillId="21" borderId="4" xfId="0" applyFont="1" applyFill="1" applyBorder="1" applyAlignment="1">
      <alignment horizontal="center"/>
    </xf>
    <xf numFmtId="0" fontId="14" fillId="21" borderId="2" xfId="0" applyFont="1" applyFill="1" applyBorder="1" applyAlignment="1">
      <alignment horizontal="center"/>
    </xf>
    <xf numFmtId="0" fontId="0" fillId="14" borderId="0" xfId="0" applyFont="1" applyFill="1" applyAlignment="1">
      <alignment horizontal="center"/>
    </xf>
    <xf numFmtId="0" fontId="19" fillId="0" borderId="2" xfId="0" applyFont="1" applyBorder="1" applyAlignment="1">
      <alignment vertical="center" wrapText="1"/>
    </xf>
    <xf numFmtId="0" fontId="14" fillId="0" borderId="0" xfId="0" applyFont="1" applyAlignment="1"/>
    <xf numFmtId="0" fontId="23" fillId="0" borderId="0" xfId="0" applyFont="1" applyFill="1" applyBorder="1" applyAlignment="1">
      <alignment horizontal="right" vertical="center" wrapText="1" indent="1"/>
    </xf>
    <xf numFmtId="0" fontId="24" fillId="0" borderId="0" xfId="0" applyFont="1" applyFill="1" applyBorder="1" applyAlignment="1">
      <alignment horizontal="left" vertical="center" wrapText="1" indent="1"/>
    </xf>
    <xf numFmtId="0" fontId="24" fillId="0" borderId="0" xfId="0" applyFont="1" applyFill="1" applyBorder="1" applyAlignment="1">
      <alignment horizontal="right" vertical="center" wrapText="1" indent="1"/>
    </xf>
    <xf numFmtId="0" fontId="0" fillId="0" borderId="0" xfId="0" applyFont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/>
    <xf numFmtId="0" fontId="25" fillId="2" borderId="2" xfId="0" applyFont="1" applyFill="1" applyBorder="1"/>
    <xf numFmtId="0" fontId="0" fillId="0" borderId="0" xfId="0"/>
    <xf numFmtId="0" fontId="0" fillId="0" borderId="3" xfId="0" applyBorder="1"/>
    <xf numFmtId="0" fontId="25" fillId="3" borderId="4" xfId="0" applyFont="1" applyFill="1" applyBorder="1"/>
    <xf numFmtId="0" fontId="25" fillId="3" borderId="2" xfId="0" applyFont="1" applyFill="1" applyBorder="1"/>
    <xf numFmtId="0" fontId="25" fillId="4" borderId="4" xfId="0" applyFont="1" applyFill="1" applyBorder="1"/>
    <xf numFmtId="0" fontId="25" fillId="4" borderId="2" xfId="0" applyFont="1" applyFill="1" applyBorder="1"/>
    <xf numFmtId="0" fontId="25" fillId="6" borderId="4" xfId="0" applyFont="1" applyFill="1" applyBorder="1"/>
    <xf numFmtId="0" fontId="25" fillId="6" borderId="2" xfId="0" applyFont="1" applyFill="1" applyBorder="1"/>
    <xf numFmtId="0" fontId="25" fillId="7" borderId="4" xfId="0" applyFont="1" applyFill="1" applyBorder="1"/>
    <xf numFmtId="0" fontId="25" fillId="7" borderId="2" xfId="0" applyFont="1" applyFill="1" applyBorder="1"/>
    <xf numFmtId="0" fontId="25" fillId="8" borderId="4" xfId="0" applyFont="1" applyFill="1" applyBorder="1"/>
    <xf numFmtId="0" fontId="25" fillId="8" borderId="2" xfId="0" applyFont="1" applyFill="1" applyBorder="1"/>
    <xf numFmtId="0" fontId="0" fillId="0" borderId="0" xfId="0" applyFont="1" applyAlignment="1">
      <alignment horizontal="center" vertical="center" wrapText="1"/>
    </xf>
    <xf numFmtId="0" fontId="26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8" fillId="0" borderId="0" xfId="0" applyFont="1" applyFill="1" applyBorder="1" applyAlignment="1"/>
    <xf numFmtId="1" fontId="21" fillId="9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7" fontId="7" fillId="0" borderId="0" xfId="0" applyNumberFormat="1" applyFont="1" applyFill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22" fillId="22" borderId="2" xfId="0" applyFont="1" applyFill="1" applyBorder="1" applyAlignment="1">
      <alignment horizontal="center" vertical="center" wrapText="1"/>
    </xf>
    <xf numFmtId="2" fontId="7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8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" fontId="6" fillId="0" borderId="0" xfId="0" applyNumberFormat="1" applyFont="1" applyAlignme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2" xfId="0" applyFill="1" applyBorder="1"/>
    <xf numFmtId="0" fontId="0" fillId="0" borderId="18" xfId="0" applyFill="1" applyBorder="1"/>
    <xf numFmtId="0" fontId="20" fillId="0" borderId="0" xfId="0" applyFont="1" applyFill="1" applyAlignment="1"/>
    <xf numFmtId="0" fontId="5" fillId="0" borderId="0" xfId="0" applyFont="1" applyFill="1" applyAlignment="1"/>
    <xf numFmtId="0" fontId="28" fillId="0" borderId="2" xfId="0" applyFont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0" fontId="29" fillId="13" borderId="2" xfId="0" applyFont="1" applyFill="1" applyBorder="1" applyAlignment="1">
      <alignment horizontal="center" vertical="center" wrapText="1"/>
    </xf>
    <xf numFmtId="49" fontId="28" fillId="0" borderId="2" xfId="0" applyNumberFormat="1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/>
    <xf numFmtId="49" fontId="28" fillId="0" borderId="2" xfId="0" applyNumberFormat="1" applyFont="1" applyFill="1" applyBorder="1" applyAlignment="1"/>
    <xf numFmtId="0" fontId="28" fillId="2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8" fillId="24" borderId="2" xfId="0" applyFont="1" applyFill="1" applyBorder="1" applyAlignment="1">
      <alignment horizontal="center" vertical="center" wrapText="1"/>
    </xf>
    <xf numFmtId="49" fontId="28" fillId="24" borderId="2" xfId="0" applyNumberFormat="1" applyFont="1" applyFill="1" applyBorder="1" applyAlignment="1">
      <alignment horizontal="center" vertical="center" wrapText="1"/>
    </xf>
    <xf numFmtId="0" fontId="29" fillId="25" borderId="2" xfId="0" applyFont="1" applyFill="1" applyBorder="1" applyAlignment="1">
      <alignment horizontal="center" vertical="center" wrapText="1"/>
    </xf>
    <xf numFmtId="49" fontId="28" fillId="25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1" fontId="24" fillId="0" borderId="0" xfId="0" applyNumberFormat="1" applyFont="1" applyFill="1" applyBorder="1" applyAlignment="1">
      <alignment horizontal="left" vertical="center" wrapText="1" indent="1"/>
    </xf>
    <xf numFmtId="0" fontId="0" fillId="0" borderId="0" xfId="0" applyProtection="1">
      <protection locked="0"/>
    </xf>
    <xf numFmtId="1" fontId="0" fillId="0" borderId="21" xfId="0" applyNumberFormat="1" applyBorder="1" applyProtection="1">
      <protection locked="0"/>
    </xf>
    <xf numFmtId="1" fontId="0" fillId="0" borderId="22" xfId="0" applyNumberFormat="1" applyBorder="1" applyProtection="1">
      <protection locked="0"/>
    </xf>
    <xf numFmtId="0" fontId="0" fillId="0" borderId="0" xfId="0" applyFont="1" applyFill="1" applyAlignment="1">
      <alignment horizontal="right" vertical="center"/>
    </xf>
    <xf numFmtId="0" fontId="23" fillId="0" borderId="0" xfId="0" applyFont="1" applyFill="1" applyBorder="1" applyAlignment="1">
      <alignment horizontal="right" wrapText="1" indent="1"/>
    </xf>
    <xf numFmtId="0" fontId="0" fillId="0" borderId="0" xfId="0" applyFont="1" applyFill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 wrapText="1"/>
    </xf>
    <xf numFmtId="2" fontId="0" fillId="0" borderId="21" xfId="0" applyNumberFormat="1" applyBorder="1" applyProtection="1">
      <protection locked="0"/>
    </xf>
    <xf numFmtId="2" fontId="0" fillId="0" borderId="22" xfId="0" applyNumberFormat="1" applyBorder="1" applyProtection="1">
      <protection locked="0"/>
    </xf>
    <xf numFmtId="2" fontId="0" fillId="0" borderId="0" xfId="0" applyNumberFormat="1" applyProtection="1">
      <protection locked="0"/>
    </xf>
    <xf numFmtId="0" fontId="2" fillId="0" borderId="0" xfId="0" applyFont="1" applyFill="1" applyAlignment="1">
      <alignment horizontal="center" vertical="center" wrapText="1"/>
    </xf>
    <xf numFmtId="17" fontId="2" fillId="0" borderId="0" xfId="0" applyNumberFormat="1" applyFont="1" applyFill="1" applyAlignment="1">
      <alignment horizontal="center" vertical="center" wrapText="1"/>
    </xf>
    <xf numFmtId="14" fontId="7" fillId="0" borderId="0" xfId="0" applyNumberFormat="1" applyFont="1" applyFill="1" applyAlignment="1">
      <alignment horizontal="center" vertical="center" wrapText="1"/>
    </xf>
    <xf numFmtId="0" fontId="0" fillId="26" borderId="0" xfId="0" applyFont="1" applyFill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49" fontId="28" fillId="27" borderId="2" xfId="0" applyNumberFormat="1" applyFont="1" applyFill="1" applyBorder="1" applyAlignment="1">
      <alignment horizontal="center" vertical="center" wrapText="1"/>
    </xf>
    <xf numFmtId="14" fontId="0" fillId="0" borderId="21" xfId="0" applyNumberFormat="1" applyBorder="1" applyProtection="1">
      <protection locked="0"/>
    </xf>
    <xf numFmtId="0" fontId="1" fillId="0" borderId="0" xfId="0" applyFont="1" applyProtection="1">
      <protection locked="0"/>
    </xf>
    <xf numFmtId="1" fontId="0" fillId="0" borderId="0" xfId="0" applyNumberFormat="1" applyFont="1" applyFill="1" applyAlignment="1"/>
    <xf numFmtId="1" fontId="24" fillId="0" borderId="0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vertical="center" wrapText="1"/>
    </xf>
    <xf numFmtId="1" fontId="2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/>
    <xf numFmtId="1" fontId="0" fillId="28" borderId="0" xfId="0" applyNumberFormat="1" applyFont="1" applyFill="1" applyAlignment="1"/>
    <xf numFmtId="2" fontId="20" fillId="0" borderId="0" xfId="0" applyNumberFormat="1" applyFont="1" applyFill="1" applyBorder="1" applyAlignment="1">
      <alignment horizontal="center"/>
    </xf>
    <xf numFmtId="165" fontId="20" fillId="0" borderId="0" xfId="0" applyNumberFormat="1" applyFont="1" applyFill="1" applyAlignment="1">
      <alignment horizontal="center" vertical="center"/>
    </xf>
    <xf numFmtId="165" fontId="20" fillId="0" borderId="0" xfId="0" applyNumberFormat="1" applyFont="1" applyFill="1" applyBorder="1" applyAlignment="1">
      <alignment horizontal="center"/>
    </xf>
    <xf numFmtId="165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165" fontId="30" fillId="0" borderId="0" xfId="0" applyNumberFormat="1" applyFont="1" applyFill="1" applyBorder="1" applyAlignment="1">
      <alignment horizontal="center" vertical="center" wrapText="1"/>
    </xf>
    <xf numFmtId="165" fontId="31" fillId="0" borderId="0" xfId="0" applyNumberFormat="1" applyFont="1" applyFill="1" applyBorder="1" applyAlignment="1">
      <alignment horizontal="center" vertical="center" wrapText="1"/>
    </xf>
    <xf numFmtId="165" fontId="20" fillId="0" borderId="0" xfId="0" applyNumberFormat="1" applyFont="1" applyAlignment="1"/>
    <xf numFmtId="0" fontId="0" fillId="0" borderId="2" xfId="0" applyFill="1" applyBorder="1" applyAlignment="1"/>
    <xf numFmtId="0" fontId="3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wrapText="1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4C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5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3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7.xml"/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9.xml"/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0.xml"/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5.xml"/><Relationship Id="rId1" Type="http://schemas.openxmlformats.org/officeDocument/2006/relationships/themeOverride" Target="../theme/themeOverride21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6.xml"/><Relationship Id="rId1" Type="http://schemas.openxmlformats.org/officeDocument/2006/relationships/themeOverride" Target="../theme/themeOverride22.xml"/></Relationships>
</file>

<file path=xl/charts/_rels/chart2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23.xml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9.xml"/><Relationship Id="rId1" Type="http://schemas.openxmlformats.org/officeDocument/2006/relationships/themeOverride" Target="../theme/themeOverride24.xml"/></Relationships>
</file>

<file path=xl/charts/_rels/chart2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1.xml"/><Relationship Id="rId1" Type="http://schemas.openxmlformats.org/officeDocument/2006/relationships/themeOverride" Target="../theme/themeOverride25.xml"/></Relationships>
</file>

<file path=xl/charts/_rels/chart2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themeOverride" Target="../theme/themeOverride26.xml"/></Relationships>
</file>

<file path=xl/charts/_rels/chart2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4.xml"/><Relationship Id="rId1" Type="http://schemas.openxmlformats.org/officeDocument/2006/relationships/themeOverride" Target="../theme/themeOverride27.xml"/></Relationships>
</file>

<file path=xl/charts/_rels/chart3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5.xml"/><Relationship Id="rId1" Type="http://schemas.openxmlformats.org/officeDocument/2006/relationships/themeOverride" Target="../theme/themeOverride28.xml"/></Relationships>
</file>

<file path=xl/charts/_rels/chart3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7.xml"/><Relationship Id="rId1" Type="http://schemas.openxmlformats.org/officeDocument/2006/relationships/themeOverride" Target="../theme/themeOverride29.xml"/></Relationships>
</file>

<file path=xl/charts/_rels/chart3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8.xml"/><Relationship Id="rId1" Type="http://schemas.openxmlformats.org/officeDocument/2006/relationships/themeOverride" Target="../theme/themeOverride30.xml"/></Relationships>
</file>

<file path=xl/charts/_rels/chart3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0.xml"/><Relationship Id="rId1" Type="http://schemas.openxmlformats.org/officeDocument/2006/relationships/themeOverride" Target="../theme/themeOverride31.xml"/></Relationships>
</file>

<file path=xl/charts/_rels/chart3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1.xml"/><Relationship Id="rId1" Type="http://schemas.openxmlformats.org/officeDocument/2006/relationships/themeOverride" Target="../theme/themeOverride32.xml"/></Relationships>
</file>

<file path=xl/charts/_rels/chart3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3.xml"/><Relationship Id="rId1" Type="http://schemas.openxmlformats.org/officeDocument/2006/relationships/themeOverride" Target="../theme/themeOverride33.xml"/></Relationships>
</file>

<file path=xl/charts/_rels/chart3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4.xml"/><Relationship Id="rId1" Type="http://schemas.openxmlformats.org/officeDocument/2006/relationships/themeOverride" Target="../theme/themeOverride34.xml"/></Relationships>
</file>

<file path=xl/charts/_rels/chart3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6.xml"/><Relationship Id="rId1" Type="http://schemas.openxmlformats.org/officeDocument/2006/relationships/themeOverride" Target="../theme/themeOverride35.xml"/></Relationships>
</file>

<file path=xl/charts/_rels/chart3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7.xml"/><Relationship Id="rId1" Type="http://schemas.openxmlformats.org/officeDocument/2006/relationships/themeOverride" Target="../theme/themeOverride36.xml"/></Relationships>
</file>

<file path=xl/charts/_rels/chart3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9.xml"/><Relationship Id="rId1" Type="http://schemas.openxmlformats.org/officeDocument/2006/relationships/themeOverride" Target="../theme/themeOverride37.xml"/></Relationships>
</file>

<file path=xl/charts/_rels/chart4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0.xml"/><Relationship Id="rId1" Type="http://schemas.openxmlformats.org/officeDocument/2006/relationships/themeOverride" Target="../theme/themeOverride38.xml"/></Relationships>
</file>

<file path=xl/charts/_rels/chart4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2.xml"/><Relationship Id="rId1" Type="http://schemas.openxmlformats.org/officeDocument/2006/relationships/themeOverride" Target="../theme/themeOverride39.xml"/></Relationships>
</file>

<file path=xl/charts/_rels/chart4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3.xml"/><Relationship Id="rId1" Type="http://schemas.openxmlformats.org/officeDocument/2006/relationships/themeOverride" Target="../theme/themeOverride40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sv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'2004'!$Q$1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'2004'!$P$2:$P$215</c:f>
              <c:numCache>
                <c:formatCode>dd\.mm\.yyyy</c:formatCode>
                <c:ptCount val="214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38052</c:v>
                </c:pt>
                <c:pt idx="6">
                  <c:v>38053</c:v>
                </c:pt>
                <c:pt idx="7">
                  <c:v>38054</c:v>
                </c:pt>
                <c:pt idx="8">
                  <c:v>38055</c:v>
                </c:pt>
                <c:pt idx="9">
                  <c:v>38056</c:v>
                </c:pt>
                <c:pt idx="10">
                  <c:v>38057</c:v>
                </c:pt>
                <c:pt idx="11">
                  <c:v>38058</c:v>
                </c:pt>
                <c:pt idx="12">
                  <c:v>38059</c:v>
                </c:pt>
                <c:pt idx="13">
                  <c:v>38060</c:v>
                </c:pt>
                <c:pt idx="14">
                  <c:v>38061</c:v>
                </c:pt>
                <c:pt idx="15">
                  <c:v>38062</c:v>
                </c:pt>
                <c:pt idx="16">
                  <c:v>38063</c:v>
                </c:pt>
                <c:pt idx="17">
                  <c:v>38064</c:v>
                </c:pt>
                <c:pt idx="18">
                  <c:v>38065</c:v>
                </c:pt>
                <c:pt idx="19">
                  <c:v>38066</c:v>
                </c:pt>
                <c:pt idx="20">
                  <c:v>38067</c:v>
                </c:pt>
                <c:pt idx="21">
                  <c:v>38068</c:v>
                </c:pt>
                <c:pt idx="22">
                  <c:v>38069</c:v>
                </c:pt>
                <c:pt idx="23">
                  <c:v>38070</c:v>
                </c:pt>
                <c:pt idx="24">
                  <c:v>38071</c:v>
                </c:pt>
                <c:pt idx="25">
                  <c:v>38072</c:v>
                </c:pt>
                <c:pt idx="26">
                  <c:v>38073</c:v>
                </c:pt>
                <c:pt idx="27">
                  <c:v>38074</c:v>
                </c:pt>
                <c:pt idx="28">
                  <c:v>38075</c:v>
                </c:pt>
                <c:pt idx="29">
                  <c:v>38076</c:v>
                </c:pt>
                <c:pt idx="30">
                  <c:v>38077</c:v>
                </c:pt>
                <c:pt idx="31">
                  <c:v>38078</c:v>
                </c:pt>
                <c:pt idx="32">
                  <c:v>38079</c:v>
                </c:pt>
                <c:pt idx="33">
                  <c:v>38080</c:v>
                </c:pt>
                <c:pt idx="34">
                  <c:v>38081</c:v>
                </c:pt>
                <c:pt idx="35">
                  <c:v>38082</c:v>
                </c:pt>
                <c:pt idx="36">
                  <c:v>38083</c:v>
                </c:pt>
                <c:pt idx="37">
                  <c:v>38084</c:v>
                </c:pt>
                <c:pt idx="38">
                  <c:v>38085</c:v>
                </c:pt>
                <c:pt idx="39">
                  <c:v>38086</c:v>
                </c:pt>
                <c:pt idx="40">
                  <c:v>38087</c:v>
                </c:pt>
                <c:pt idx="41">
                  <c:v>38088</c:v>
                </c:pt>
                <c:pt idx="42">
                  <c:v>38089</c:v>
                </c:pt>
                <c:pt idx="43">
                  <c:v>38090</c:v>
                </c:pt>
                <c:pt idx="44">
                  <c:v>38091</c:v>
                </c:pt>
                <c:pt idx="45">
                  <c:v>38092</c:v>
                </c:pt>
                <c:pt idx="46">
                  <c:v>38093</c:v>
                </c:pt>
                <c:pt idx="47">
                  <c:v>38094</c:v>
                </c:pt>
                <c:pt idx="48">
                  <c:v>38095</c:v>
                </c:pt>
                <c:pt idx="49">
                  <c:v>38096</c:v>
                </c:pt>
                <c:pt idx="50">
                  <c:v>38097</c:v>
                </c:pt>
                <c:pt idx="51">
                  <c:v>38098</c:v>
                </c:pt>
                <c:pt idx="52">
                  <c:v>38099</c:v>
                </c:pt>
                <c:pt idx="53">
                  <c:v>38100</c:v>
                </c:pt>
                <c:pt idx="54">
                  <c:v>38101</c:v>
                </c:pt>
                <c:pt idx="55">
                  <c:v>38102</c:v>
                </c:pt>
                <c:pt idx="56">
                  <c:v>38103</c:v>
                </c:pt>
                <c:pt idx="57">
                  <c:v>38104</c:v>
                </c:pt>
                <c:pt idx="58">
                  <c:v>38105</c:v>
                </c:pt>
                <c:pt idx="59">
                  <c:v>38106</c:v>
                </c:pt>
                <c:pt idx="60">
                  <c:v>38107</c:v>
                </c:pt>
                <c:pt idx="61">
                  <c:v>38108</c:v>
                </c:pt>
                <c:pt idx="62">
                  <c:v>38109</c:v>
                </c:pt>
                <c:pt idx="63">
                  <c:v>38110</c:v>
                </c:pt>
                <c:pt idx="64">
                  <c:v>38111</c:v>
                </c:pt>
                <c:pt idx="65">
                  <c:v>38112</c:v>
                </c:pt>
                <c:pt idx="66">
                  <c:v>38113</c:v>
                </c:pt>
                <c:pt idx="67">
                  <c:v>38114</c:v>
                </c:pt>
                <c:pt idx="68">
                  <c:v>38115</c:v>
                </c:pt>
                <c:pt idx="69">
                  <c:v>38116</c:v>
                </c:pt>
                <c:pt idx="70">
                  <c:v>38117</c:v>
                </c:pt>
                <c:pt idx="71">
                  <c:v>38118</c:v>
                </c:pt>
                <c:pt idx="72">
                  <c:v>38119</c:v>
                </c:pt>
                <c:pt idx="73">
                  <c:v>38120</c:v>
                </c:pt>
                <c:pt idx="74">
                  <c:v>38121</c:v>
                </c:pt>
                <c:pt idx="75">
                  <c:v>38122</c:v>
                </c:pt>
                <c:pt idx="76">
                  <c:v>38123</c:v>
                </c:pt>
                <c:pt idx="77">
                  <c:v>38124</c:v>
                </c:pt>
                <c:pt idx="78">
                  <c:v>38125</c:v>
                </c:pt>
                <c:pt idx="79">
                  <c:v>38126</c:v>
                </c:pt>
                <c:pt idx="80">
                  <c:v>38127</c:v>
                </c:pt>
                <c:pt idx="81">
                  <c:v>38128</c:v>
                </c:pt>
                <c:pt idx="82">
                  <c:v>38129</c:v>
                </c:pt>
                <c:pt idx="83">
                  <c:v>38130</c:v>
                </c:pt>
                <c:pt idx="84">
                  <c:v>38131</c:v>
                </c:pt>
                <c:pt idx="85">
                  <c:v>38132</c:v>
                </c:pt>
                <c:pt idx="86">
                  <c:v>38133</c:v>
                </c:pt>
                <c:pt idx="87">
                  <c:v>38134</c:v>
                </c:pt>
                <c:pt idx="88">
                  <c:v>38135</c:v>
                </c:pt>
                <c:pt idx="89">
                  <c:v>38136</c:v>
                </c:pt>
                <c:pt idx="90">
                  <c:v>38137</c:v>
                </c:pt>
                <c:pt idx="91">
                  <c:v>38138</c:v>
                </c:pt>
                <c:pt idx="92">
                  <c:v>38139</c:v>
                </c:pt>
                <c:pt idx="93">
                  <c:v>38140</c:v>
                </c:pt>
                <c:pt idx="94">
                  <c:v>38141</c:v>
                </c:pt>
                <c:pt idx="95">
                  <c:v>38142</c:v>
                </c:pt>
                <c:pt idx="96">
                  <c:v>38143</c:v>
                </c:pt>
                <c:pt idx="97">
                  <c:v>38144</c:v>
                </c:pt>
                <c:pt idx="98">
                  <c:v>38145</c:v>
                </c:pt>
                <c:pt idx="99">
                  <c:v>38146</c:v>
                </c:pt>
                <c:pt idx="100">
                  <c:v>38147</c:v>
                </c:pt>
                <c:pt idx="101">
                  <c:v>38148</c:v>
                </c:pt>
                <c:pt idx="102">
                  <c:v>38149</c:v>
                </c:pt>
                <c:pt idx="103">
                  <c:v>38150</c:v>
                </c:pt>
                <c:pt idx="104">
                  <c:v>38151</c:v>
                </c:pt>
                <c:pt idx="105">
                  <c:v>38152</c:v>
                </c:pt>
                <c:pt idx="106">
                  <c:v>38153</c:v>
                </c:pt>
                <c:pt idx="107">
                  <c:v>38154</c:v>
                </c:pt>
                <c:pt idx="108">
                  <c:v>38155</c:v>
                </c:pt>
                <c:pt idx="109">
                  <c:v>38156</c:v>
                </c:pt>
                <c:pt idx="110">
                  <c:v>38157</c:v>
                </c:pt>
                <c:pt idx="111">
                  <c:v>38158</c:v>
                </c:pt>
                <c:pt idx="112">
                  <c:v>38159</c:v>
                </c:pt>
                <c:pt idx="113">
                  <c:v>38160</c:v>
                </c:pt>
                <c:pt idx="114">
                  <c:v>38161</c:v>
                </c:pt>
                <c:pt idx="115">
                  <c:v>38162</c:v>
                </c:pt>
                <c:pt idx="116">
                  <c:v>38163</c:v>
                </c:pt>
                <c:pt idx="117">
                  <c:v>38164</c:v>
                </c:pt>
                <c:pt idx="118">
                  <c:v>38165</c:v>
                </c:pt>
                <c:pt idx="119">
                  <c:v>38166</c:v>
                </c:pt>
                <c:pt idx="120">
                  <c:v>38167</c:v>
                </c:pt>
                <c:pt idx="121">
                  <c:v>38168</c:v>
                </c:pt>
                <c:pt idx="122">
                  <c:v>38169</c:v>
                </c:pt>
                <c:pt idx="123">
                  <c:v>38170</c:v>
                </c:pt>
                <c:pt idx="124">
                  <c:v>38171</c:v>
                </c:pt>
                <c:pt idx="125">
                  <c:v>38172</c:v>
                </c:pt>
                <c:pt idx="126">
                  <c:v>38173</c:v>
                </c:pt>
                <c:pt idx="127">
                  <c:v>38174</c:v>
                </c:pt>
                <c:pt idx="128">
                  <c:v>38175</c:v>
                </c:pt>
                <c:pt idx="129">
                  <c:v>38176</c:v>
                </c:pt>
                <c:pt idx="130">
                  <c:v>38177</c:v>
                </c:pt>
                <c:pt idx="131">
                  <c:v>38178</c:v>
                </c:pt>
                <c:pt idx="132">
                  <c:v>38179</c:v>
                </c:pt>
                <c:pt idx="133">
                  <c:v>38180</c:v>
                </c:pt>
                <c:pt idx="134">
                  <c:v>38181</c:v>
                </c:pt>
                <c:pt idx="135">
                  <c:v>38182</c:v>
                </c:pt>
                <c:pt idx="136">
                  <c:v>38183</c:v>
                </c:pt>
                <c:pt idx="137">
                  <c:v>38184</c:v>
                </c:pt>
                <c:pt idx="138">
                  <c:v>38185</c:v>
                </c:pt>
                <c:pt idx="139">
                  <c:v>38186</c:v>
                </c:pt>
                <c:pt idx="140">
                  <c:v>38187</c:v>
                </c:pt>
                <c:pt idx="141">
                  <c:v>38188</c:v>
                </c:pt>
                <c:pt idx="142">
                  <c:v>38189</c:v>
                </c:pt>
                <c:pt idx="143">
                  <c:v>38190</c:v>
                </c:pt>
                <c:pt idx="144">
                  <c:v>38191</c:v>
                </c:pt>
                <c:pt idx="145">
                  <c:v>38192</c:v>
                </c:pt>
                <c:pt idx="146">
                  <c:v>38193</c:v>
                </c:pt>
                <c:pt idx="147">
                  <c:v>38194</c:v>
                </c:pt>
                <c:pt idx="148">
                  <c:v>38195</c:v>
                </c:pt>
                <c:pt idx="149">
                  <c:v>38196</c:v>
                </c:pt>
                <c:pt idx="150">
                  <c:v>38197</c:v>
                </c:pt>
                <c:pt idx="151">
                  <c:v>38198</c:v>
                </c:pt>
                <c:pt idx="152">
                  <c:v>38199</c:v>
                </c:pt>
                <c:pt idx="153">
                  <c:v>38200</c:v>
                </c:pt>
                <c:pt idx="154">
                  <c:v>38201</c:v>
                </c:pt>
                <c:pt idx="155">
                  <c:v>38202</c:v>
                </c:pt>
                <c:pt idx="156">
                  <c:v>38203</c:v>
                </c:pt>
                <c:pt idx="157">
                  <c:v>38204</c:v>
                </c:pt>
                <c:pt idx="158">
                  <c:v>38205</c:v>
                </c:pt>
                <c:pt idx="159">
                  <c:v>38206</c:v>
                </c:pt>
                <c:pt idx="160">
                  <c:v>38207</c:v>
                </c:pt>
                <c:pt idx="161">
                  <c:v>38208</c:v>
                </c:pt>
                <c:pt idx="162">
                  <c:v>38209</c:v>
                </c:pt>
                <c:pt idx="163">
                  <c:v>38210</c:v>
                </c:pt>
                <c:pt idx="164">
                  <c:v>38211</c:v>
                </c:pt>
                <c:pt idx="165">
                  <c:v>38212</c:v>
                </c:pt>
                <c:pt idx="166">
                  <c:v>38213</c:v>
                </c:pt>
                <c:pt idx="167">
                  <c:v>38214</c:v>
                </c:pt>
                <c:pt idx="168">
                  <c:v>38215</c:v>
                </c:pt>
                <c:pt idx="169">
                  <c:v>38216</c:v>
                </c:pt>
                <c:pt idx="170">
                  <c:v>38217</c:v>
                </c:pt>
                <c:pt idx="171">
                  <c:v>38218</c:v>
                </c:pt>
                <c:pt idx="172">
                  <c:v>38219</c:v>
                </c:pt>
                <c:pt idx="173">
                  <c:v>38220</c:v>
                </c:pt>
                <c:pt idx="174">
                  <c:v>38221</c:v>
                </c:pt>
                <c:pt idx="175">
                  <c:v>38222</c:v>
                </c:pt>
                <c:pt idx="176">
                  <c:v>38223</c:v>
                </c:pt>
                <c:pt idx="177">
                  <c:v>38224</c:v>
                </c:pt>
                <c:pt idx="178">
                  <c:v>38225</c:v>
                </c:pt>
                <c:pt idx="179">
                  <c:v>38226</c:v>
                </c:pt>
                <c:pt idx="180">
                  <c:v>38227</c:v>
                </c:pt>
                <c:pt idx="181">
                  <c:v>38228</c:v>
                </c:pt>
                <c:pt idx="182">
                  <c:v>38229</c:v>
                </c:pt>
                <c:pt idx="183">
                  <c:v>38230</c:v>
                </c:pt>
                <c:pt idx="184">
                  <c:v>38231</c:v>
                </c:pt>
                <c:pt idx="185">
                  <c:v>38232</c:v>
                </c:pt>
                <c:pt idx="186">
                  <c:v>38233</c:v>
                </c:pt>
                <c:pt idx="187">
                  <c:v>38234</c:v>
                </c:pt>
                <c:pt idx="188">
                  <c:v>38235</c:v>
                </c:pt>
                <c:pt idx="189">
                  <c:v>38236</c:v>
                </c:pt>
                <c:pt idx="190">
                  <c:v>38237</c:v>
                </c:pt>
                <c:pt idx="191">
                  <c:v>38238</c:v>
                </c:pt>
                <c:pt idx="192">
                  <c:v>38239</c:v>
                </c:pt>
                <c:pt idx="193">
                  <c:v>38240</c:v>
                </c:pt>
                <c:pt idx="194">
                  <c:v>38241</c:v>
                </c:pt>
                <c:pt idx="195">
                  <c:v>38242</c:v>
                </c:pt>
                <c:pt idx="196">
                  <c:v>38243</c:v>
                </c:pt>
                <c:pt idx="197">
                  <c:v>38244</c:v>
                </c:pt>
                <c:pt idx="198">
                  <c:v>38245</c:v>
                </c:pt>
                <c:pt idx="199">
                  <c:v>38246</c:v>
                </c:pt>
                <c:pt idx="200">
                  <c:v>38247</c:v>
                </c:pt>
                <c:pt idx="201">
                  <c:v>38248</c:v>
                </c:pt>
                <c:pt idx="202">
                  <c:v>38249</c:v>
                </c:pt>
                <c:pt idx="203">
                  <c:v>38250</c:v>
                </c:pt>
                <c:pt idx="204">
                  <c:v>38251</c:v>
                </c:pt>
                <c:pt idx="205">
                  <c:v>38252</c:v>
                </c:pt>
                <c:pt idx="206">
                  <c:v>38253</c:v>
                </c:pt>
                <c:pt idx="207">
                  <c:v>38254</c:v>
                </c:pt>
                <c:pt idx="208">
                  <c:v>38255</c:v>
                </c:pt>
                <c:pt idx="209">
                  <c:v>38256</c:v>
                </c:pt>
                <c:pt idx="210">
                  <c:v>38257</c:v>
                </c:pt>
                <c:pt idx="211">
                  <c:v>38258</c:v>
                </c:pt>
                <c:pt idx="212">
                  <c:v>38259</c:v>
                </c:pt>
                <c:pt idx="213">
                  <c:v>38260</c:v>
                </c:pt>
              </c:numCache>
            </c:numRef>
          </c:cat>
          <c:val>
            <c:numRef>
              <c:f>'2004'!$Q$2:$Q$215</c:f>
              <c:numCache>
                <c:formatCode>General</c:formatCode>
                <c:ptCount val="214"/>
                <c:pt idx="0">
                  <c:v>-7.2</c:v>
                </c:pt>
                <c:pt idx="1">
                  <c:v>-7</c:v>
                </c:pt>
                <c:pt idx="2">
                  <c:v>-5.9</c:v>
                </c:pt>
                <c:pt idx="3">
                  <c:v>-4.4000000000000004</c:v>
                </c:pt>
                <c:pt idx="4">
                  <c:v>-6</c:v>
                </c:pt>
                <c:pt idx="5">
                  <c:v>-3.8</c:v>
                </c:pt>
                <c:pt idx="6">
                  <c:v>3.6</c:v>
                </c:pt>
                <c:pt idx="7">
                  <c:v>-3.7</c:v>
                </c:pt>
                <c:pt idx="8">
                  <c:v>-7.3</c:v>
                </c:pt>
                <c:pt idx="9">
                  <c:v>-7.1</c:v>
                </c:pt>
                <c:pt idx="10">
                  <c:v>-7.3</c:v>
                </c:pt>
                <c:pt idx="11">
                  <c:v>-4.4000000000000004</c:v>
                </c:pt>
                <c:pt idx="12">
                  <c:v>-13.4</c:v>
                </c:pt>
                <c:pt idx="13">
                  <c:v>-18.7</c:v>
                </c:pt>
                <c:pt idx="14">
                  <c:v>-17.8</c:v>
                </c:pt>
                <c:pt idx="15">
                  <c:v>-15.9</c:v>
                </c:pt>
                <c:pt idx="16">
                  <c:v>-13.4</c:v>
                </c:pt>
                <c:pt idx="17">
                  <c:v>-11.7</c:v>
                </c:pt>
                <c:pt idx="18">
                  <c:v>-7.1</c:v>
                </c:pt>
                <c:pt idx="19">
                  <c:v>-8.8000000000000007</c:v>
                </c:pt>
                <c:pt idx="20">
                  <c:v>-6.1</c:v>
                </c:pt>
                <c:pt idx="21">
                  <c:v>-7.4</c:v>
                </c:pt>
                <c:pt idx="22">
                  <c:v>-4.0999999999999996</c:v>
                </c:pt>
                <c:pt idx="23">
                  <c:v>1.8</c:v>
                </c:pt>
                <c:pt idx="24">
                  <c:v>-6.4</c:v>
                </c:pt>
                <c:pt idx="25">
                  <c:v>-14.5</c:v>
                </c:pt>
                <c:pt idx="26">
                  <c:v>-12.1</c:v>
                </c:pt>
                <c:pt idx="27">
                  <c:v>-15.1</c:v>
                </c:pt>
                <c:pt idx="28">
                  <c:v>-4.8</c:v>
                </c:pt>
                <c:pt idx="29">
                  <c:v>-0.8</c:v>
                </c:pt>
                <c:pt idx="30">
                  <c:v>1.5</c:v>
                </c:pt>
                <c:pt idx="31">
                  <c:v>4.5</c:v>
                </c:pt>
                <c:pt idx="32">
                  <c:v>5.0999999999999996</c:v>
                </c:pt>
                <c:pt idx="33">
                  <c:v>3.1</c:v>
                </c:pt>
                <c:pt idx="34">
                  <c:v>3.4</c:v>
                </c:pt>
                <c:pt idx="35">
                  <c:v>3.6</c:v>
                </c:pt>
                <c:pt idx="36">
                  <c:v>6.1</c:v>
                </c:pt>
                <c:pt idx="37">
                  <c:v>1.3</c:v>
                </c:pt>
                <c:pt idx="38">
                  <c:v>3.6</c:v>
                </c:pt>
                <c:pt idx="39">
                  <c:v>0.4</c:v>
                </c:pt>
                <c:pt idx="40">
                  <c:v>-1.8</c:v>
                </c:pt>
                <c:pt idx="41">
                  <c:v>-2.2999999999999998</c:v>
                </c:pt>
                <c:pt idx="42">
                  <c:v>1.5</c:v>
                </c:pt>
                <c:pt idx="43">
                  <c:v>6.3</c:v>
                </c:pt>
                <c:pt idx="44">
                  <c:v>2.7</c:v>
                </c:pt>
                <c:pt idx="45">
                  <c:v>9.9</c:v>
                </c:pt>
                <c:pt idx="46">
                  <c:v>2</c:v>
                </c:pt>
                <c:pt idx="47">
                  <c:v>0.2</c:v>
                </c:pt>
                <c:pt idx="48">
                  <c:v>1.3</c:v>
                </c:pt>
                <c:pt idx="49">
                  <c:v>0.5</c:v>
                </c:pt>
                <c:pt idx="50">
                  <c:v>3.5</c:v>
                </c:pt>
                <c:pt idx="51">
                  <c:v>6.2</c:v>
                </c:pt>
                <c:pt idx="52">
                  <c:v>5.3</c:v>
                </c:pt>
                <c:pt idx="53">
                  <c:v>4.5</c:v>
                </c:pt>
                <c:pt idx="54">
                  <c:v>10.5</c:v>
                </c:pt>
                <c:pt idx="55">
                  <c:v>10.6</c:v>
                </c:pt>
                <c:pt idx="56">
                  <c:v>1.9</c:v>
                </c:pt>
                <c:pt idx="57">
                  <c:v>-0.5</c:v>
                </c:pt>
                <c:pt idx="58">
                  <c:v>0.6</c:v>
                </c:pt>
                <c:pt idx="59">
                  <c:v>4.3</c:v>
                </c:pt>
                <c:pt idx="60">
                  <c:v>1.7</c:v>
                </c:pt>
                <c:pt idx="61">
                  <c:v>0.9</c:v>
                </c:pt>
                <c:pt idx="62">
                  <c:v>11.1</c:v>
                </c:pt>
                <c:pt idx="63">
                  <c:v>17.399999999999999</c:v>
                </c:pt>
                <c:pt idx="64">
                  <c:v>19.3</c:v>
                </c:pt>
                <c:pt idx="65">
                  <c:v>19.100000000000001</c:v>
                </c:pt>
                <c:pt idx="66">
                  <c:v>8.1</c:v>
                </c:pt>
                <c:pt idx="67">
                  <c:v>5.0999999999999996</c:v>
                </c:pt>
                <c:pt idx="68">
                  <c:v>5.7</c:v>
                </c:pt>
                <c:pt idx="69">
                  <c:v>10.9</c:v>
                </c:pt>
                <c:pt idx="70">
                  <c:v>7.3</c:v>
                </c:pt>
                <c:pt idx="71">
                  <c:v>16.600000000000001</c:v>
                </c:pt>
                <c:pt idx="72">
                  <c:v>18.5</c:v>
                </c:pt>
                <c:pt idx="73">
                  <c:v>19.600000000000001</c:v>
                </c:pt>
                <c:pt idx="74">
                  <c:v>18.8</c:v>
                </c:pt>
                <c:pt idx="75">
                  <c:v>20</c:v>
                </c:pt>
                <c:pt idx="76">
                  <c:v>21.9</c:v>
                </c:pt>
                <c:pt idx="77">
                  <c:v>23.6</c:v>
                </c:pt>
                <c:pt idx="78">
                  <c:v>26</c:v>
                </c:pt>
                <c:pt idx="79">
                  <c:v>26</c:v>
                </c:pt>
                <c:pt idx="80">
                  <c:v>24.7</c:v>
                </c:pt>
                <c:pt idx="81">
                  <c:v>17.5</c:v>
                </c:pt>
                <c:pt idx="82">
                  <c:v>15.2</c:v>
                </c:pt>
                <c:pt idx="83">
                  <c:v>16.399999999999999</c:v>
                </c:pt>
                <c:pt idx="84">
                  <c:v>15.3</c:v>
                </c:pt>
                <c:pt idx="85">
                  <c:v>11.8</c:v>
                </c:pt>
                <c:pt idx="86">
                  <c:v>14.9</c:v>
                </c:pt>
                <c:pt idx="87">
                  <c:v>16.5</c:v>
                </c:pt>
                <c:pt idx="88">
                  <c:v>18</c:v>
                </c:pt>
                <c:pt idx="89">
                  <c:v>20.8</c:v>
                </c:pt>
                <c:pt idx="90">
                  <c:v>21.7</c:v>
                </c:pt>
                <c:pt idx="91">
                  <c:v>19.100000000000001</c:v>
                </c:pt>
                <c:pt idx="92">
                  <c:v>14.6</c:v>
                </c:pt>
                <c:pt idx="93">
                  <c:v>13.1</c:v>
                </c:pt>
                <c:pt idx="94">
                  <c:v>20.399999999999999</c:v>
                </c:pt>
                <c:pt idx="95">
                  <c:v>24.9</c:v>
                </c:pt>
                <c:pt idx="96">
                  <c:v>26</c:v>
                </c:pt>
                <c:pt idx="97">
                  <c:v>21.4</c:v>
                </c:pt>
                <c:pt idx="98">
                  <c:v>16.899999999999999</c:v>
                </c:pt>
                <c:pt idx="99">
                  <c:v>16.5</c:v>
                </c:pt>
                <c:pt idx="100">
                  <c:v>16.5</c:v>
                </c:pt>
                <c:pt idx="101">
                  <c:v>15.8</c:v>
                </c:pt>
                <c:pt idx="102">
                  <c:v>18.399999999999999</c:v>
                </c:pt>
                <c:pt idx="103">
                  <c:v>17.100000000000001</c:v>
                </c:pt>
                <c:pt idx="104">
                  <c:v>19.2</c:v>
                </c:pt>
                <c:pt idx="105">
                  <c:v>22.6</c:v>
                </c:pt>
                <c:pt idx="106">
                  <c:v>20.7</c:v>
                </c:pt>
                <c:pt idx="107">
                  <c:v>23.3</c:v>
                </c:pt>
                <c:pt idx="108">
                  <c:v>21.7</c:v>
                </c:pt>
                <c:pt idx="109">
                  <c:v>20.2</c:v>
                </c:pt>
                <c:pt idx="110">
                  <c:v>21.1</c:v>
                </c:pt>
                <c:pt idx="111">
                  <c:v>22.5</c:v>
                </c:pt>
                <c:pt idx="112">
                  <c:v>21.8</c:v>
                </c:pt>
                <c:pt idx="113">
                  <c:v>21</c:v>
                </c:pt>
                <c:pt idx="114">
                  <c:v>18.399999999999999</c:v>
                </c:pt>
                <c:pt idx="115">
                  <c:v>15.3</c:v>
                </c:pt>
                <c:pt idx="116">
                  <c:v>16</c:v>
                </c:pt>
                <c:pt idx="117">
                  <c:v>17.7</c:v>
                </c:pt>
                <c:pt idx="118">
                  <c:v>17.8</c:v>
                </c:pt>
                <c:pt idx="119">
                  <c:v>19.8</c:v>
                </c:pt>
                <c:pt idx="120">
                  <c:v>20.5</c:v>
                </c:pt>
                <c:pt idx="121">
                  <c:v>21.5</c:v>
                </c:pt>
                <c:pt idx="122">
                  <c:v>20.7</c:v>
                </c:pt>
                <c:pt idx="123">
                  <c:v>20.399999999999999</c:v>
                </c:pt>
                <c:pt idx="124">
                  <c:v>19.600000000000001</c:v>
                </c:pt>
                <c:pt idx="125">
                  <c:v>13.1</c:v>
                </c:pt>
                <c:pt idx="126">
                  <c:v>12.8</c:v>
                </c:pt>
                <c:pt idx="127">
                  <c:v>12.6</c:v>
                </c:pt>
                <c:pt idx="128">
                  <c:v>16.399999999999999</c:v>
                </c:pt>
                <c:pt idx="129">
                  <c:v>20.8</c:v>
                </c:pt>
                <c:pt idx="130">
                  <c:v>18.100000000000001</c:v>
                </c:pt>
                <c:pt idx="131">
                  <c:v>19.899999999999999</c:v>
                </c:pt>
                <c:pt idx="132">
                  <c:v>21.6</c:v>
                </c:pt>
                <c:pt idx="133">
                  <c:v>20.8</c:v>
                </c:pt>
                <c:pt idx="134">
                  <c:v>21.1</c:v>
                </c:pt>
                <c:pt idx="135">
                  <c:v>21.3</c:v>
                </c:pt>
                <c:pt idx="136">
                  <c:v>20.2</c:v>
                </c:pt>
                <c:pt idx="137">
                  <c:v>21.6</c:v>
                </c:pt>
                <c:pt idx="138">
                  <c:v>21.7</c:v>
                </c:pt>
                <c:pt idx="139">
                  <c:v>21.3</c:v>
                </c:pt>
                <c:pt idx="140">
                  <c:v>18.8</c:v>
                </c:pt>
                <c:pt idx="141">
                  <c:v>16.8</c:v>
                </c:pt>
                <c:pt idx="142">
                  <c:v>16.899999999999999</c:v>
                </c:pt>
                <c:pt idx="143">
                  <c:v>16.8</c:v>
                </c:pt>
                <c:pt idx="144">
                  <c:v>18.399999999999999</c:v>
                </c:pt>
                <c:pt idx="145">
                  <c:v>17.600000000000001</c:v>
                </c:pt>
                <c:pt idx="146">
                  <c:v>20.5</c:v>
                </c:pt>
                <c:pt idx="147">
                  <c:v>19.2</c:v>
                </c:pt>
                <c:pt idx="148">
                  <c:v>19.600000000000001</c:v>
                </c:pt>
                <c:pt idx="149">
                  <c:v>19.899999999999999</c:v>
                </c:pt>
                <c:pt idx="150">
                  <c:v>21.1</c:v>
                </c:pt>
                <c:pt idx="151">
                  <c:v>20.8</c:v>
                </c:pt>
                <c:pt idx="152">
                  <c:v>20.6</c:v>
                </c:pt>
                <c:pt idx="153">
                  <c:v>19.899999999999999</c:v>
                </c:pt>
                <c:pt idx="154">
                  <c:v>19.600000000000001</c:v>
                </c:pt>
                <c:pt idx="155">
                  <c:v>20.2</c:v>
                </c:pt>
                <c:pt idx="156">
                  <c:v>18.8</c:v>
                </c:pt>
                <c:pt idx="157">
                  <c:v>17.100000000000001</c:v>
                </c:pt>
                <c:pt idx="158">
                  <c:v>16.600000000000001</c:v>
                </c:pt>
                <c:pt idx="159">
                  <c:v>13.4</c:v>
                </c:pt>
                <c:pt idx="160">
                  <c:v>11.3</c:v>
                </c:pt>
                <c:pt idx="161">
                  <c:v>12</c:v>
                </c:pt>
                <c:pt idx="162">
                  <c:v>14.3</c:v>
                </c:pt>
                <c:pt idx="163">
                  <c:v>17.3</c:v>
                </c:pt>
                <c:pt idx="164">
                  <c:v>17</c:v>
                </c:pt>
                <c:pt idx="165">
                  <c:v>20.3</c:v>
                </c:pt>
                <c:pt idx="166">
                  <c:v>22.9</c:v>
                </c:pt>
                <c:pt idx="167">
                  <c:v>24.3</c:v>
                </c:pt>
                <c:pt idx="168">
                  <c:v>19</c:v>
                </c:pt>
                <c:pt idx="169">
                  <c:v>18.5</c:v>
                </c:pt>
                <c:pt idx="170">
                  <c:v>18.5</c:v>
                </c:pt>
                <c:pt idx="171">
                  <c:v>17.5</c:v>
                </c:pt>
                <c:pt idx="172">
                  <c:v>16</c:v>
                </c:pt>
                <c:pt idx="173">
                  <c:v>17.600000000000001</c:v>
                </c:pt>
                <c:pt idx="174">
                  <c:v>11.8</c:v>
                </c:pt>
                <c:pt idx="175">
                  <c:v>11.6</c:v>
                </c:pt>
                <c:pt idx="176">
                  <c:v>12.7</c:v>
                </c:pt>
                <c:pt idx="177">
                  <c:v>13.7</c:v>
                </c:pt>
                <c:pt idx="178">
                  <c:v>12.7</c:v>
                </c:pt>
                <c:pt idx="179">
                  <c:v>14.5</c:v>
                </c:pt>
                <c:pt idx="180">
                  <c:v>14.8</c:v>
                </c:pt>
                <c:pt idx="181">
                  <c:v>15.4</c:v>
                </c:pt>
                <c:pt idx="182">
                  <c:v>16.899999999999999</c:v>
                </c:pt>
                <c:pt idx="183">
                  <c:v>14.8</c:v>
                </c:pt>
                <c:pt idx="184">
                  <c:v>11.9</c:v>
                </c:pt>
                <c:pt idx="185">
                  <c:v>12.9</c:v>
                </c:pt>
                <c:pt idx="186">
                  <c:v>13.1</c:v>
                </c:pt>
                <c:pt idx="187">
                  <c:v>15.4</c:v>
                </c:pt>
                <c:pt idx="188">
                  <c:v>19</c:v>
                </c:pt>
                <c:pt idx="189">
                  <c:v>19.3</c:v>
                </c:pt>
                <c:pt idx="190">
                  <c:v>12.5</c:v>
                </c:pt>
                <c:pt idx="191">
                  <c:v>11</c:v>
                </c:pt>
                <c:pt idx="192">
                  <c:v>15.4</c:v>
                </c:pt>
                <c:pt idx="193">
                  <c:v>11.6</c:v>
                </c:pt>
                <c:pt idx="194">
                  <c:v>15.5</c:v>
                </c:pt>
                <c:pt idx="195">
                  <c:v>17.5</c:v>
                </c:pt>
                <c:pt idx="196">
                  <c:v>14.6</c:v>
                </c:pt>
                <c:pt idx="197">
                  <c:v>10.1</c:v>
                </c:pt>
                <c:pt idx="198">
                  <c:v>8.8000000000000007</c:v>
                </c:pt>
                <c:pt idx="199">
                  <c:v>12.7</c:v>
                </c:pt>
                <c:pt idx="200">
                  <c:v>14.8</c:v>
                </c:pt>
                <c:pt idx="201">
                  <c:v>16.8</c:v>
                </c:pt>
                <c:pt idx="202">
                  <c:v>18.7</c:v>
                </c:pt>
                <c:pt idx="203">
                  <c:v>18</c:v>
                </c:pt>
                <c:pt idx="204">
                  <c:v>10.1</c:v>
                </c:pt>
                <c:pt idx="205">
                  <c:v>7.1</c:v>
                </c:pt>
                <c:pt idx="206">
                  <c:v>6.8</c:v>
                </c:pt>
                <c:pt idx="207">
                  <c:v>5.9</c:v>
                </c:pt>
                <c:pt idx="208">
                  <c:v>2.4</c:v>
                </c:pt>
                <c:pt idx="209">
                  <c:v>1</c:v>
                </c:pt>
                <c:pt idx="210">
                  <c:v>0.5</c:v>
                </c:pt>
                <c:pt idx="211">
                  <c:v>1.4</c:v>
                </c:pt>
                <c:pt idx="212">
                  <c:v>1</c:v>
                </c:pt>
                <c:pt idx="21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79200"/>
        <c:axId val="2036073760"/>
      </c:lineChart>
      <c:dateAx>
        <c:axId val="2036079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3760"/>
        <c:crosses val="autoZero"/>
        <c:auto val="1"/>
        <c:lblOffset val="100"/>
        <c:baseTimeUnit val="days"/>
        <c:majorUnit val="1"/>
        <c:majorTimeUnit val="days"/>
      </c:dateAx>
      <c:valAx>
        <c:axId val="20360737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92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'2004'!$Q$1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'2004'!$P$2:$P$215</c:f>
              <c:numCache>
                <c:formatCode>dd\.mm\.yyyy</c:formatCode>
                <c:ptCount val="214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38052</c:v>
                </c:pt>
                <c:pt idx="6">
                  <c:v>38053</c:v>
                </c:pt>
                <c:pt idx="7">
                  <c:v>38054</c:v>
                </c:pt>
                <c:pt idx="8">
                  <c:v>38055</c:v>
                </c:pt>
                <c:pt idx="9">
                  <c:v>38056</c:v>
                </c:pt>
                <c:pt idx="10">
                  <c:v>38057</c:v>
                </c:pt>
                <c:pt idx="11">
                  <c:v>38058</c:v>
                </c:pt>
                <c:pt idx="12">
                  <c:v>38059</c:v>
                </c:pt>
                <c:pt idx="13">
                  <c:v>38060</c:v>
                </c:pt>
                <c:pt idx="14">
                  <c:v>38061</c:v>
                </c:pt>
                <c:pt idx="15">
                  <c:v>38062</c:v>
                </c:pt>
                <c:pt idx="16">
                  <c:v>38063</c:v>
                </c:pt>
                <c:pt idx="17">
                  <c:v>38064</c:v>
                </c:pt>
                <c:pt idx="18">
                  <c:v>38065</c:v>
                </c:pt>
                <c:pt idx="19">
                  <c:v>38066</c:v>
                </c:pt>
                <c:pt idx="20">
                  <c:v>38067</c:v>
                </c:pt>
                <c:pt idx="21">
                  <c:v>38068</c:v>
                </c:pt>
                <c:pt idx="22">
                  <c:v>38069</c:v>
                </c:pt>
                <c:pt idx="23">
                  <c:v>38070</c:v>
                </c:pt>
                <c:pt idx="24">
                  <c:v>38071</c:v>
                </c:pt>
                <c:pt idx="25">
                  <c:v>38072</c:v>
                </c:pt>
                <c:pt idx="26">
                  <c:v>38073</c:v>
                </c:pt>
                <c:pt idx="27">
                  <c:v>38074</c:v>
                </c:pt>
                <c:pt idx="28">
                  <c:v>38075</c:v>
                </c:pt>
                <c:pt idx="29">
                  <c:v>38076</c:v>
                </c:pt>
                <c:pt idx="30">
                  <c:v>38077</c:v>
                </c:pt>
                <c:pt idx="31">
                  <c:v>38078</c:v>
                </c:pt>
                <c:pt idx="32">
                  <c:v>38079</c:v>
                </c:pt>
                <c:pt idx="33">
                  <c:v>38080</c:v>
                </c:pt>
                <c:pt idx="34">
                  <c:v>38081</c:v>
                </c:pt>
                <c:pt idx="35">
                  <c:v>38082</c:v>
                </c:pt>
                <c:pt idx="36">
                  <c:v>38083</c:v>
                </c:pt>
                <c:pt idx="37">
                  <c:v>38084</c:v>
                </c:pt>
                <c:pt idx="38">
                  <c:v>38085</c:v>
                </c:pt>
                <c:pt idx="39">
                  <c:v>38086</c:v>
                </c:pt>
                <c:pt idx="40">
                  <c:v>38087</c:v>
                </c:pt>
                <c:pt idx="41">
                  <c:v>38088</c:v>
                </c:pt>
                <c:pt idx="42">
                  <c:v>38089</c:v>
                </c:pt>
                <c:pt idx="43">
                  <c:v>38090</c:v>
                </c:pt>
                <c:pt idx="44">
                  <c:v>38091</c:v>
                </c:pt>
                <c:pt idx="45">
                  <c:v>38092</c:v>
                </c:pt>
                <c:pt idx="46">
                  <c:v>38093</c:v>
                </c:pt>
                <c:pt idx="47">
                  <c:v>38094</c:v>
                </c:pt>
                <c:pt idx="48">
                  <c:v>38095</c:v>
                </c:pt>
                <c:pt idx="49">
                  <c:v>38096</c:v>
                </c:pt>
                <c:pt idx="50">
                  <c:v>38097</c:v>
                </c:pt>
                <c:pt idx="51">
                  <c:v>38098</c:v>
                </c:pt>
                <c:pt idx="52">
                  <c:v>38099</c:v>
                </c:pt>
                <c:pt idx="53">
                  <c:v>38100</c:v>
                </c:pt>
                <c:pt idx="54">
                  <c:v>38101</c:v>
                </c:pt>
                <c:pt idx="55">
                  <c:v>38102</c:v>
                </c:pt>
                <c:pt idx="56">
                  <c:v>38103</c:v>
                </c:pt>
                <c:pt idx="57">
                  <c:v>38104</c:v>
                </c:pt>
                <c:pt idx="58">
                  <c:v>38105</c:v>
                </c:pt>
                <c:pt idx="59">
                  <c:v>38106</c:v>
                </c:pt>
                <c:pt idx="60">
                  <c:v>38107</c:v>
                </c:pt>
                <c:pt idx="61">
                  <c:v>38108</c:v>
                </c:pt>
                <c:pt idx="62">
                  <c:v>38109</c:v>
                </c:pt>
                <c:pt idx="63">
                  <c:v>38110</c:v>
                </c:pt>
                <c:pt idx="64">
                  <c:v>38111</c:v>
                </c:pt>
                <c:pt idx="65">
                  <c:v>38112</c:v>
                </c:pt>
                <c:pt idx="66">
                  <c:v>38113</c:v>
                </c:pt>
                <c:pt idx="67">
                  <c:v>38114</c:v>
                </c:pt>
                <c:pt idx="68">
                  <c:v>38115</c:v>
                </c:pt>
                <c:pt idx="69">
                  <c:v>38116</c:v>
                </c:pt>
                <c:pt idx="70">
                  <c:v>38117</c:v>
                </c:pt>
                <c:pt idx="71">
                  <c:v>38118</c:v>
                </c:pt>
                <c:pt idx="72">
                  <c:v>38119</c:v>
                </c:pt>
                <c:pt idx="73">
                  <c:v>38120</c:v>
                </c:pt>
                <c:pt idx="74">
                  <c:v>38121</c:v>
                </c:pt>
                <c:pt idx="75">
                  <c:v>38122</c:v>
                </c:pt>
                <c:pt idx="76">
                  <c:v>38123</c:v>
                </c:pt>
                <c:pt idx="77">
                  <c:v>38124</c:v>
                </c:pt>
                <c:pt idx="78">
                  <c:v>38125</c:v>
                </c:pt>
                <c:pt idx="79">
                  <c:v>38126</c:v>
                </c:pt>
                <c:pt idx="80">
                  <c:v>38127</c:v>
                </c:pt>
                <c:pt idx="81">
                  <c:v>38128</c:v>
                </c:pt>
                <c:pt idx="82">
                  <c:v>38129</c:v>
                </c:pt>
                <c:pt idx="83">
                  <c:v>38130</c:v>
                </c:pt>
                <c:pt idx="84">
                  <c:v>38131</c:v>
                </c:pt>
                <c:pt idx="85">
                  <c:v>38132</c:v>
                </c:pt>
                <c:pt idx="86">
                  <c:v>38133</c:v>
                </c:pt>
                <c:pt idx="87">
                  <c:v>38134</c:v>
                </c:pt>
                <c:pt idx="88">
                  <c:v>38135</c:v>
                </c:pt>
                <c:pt idx="89">
                  <c:v>38136</c:v>
                </c:pt>
                <c:pt idx="90">
                  <c:v>38137</c:v>
                </c:pt>
                <c:pt idx="91">
                  <c:v>38138</c:v>
                </c:pt>
                <c:pt idx="92">
                  <c:v>38139</c:v>
                </c:pt>
                <c:pt idx="93">
                  <c:v>38140</c:v>
                </c:pt>
                <c:pt idx="94">
                  <c:v>38141</c:v>
                </c:pt>
                <c:pt idx="95">
                  <c:v>38142</c:v>
                </c:pt>
                <c:pt idx="96">
                  <c:v>38143</c:v>
                </c:pt>
                <c:pt idx="97">
                  <c:v>38144</c:v>
                </c:pt>
                <c:pt idx="98">
                  <c:v>38145</c:v>
                </c:pt>
                <c:pt idx="99">
                  <c:v>38146</c:v>
                </c:pt>
                <c:pt idx="100">
                  <c:v>38147</c:v>
                </c:pt>
                <c:pt idx="101">
                  <c:v>38148</c:v>
                </c:pt>
                <c:pt idx="102">
                  <c:v>38149</c:v>
                </c:pt>
                <c:pt idx="103">
                  <c:v>38150</c:v>
                </c:pt>
                <c:pt idx="104">
                  <c:v>38151</c:v>
                </c:pt>
                <c:pt idx="105">
                  <c:v>38152</c:v>
                </c:pt>
                <c:pt idx="106">
                  <c:v>38153</c:v>
                </c:pt>
                <c:pt idx="107">
                  <c:v>38154</c:v>
                </c:pt>
                <c:pt idx="108">
                  <c:v>38155</c:v>
                </c:pt>
                <c:pt idx="109">
                  <c:v>38156</c:v>
                </c:pt>
                <c:pt idx="110">
                  <c:v>38157</c:v>
                </c:pt>
                <c:pt idx="111">
                  <c:v>38158</c:v>
                </c:pt>
                <c:pt idx="112">
                  <c:v>38159</c:v>
                </c:pt>
                <c:pt idx="113">
                  <c:v>38160</c:v>
                </c:pt>
                <c:pt idx="114">
                  <c:v>38161</c:v>
                </c:pt>
                <c:pt idx="115">
                  <c:v>38162</c:v>
                </c:pt>
                <c:pt idx="116">
                  <c:v>38163</c:v>
                </c:pt>
                <c:pt idx="117">
                  <c:v>38164</c:v>
                </c:pt>
                <c:pt idx="118">
                  <c:v>38165</c:v>
                </c:pt>
                <c:pt idx="119">
                  <c:v>38166</c:v>
                </c:pt>
                <c:pt idx="120">
                  <c:v>38167</c:v>
                </c:pt>
                <c:pt idx="121">
                  <c:v>38168</c:v>
                </c:pt>
                <c:pt idx="122">
                  <c:v>38169</c:v>
                </c:pt>
                <c:pt idx="123">
                  <c:v>38170</c:v>
                </c:pt>
                <c:pt idx="124">
                  <c:v>38171</c:v>
                </c:pt>
                <c:pt idx="125">
                  <c:v>38172</c:v>
                </c:pt>
                <c:pt idx="126">
                  <c:v>38173</c:v>
                </c:pt>
                <c:pt idx="127">
                  <c:v>38174</c:v>
                </c:pt>
                <c:pt idx="128">
                  <c:v>38175</c:v>
                </c:pt>
                <c:pt idx="129">
                  <c:v>38176</c:v>
                </c:pt>
                <c:pt idx="130">
                  <c:v>38177</c:v>
                </c:pt>
                <c:pt idx="131">
                  <c:v>38178</c:v>
                </c:pt>
                <c:pt idx="132">
                  <c:v>38179</c:v>
                </c:pt>
                <c:pt idx="133">
                  <c:v>38180</c:v>
                </c:pt>
                <c:pt idx="134">
                  <c:v>38181</c:v>
                </c:pt>
                <c:pt idx="135">
                  <c:v>38182</c:v>
                </c:pt>
                <c:pt idx="136">
                  <c:v>38183</c:v>
                </c:pt>
                <c:pt idx="137">
                  <c:v>38184</c:v>
                </c:pt>
                <c:pt idx="138">
                  <c:v>38185</c:v>
                </c:pt>
                <c:pt idx="139">
                  <c:v>38186</c:v>
                </c:pt>
                <c:pt idx="140">
                  <c:v>38187</c:v>
                </c:pt>
                <c:pt idx="141">
                  <c:v>38188</c:v>
                </c:pt>
                <c:pt idx="142">
                  <c:v>38189</c:v>
                </c:pt>
                <c:pt idx="143">
                  <c:v>38190</c:v>
                </c:pt>
                <c:pt idx="144">
                  <c:v>38191</c:v>
                </c:pt>
                <c:pt idx="145">
                  <c:v>38192</c:v>
                </c:pt>
                <c:pt idx="146">
                  <c:v>38193</c:v>
                </c:pt>
                <c:pt idx="147">
                  <c:v>38194</c:v>
                </c:pt>
                <c:pt idx="148">
                  <c:v>38195</c:v>
                </c:pt>
                <c:pt idx="149">
                  <c:v>38196</c:v>
                </c:pt>
                <c:pt idx="150">
                  <c:v>38197</c:v>
                </c:pt>
                <c:pt idx="151">
                  <c:v>38198</c:v>
                </c:pt>
                <c:pt idx="152">
                  <c:v>38199</c:v>
                </c:pt>
                <c:pt idx="153">
                  <c:v>38200</c:v>
                </c:pt>
                <c:pt idx="154">
                  <c:v>38201</c:v>
                </c:pt>
                <c:pt idx="155">
                  <c:v>38202</c:v>
                </c:pt>
                <c:pt idx="156">
                  <c:v>38203</c:v>
                </c:pt>
                <c:pt idx="157">
                  <c:v>38204</c:v>
                </c:pt>
                <c:pt idx="158">
                  <c:v>38205</c:v>
                </c:pt>
                <c:pt idx="159">
                  <c:v>38206</c:v>
                </c:pt>
                <c:pt idx="160">
                  <c:v>38207</c:v>
                </c:pt>
                <c:pt idx="161">
                  <c:v>38208</c:v>
                </c:pt>
                <c:pt idx="162">
                  <c:v>38209</c:v>
                </c:pt>
                <c:pt idx="163">
                  <c:v>38210</c:v>
                </c:pt>
                <c:pt idx="164">
                  <c:v>38211</c:v>
                </c:pt>
                <c:pt idx="165">
                  <c:v>38212</c:v>
                </c:pt>
                <c:pt idx="166">
                  <c:v>38213</c:v>
                </c:pt>
                <c:pt idx="167">
                  <c:v>38214</c:v>
                </c:pt>
                <c:pt idx="168">
                  <c:v>38215</c:v>
                </c:pt>
                <c:pt idx="169">
                  <c:v>38216</c:v>
                </c:pt>
                <c:pt idx="170">
                  <c:v>38217</c:v>
                </c:pt>
                <c:pt idx="171">
                  <c:v>38218</c:v>
                </c:pt>
                <c:pt idx="172">
                  <c:v>38219</c:v>
                </c:pt>
                <c:pt idx="173">
                  <c:v>38220</c:v>
                </c:pt>
                <c:pt idx="174">
                  <c:v>38221</c:v>
                </c:pt>
                <c:pt idx="175">
                  <c:v>38222</c:v>
                </c:pt>
                <c:pt idx="176">
                  <c:v>38223</c:v>
                </c:pt>
                <c:pt idx="177">
                  <c:v>38224</c:v>
                </c:pt>
                <c:pt idx="178">
                  <c:v>38225</c:v>
                </c:pt>
                <c:pt idx="179">
                  <c:v>38226</c:v>
                </c:pt>
                <c:pt idx="180">
                  <c:v>38227</c:v>
                </c:pt>
                <c:pt idx="181">
                  <c:v>38228</c:v>
                </c:pt>
                <c:pt idx="182">
                  <c:v>38229</c:v>
                </c:pt>
                <c:pt idx="183">
                  <c:v>38230</c:v>
                </c:pt>
                <c:pt idx="184">
                  <c:v>38231</c:v>
                </c:pt>
                <c:pt idx="185">
                  <c:v>38232</c:v>
                </c:pt>
                <c:pt idx="186">
                  <c:v>38233</c:v>
                </c:pt>
                <c:pt idx="187">
                  <c:v>38234</c:v>
                </c:pt>
                <c:pt idx="188">
                  <c:v>38235</c:v>
                </c:pt>
                <c:pt idx="189">
                  <c:v>38236</c:v>
                </c:pt>
                <c:pt idx="190">
                  <c:v>38237</c:v>
                </c:pt>
                <c:pt idx="191">
                  <c:v>38238</c:v>
                </c:pt>
                <c:pt idx="192">
                  <c:v>38239</c:v>
                </c:pt>
                <c:pt idx="193">
                  <c:v>38240</c:v>
                </c:pt>
                <c:pt idx="194">
                  <c:v>38241</c:v>
                </c:pt>
                <c:pt idx="195">
                  <c:v>38242</c:v>
                </c:pt>
                <c:pt idx="196">
                  <c:v>38243</c:v>
                </c:pt>
                <c:pt idx="197">
                  <c:v>38244</c:v>
                </c:pt>
                <c:pt idx="198">
                  <c:v>38245</c:v>
                </c:pt>
                <c:pt idx="199">
                  <c:v>38246</c:v>
                </c:pt>
                <c:pt idx="200">
                  <c:v>38247</c:v>
                </c:pt>
                <c:pt idx="201">
                  <c:v>38248</c:v>
                </c:pt>
                <c:pt idx="202">
                  <c:v>38249</c:v>
                </c:pt>
                <c:pt idx="203">
                  <c:v>38250</c:v>
                </c:pt>
                <c:pt idx="204">
                  <c:v>38251</c:v>
                </c:pt>
                <c:pt idx="205">
                  <c:v>38252</c:v>
                </c:pt>
                <c:pt idx="206">
                  <c:v>38253</c:v>
                </c:pt>
                <c:pt idx="207">
                  <c:v>38254</c:v>
                </c:pt>
                <c:pt idx="208">
                  <c:v>38255</c:v>
                </c:pt>
                <c:pt idx="209">
                  <c:v>38256</c:v>
                </c:pt>
                <c:pt idx="210">
                  <c:v>38257</c:v>
                </c:pt>
                <c:pt idx="211">
                  <c:v>38258</c:v>
                </c:pt>
                <c:pt idx="212">
                  <c:v>38259</c:v>
                </c:pt>
                <c:pt idx="213">
                  <c:v>38260</c:v>
                </c:pt>
              </c:numCache>
            </c:numRef>
          </c:cat>
          <c:val>
            <c:numRef>
              <c:f>'2004'!$Q$2:$Q$215</c:f>
              <c:numCache>
                <c:formatCode>General</c:formatCode>
                <c:ptCount val="214"/>
                <c:pt idx="0">
                  <c:v>-7.2</c:v>
                </c:pt>
                <c:pt idx="1">
                  <c:v>-7</c:v>
                </c:pt>
                <c:pt idx="2">
                  <c:v>-5.9</c:v>
                </c:pt>
                <c:pt idx="3">
                  <c:v>-4.4000000000000004</c:v>
                </c:pt>
                <c:pt idx="4">
                  <c:v>-6</c:v>
                </c:pt>
                <c:pt idx="5">
                  <c:v>-3.8</c:v>
                </c:pt>
                <c:pt idx="6">
                  <c:v>3.6</c:v>
                </c:pt>
                <c:pt idx="7">
                  <c:v>-3.7</c:v>
                </c:pt>
                <c:pt idx="8">
                  <c:v>-7.3</c:v>
                </c:pt>
                <c:pt idx="9">
                  <c:v>-7.1</c:v>
                </c:pt>
                <c:pt idx="10">
                  <c:v>-7.3</c:v>
                </c:pt>
                <c:pt idx="11">
                  <c:v>-4.4000000000000004</c:v>
                </c:pt>
                <c:pt idx="12">
                  <c:v>-13.4</c:v>
                </c:pt>
                <c:pt idx="13">
                  <c:v>-18.7</c:v>
                </c:pt>
                <c:pt idx="14">
                  <c:v>-17.8</c:v>
                </c:pt>
                <c:pt idx="15">
                  <c:v>-15.9</c:v>
                </c:pt>
                <c:pt idx="16">
                  <c:v>-13.4</c:v>
                </c:pt>
                <c:pt idx="17">
                  <c:v>-11.7</c:v>
                </c:pt>
                <c:pt idx="18">
                  <c:v>-7.1</c:v>
                </c:pt>
                <c:pt idx="19">
                  <c:v>-8.8000000000000007</c:v>
                </c:pt>
                <c:pt idx="20">
                  <c:v>-6.1</c:v>
                </c:pt>
                <c:pt idx="21">
                  <c:v>-7.4</c:v>
                </c:pt>
                <c:pt idx="22">
                  <c:v>-4.0999999999999996</c:v>
                </c:pt>
                <c:pt idx="23">
                  <c:v>1.8</c:v>
                </c:pt>
                <c:pt idx="24">
                  <c:v>-6.4</c:v>
                </c:pt>
                <c:pt idx="25">
                  <c:v>-14.5</c:v>
                </c:pt>
                <c:pt idx="26">
                  <c:v>-12.1</c:v>
                </c:pt>
                <c:pt idx="27">
                  <c:v>-15.1</c:v>
                </c:pt>
                <c:pt idx="28">
                  <c:v>-4.8</c:v>
                </c:pt>
                <c:pt idx="29">
                  <c:v>-0.8</c:v>
                </c:pt>
                <c:pt idx="30">
                  <c:v>1.5</c:v>
                </c:pt>
                <c:pt idx="31">
                  <c:v>4.5</c:v>
                </c:pt>
                <c:pt idx="32">
                  <c:v>5.0999999999999996</c:v>
                </c:pt>
                <c:pt idx="33">
                  <c:v>3.1</c:v>
                </c:pt>
                <c:pt idx="34">
                  <c:v>3.4</c:v>
                </c:pt>
                <c:pt idx="35">
                  <c:v>3.6</c:v>
                </c:pt>
                <c:pt idx="36">
                  <c:v>6.1</c:v>
                </c:pt>
                <c:pt idx="37">
                  <c:v>1.3</c:v>
                </c:pt>
                <c:pt idx="38">
                  <c:v>3.6</c:v>
                </c:pt>
                <c:pt idx="39">
                  <c:v>0.4</c:v>
                </c:pt>
                <c:pt idx="40">
                  <c:v>-1.8</c:v>
                </c:pt>
                <c:pt idx="41">
                  <c:v>-2.2999999999999998</c:v>
                </c:pt>
                <c:pt idx="42">
                  <c:v>1.5</c:v>
                </c:pt>
                <c:pt idx="43">
                  <c:v>6.3</c:v>
                </c:pt>
                <c:pt idx="44">
                  <c:v>2.7</c:v>
                </c:pt>
                <c:pt idx="45">
                  <c:v>9.9</c:v>
                </c:pt>
                <c:pt idx="46">
                  <c:v>2</c:v>
                </c:pt>
                <c:pt idx="47">
                  <c:v>0.2</c:v>
                </c:pt>
                <c:pt idx="48">
                  <c:v>1.3</c:v>
                </c:pt>
                <c:pt idx="49">
                  <c:v>0.5</c:v>
                </c:pt>
                <c:pt idx="50">
                  <c:v>3.5</c:v>
                </c:pt>
                <c:pt idx="51">
                  <c:v>6.2</c:v>
                </c:pt>
                <c:pt idx="52">
                  <c:v>5.3</c:v>
                </c:pt>
                <c:pt idx="53">
                  <c:v>4.5</c:v>
                </c:pt>
                <c:pt idx="54">
                  <c:v>10.5</c:v>
                </c:pt>
                <c:pt idx="55">
                  <c:v>10.6</c:v>
                </c:pt>
                <c:pt idx="56">
                  <c:v>1.9</c:v>
                </c:pt>
                <c:pt idx="57">
                  <c:v>-0.5</c:v>
                </c:pt>
                <c:pt idx="58">
                  <c:v>0.6</c:v>
                </c:pt>
                <c:pt idx="59">
                  <c:v>4.3</c:v>
                </c:pt>
                <c:pt idx="60">
                  <c:v>1.7</c:v>
                </c:pt>
                <c:pt idx="61">
                  <c:v>0.9</c:v>
                </c:pt>
                <c:pt idx="62">
                  <c:v>11.1</c:v>
                </c:pt>
                <c:pt idx="63">
                  <c:v>17.399999999999999</c:v>
                </c:pt>
                <c:pt idx="64">
                  <c:v>19.3</c:v>
                </c:pt>
                <c:pt idx="65">
                  <c:v>19.100000000000001</c:v>
                </c:pt>
                <c:pt idx="66">
                  <c:v>8.1</c:v>
                </c:pt>
                <c:pt idx="67">
                  <c:v>5.0999999999999996</c:v>
                </c:pt>
                <c:pt idx="68">
                  <c:v>5.7</c:v>
                </c:pt>
                <c:pt idx="69">
                  <c:v>10.9</c:v>
                </c:pt>
                <c:pt idx="70">
                  <c:v>7.3</c:v>
                </c:pt>
                <c:pt idx="71">
                  <c:v>16.600000000000001</c:v>
                </c:pt>
                <c:pt idx="72">
                  <c:v>18.5</c:v>
                </c:pt>
                <c:pt idx="73">
                  <c:v>19.600000000000001</c:v>
                </c:pt>
                <c:pt idx="74">
                  <c:v>18.8</c:v>
                </c:pt>
                <c:pt idx="75">
                  <c:v>20</c:v>
                </c:pt>
                <c:pt idx="76">
                  <c:v>21.9</c:v>
                </c:pt>
                <c:pt idx="77">
                  <c:v>23.6</c:v>
                </c:pt>
                <c:pt idx="78">
                  <c:v>26</c:v>
                </c:pt>
                <c:pt idx="79">
                  <c:v>26</c:v>
                </c:pt>
                <c:pt idx="80">
                  <c:v>24.7</c:v>
                </c:pt>
                <c:pt idx="81">
                  <c:v>17.5</c:v>
                </c:pt>
                <c:pt idx="82">
                  <c:v>15.2</c:v>
                </c:pt>
                <c:pt idx="83">
                  <c:v>16.399999999999999</c:v>
                </c:pt>
                <c:pt idx="84">
                  <c:v>15.3</c:v>
                </c:pt>
                <c:pt idx="85">
                  <c:v>11.8</c:v>
                </c:pt>
                <c:pt idx="86">
                  <c:v>14.9</c:v>
                </c:pt>
                <c:pt idx="87">
                  <c:v>16.5</c:v>
                </c:pt>
                <c:pt idx="88">
                  <c:v>18</c:v>
                </c:pt>
                <c:pt idx="89">
                  <c:v>20.8</c:v>
                </c:pt>
                <c:pt idx="90">
                  <c:v>21.7</c:v>
                </c:pt>
                <c:pt idx="91">
                  <c:v>19.100000000000001</c:v>
                </c:pt>
                <c:pt idx="92">
                  <c:v>14.6</c:v>
                </c:pt>
                <c:pt idx="93">
                  <c:v>13.1</c:v>
                </c:pt>
                <c:pt idx="94">
                  <c:v>20.399999999999999</c:v>
                </c:pt>
                <c:pt idx="95">
                  <c:v>24.9</c:v>
                </c:pt>
                <c:pt idx="96">
                  <c:v>26</c:v>
                </c:pt>
                <c:pt idx="97">
                  <c:v>21.4</c:v>
                </c:pt>
                <c:pt idx="98">
                  <c:v>16.899999999999999</c:v>
                </c:pt>
                <c:pt idx="99">
                  <c:v>16.5</c:v>
                </c:pt>
                <c:pt idx="100">
                  <c:v>16.5</c:v>
                </c:pt>
                <c:pt idx="101">
                  <c:v>15.8</c:v>
                </c:pt>
                <c:pt idx="102">
                  <c:v>18.399999999999999</c:v>
                </c:pt>
                <c:pt idx="103">
                  <c:v>17.100000000000001</c:v>
                </c:pt>
                <c:pt idx="104">
                  <c:v>19.2</c:v>
                </c:pt>
                <c:pt idx="105">
                  <c:v>22.6</c:v>
                </c:pt>
                <c:pt idx="106">
                  <c:v>20.7</c:v>
                </c:pt>
                <c:pt idx="107">
                  <c:v>23.3</c:v>
                </c:pt>
                <c:pt idx="108">
                  <c:v>21.7</c:v>
                </c:pt>
                <c:pt idx="109">
                  <c:v>20.2</c:v>
                </c:pt>
                <c:pt idx="110">
                  <c:v>21.1</c:v>
                </c:pt>
                <c:pt idx="111">
                  <c:v>22.5</c:v>
                </c:pt>
                <c:pt idx="112">
                  <c:v>21.8</c:v>
                </c:pt>
                <c:pt idx="113">
                  <c:v>21</c:v>
                </c:pt>
                <c:pt idx="114">
                  <c:v>18.399999999999999</c:v>
                </c:pt>
                <c:pt idx="115">
                  <c:v>15.3</c:v>
                </c:pt>
                <c:pt idx="116">
                  <c:v>16</c:v>
                </c:pt>
                <c:pt idx="117">
                  <c:v>17.7</c:v>
                </c:pt>
                <c:pt idx="118">
                  <c:v>17.8</c:v>
                </c:pt>
                <c:pt idx="119">
                  <c:v>19.8</c:v>
                </c:pt>
                <c:pt idx="120">
                  <c:v>20.5</c:v>
                </c:pt>
                <c:pt idx="121">
                  <c:v>21.5</c:v>
                </c:pt>
                <c:pt idx="122">
                  <c:v>20.7</c:v>
                </c:pt>
                <c:pt idx="123">
                  <c:v>20.399999999999999</c:v>
                </c:pt>
                <c:pt idx="124">
                  <c:v>19.600000000000001</c:v>
                </c:pt>
                <c:pt idx="125">
                  <c:v>13.1</c:v>
                </c:pt>
                <c:pt idx="126">
                  <c:v>12.8</c:v>
                </c:pt>
                <c:pt idx="127">
                  <c:v>12.6</c:v>
                </c:pt>
                <c:pt idx="128">
                  <c:v>16.399999999999999</c:v>
                </c:pt>
                <c:pt idx="129">
                  <c:v>20.8</c:v>
                </c:pt>
                <c:pt idx="130">
                  <c:v>18.100000000000001</c:v>
                </c:pt>
                <c:pt idx="131">
                  <c:v>19.899999999999999</c:v>
                </c:pt>
                <c:pt idx="132">
                  <c:v>21.6</c:v>
                </c:pt>
                <c:pt idx="133">
                  <c:v>20.8</c:v>
                </c:pt>
                <c:pt idx="134">
                  <c:v>21.1</c:v>
                </c:pt>
                <c:pt idx="135">
                  <c:v>21.3</c:v>
                </c:pt>
                <c:pt idx="136">
                  <c:v>20.2</c:v>
                </c:pt>
                <c:pt idx="137">
                  <c:v>21.6</c:v>
                </c:pt>
                <c:pt idx="138">
                  <c:v>21.7</c:v>
                </c:pt>
                <c:pt idx="139">
                  <c:v>21.3</c:v>
                </c:pt>
                <c:pt idx="140">
                  <c:v>18.8</c:v>
                </c:pt>
                <c:pt idx="141">
                  <c:v>16.8</c:v>
                </c:pt>
                <c:pt idx="142">
                  <c:v>16.899999999999999</c:v>
                </c:pt>
                <c:pt idx="143">
                  <c:v>16.8</c:v>
                </c:pt>
                <c:pt idx="144">
                  <c:v>18.399999999999999</c:v>
                </c:pt>
                <c:pt idx="145">
                  <c:v>17.600000000000001</c:v>
                </c:pt>
                <c:pt idx="146">
                  <c:v>20.5</c:v>
                </c:pt>
                <c:pt idx="147">
                  <c:v>19.2</c:v>
                </c:pt>
                <c:pt idx="148">
                  <c:v>19.600000000000001</c:v>
                </c:pt>
                <c:pt idx="149">
                  <c:v>19.899999999999999</c:v>
                </c:pt>
                <c:pt idx="150">
                  <c:v>21.1</c:v>
                </c:pt>
                <c:pt idx="151">
                  <c:v>20.8</c:v>
                </c:pt>
                <c:pt idx="152">
                  <c:v>20.6</c:v>
                </c:pt>
                <c:pt idx="153">
                  <c:v>19.899999999999999</c:v>
                </c:pt>
                <c:pt idx="154">
                  <c:v>19.600000000000001</c:v>
                </c:pt>
                <c:pt idx="155">
                  <c:v>20.2</c:v>
                </c:pt>
                <c:pt idx="156">
                  <c:v>18.8</c:v>
                </c:pt>
                <c:pt idx="157">
                  <c:v>17.100000000000001</c:v>
                </c:pt>
                <c:pt idx="158">
                  <c:v>16.600000000000001</c:v>
                </c:pt>
                <c:pt idx="159">
                  <c:v>13.4</c:v>
                </c:pt>
                <c:pt idx="160">
                  <c:v>11.3</c:v>
                </c:pt>
                <c:pt idx="161">
                  <c:v>12</c:v>
                </c:pt>
                <c:pt idx="162">
                  <c:v>14.3</c:v>
                </c:pt>
                <c:pt idx="163">
                  <c:v>17.3</c:v>
                </c:pt>
                <c:pt idx="164">
                  <c:v>17</c:v>
                </c:pt>
                <c:pt idx="165">
                  <c:v>20.3</c:v>
                </c:pt>
                <c:pt idx="166">
                  <c:v>22.9</c:v>
                </c:pt>
                <c:pt idx="167">
                  <c:v>24.3</c:v>
                </c:pt>
                <c:pt idx="168">
                  <c:v>19</c:v>
                </c:pt>
                <c:pt idx="169">
                  <c:v>18.5</c:v>
                </c:pt>
                <c:pt idx="170">
                  <c:v>18.5</c:v>
                </c:pt>
                <c:pt idx="171">
                  <c:v>17.5</c:v>
                </c:pt>
                <c:pt idx="172">
                  <c:v>16</c:v>
                </c:pt>
                <c:pt idx="173">
                  <c:v>17.600000000000001</c:v>
                </c:pt>
                <c:pt idx="174">
                  <c:v>11.8</c:v>
                </c:pt>
                <c:pt idx="175">
                  <c:v>11.6</c:v>
                </c:pt>
                <c:pt idx="176">
                  <c:v>12.7</c:v>
                </c:pt>
                <c:pt idx="177">
                  <c:v>13.7</c:v>
                </c:pt>
                <c:pt idx="178">
                  <c:v>12.7</c:v>
                </c:pt>
                <c:pt idx="179">
                  <c:v>14.5</c:v>
                </c:pt>
                <c:pt idx="180">
                  <c:v>14.8</c:v>
                </c:pt>
                <c:pt idx="181">
                  <c:v>15.4</c:v>
                </c:pt>
                <c:pt idx="182">
                  <c:v>16.899999999999999</c:v>
                </c:pt>
                <c:pt idx="183">
                  <c:v>14.8</c:v>
                </c:pt>
                <c:pt idx="184">
                  <c:v>11.9</c:v>
                </c:pt>
                <c:pt idx="185">
                  <c:v>12.9</c:v>
                </c:pt>
                <c:pt idx="186">
                  <c:v>13.1</c:v>
                </c:pt>
                <c:pt idx="187">
                  <c:v>15.4</c:v>
                </c:pt>
                <c:pt idx="188">
                  <c:v>19</c:v>
                </c:pt>
                <c:pt idx="189">
                  <c:v>19.3</c:v>
                </c:pt>
                <c:pt idx="190">
                  <c:v>12.5</c:v>
                </c:pt>
                <c:pt idx="191">
                  <c:v>11</c:v>
                </c:pt>
                <c:pt idx="192">
                  <c:v>15.4</c:v>
                </c:pt>
                <c:pt idx="193">
                  <c:v>11.6</c:v>
                </c:pt>
                <c:pt idx="194">
                  <c:v>15.5</c:v>
                </c:pt>
                <c:pt idx="195">
                  <c:v>17.5</c:v>
                </c:pt>
                <c:pt idx="196">
                  <c:v>14.6</c:v>
                </c:pt>
                <c:pt idx="197">
                  <c:v>10.1</c:v>
                </c:pt>
                <c:pt idx="198">
                  <c:v>8.8000000000000007</c:v>
                </c:pt>
                <c:pt idx="199">
                  <c:v>12.7</c:v>
                </c:pt>
                <c:pt idx="200">
                  <c:v>14.8</c:v>
                </c:pt>
                <c:pt idx="201">
                  <c:v>16.8</c:v>
                </c:pt>
                <c:pt idx="202">
                  <c:v>18.7</c:v>
                </c:pt>
                <c:pt idx="203">
                  <c:v>18</c:v>
                </c:pt>
                <c:pt idx="204">
                  <c:v>10.1</c:v>
                </c:pt>
                <c:pt idx="205">
                  <c:v>7.1</c:v>
                </c:pt>
                <c:pt idx="206">
                  <c:v>6.8</c:v>
                </c:pt>
                <c:pt idx="207">
                  <c:v>5.9</c:v>
                </c:pt>
                <c:pt idx="208">
                  <c:v>2.4</c:v>
                </c:pt>
                <c:pt idx="209">
                  <c:v>1</c:v>
                </c:pt>
                <c:pt idx="210">
                  <c:v>0.5</c:v>
                </c:pt>
                <c:pt idx="211">
                  <c:v>1.4</c:v>
                </c:pt>
                <c:pt idx="212">
                  <c:v>1</c:v>
                </c:pt>
                <c:pt idx="21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7-4A6D-BFDE-C51E72D0EF5A}"/>
            </c:ext>
          </c:extLst>
        </c:ser>
        <c:ser>
          <c:idx val="1"/>
          <c:order val="1"/>
          <c:tx>
            <c:strRef>
              <c:f>'2004'!$R$1</c:f>
              <c:strCache>
                <c:ptCount val="1"/>
                <c:pt idx="0">
                  <c:v>Осадки</c:v>
                </c:pt>
              </c:strCache>
            </c:strRef>
          </c:tx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'2004'!$P$2:$P$215</c:f>
              <c:numCache>
                <c:formatCode>dd\.mm\.yyyy</c:formatCode>
                <c:ptCount val="214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38052</c:v>
                </c:pt>
                <c:pt idx="6">
                  <c:v>38053</c:v>
                </c:pt>
                <c:pt idx="7">
                  <c:v>38054</c:v>
                </c:pt>
                <c:pt idx="8">
                  <c:v>38055</c:v>
                </c:pt>
                <c:pt idx="9">
                  <c:v>38056</c:v>
                </c:pt>
                <c:pt idx="10">
                  <c:v>38057</c:v>
                </c:pt>
                <c:pt idx="11">
                  <c:v>38058</c:v>
                </c:pt>
                <c:pt idx="12">
                  <c:v>38059</c:v>
                </c:pt>
                <c:pt idx="13">
                  <c:v>38060</c:v>
                </c:pt>
                <c:pt idx="14">
                  <c:v>38061</c:v>
                </c:pt>
                <c:pt idx="15">
                  <c:v>38062</c:v>
                </c:pt>
                <c:pt idx="16">
                  <c:v>38063</c:v>
                </c:pt>
                <c:pt idx="17">
                  <c:v>38064</c:v>
                </c:pt>
                <c:pt idx="18">
                  <c:v>38065</c:v>
                </c:pt>
                <c:pt idx="19">
                  <c:v>38066</c:v>
                </c:pt>
                <c:pt idx="20">
                  <c:v>38067</c:v>
                </c:pt>
                <c:pt idx="21">
                  <c:v>38068</c:v>
                </c:pt>
                <c:pt idx="22">
                  <c:v>38069</c:v>
                </c:pt>
                <c:pt idx="23">
                  <c:v>38070</c:v>
                </c:pt>
                <c:pt idx="24">
                  <c:v>38071</c:v>
                </c:pt>
                <c:pt idx="25">
                  <c:v>38072</c:v>
                </c:pt>
                <c:pt idx="26">
                  <c:v>38073</c:v>
                </c:pt>
                <c:pt idx="27">
                  <c:v>38074</c:v>
                </c:pt>
                <c:pt idx="28">
                  <c:v>38075</c:v>
                </c:pt>
                <c:pt idx="29">
                  <c:v>38076</c:v>
                </c:pt>
                <c:pt idx="30">
                  <c:v>38077</c:v>
                </c:pt>
                <c:pt idx="31">
                  <c:v>38078</c:v>
                </c:pt>
                <c:pt idx="32">
                  <c:v>38079</c:v>
                </c:pt>
                <c:pt idx="33">
                  <c:v>38080</c:v>
                </c:pt>
                <c:pt idx="34">
                  <c:v>38081</c:v>
                </c:pt>
                <c:pt idx="35">
                  <c:v>38082</c:v>
                </c:pt>
                <c:pt idx="36">
                  <c:v>38083</c:v>
                </c:pt>
                <c:pt idx="37">
                  <c:v>38084</c:v>
                </c:pt>
                <c:pt idx="38">
                  <c:v>38085</c:v>
                </c:pt>
                <c:pt idx="39">
                  <c:v>38086</c:v>
                </c:pt>
                <c:pt idx="40">
                  <c:v>38087</c:v>
                </c:pt>
                <c:pt idx="41">
                  <c:v>38088</c:v>
                </c:pt>
                <c:pt idx="42">
                  <c:v>38089</c:v>
                </c:pt>
                <c:pt idx="43">
                  <c:v>38090</c:v>
                </c:pt>
                <c:pt idx="44">
                  <c:v>38091</c:v>
                </c:pt>
                <c:pt idx="45">
                  <c:v>38092</c:v>
                </c:pt>
                <c:pt idx="46">
                  <c:v>38093</c:v>
                </c:pt>
                <c:pt idx="47">
                  <c:v>38094</c:v>
                </c:pt>
                <c:pt idx="48">
                  <c:v>38095</c:v>
                </c:pt>
                <c:pt idx="49">
                  <c:v>38096</c:v>
                </c:pt>
                <c:pt idx="50">
                  <c:v>38097</c:v>
                </c:pt>
                <c:pt idx="51">
                  <c:v>38098</c:v>
                </c:pt>
                <c:pt idx="52">
                  <c:v>38099</c:v>
                </c:pt>
                <c:pt idx="53">
                  <c:v>38100</c:v>
                </c:pt>
                <c:pt idx="54">
                  <c:v>38101</c:v>
                </c:pt>
                <c:pt idx="55">
                  <c:v>38102</c:v>
                </c:pt>
                <c:pt idx="56">
                  <c:v>38103</c:v>
                </c:pt>
                <c:pt idx="57">
                  <c:v>38104</c:v>
                </c:pt>
                <c:pt idx="58">
                  <c:v>38105</c:v>
                </c:pt>
                <c:pt idx="59">
                  <c:v>38106</c:v>
                </c:pt>
                <c:pt idx="60">
                  <c:v>38107</c:v>
                </c:pt>
                <c:pt idx="61">
                  <c:v>38108</c:v>
                </c:pt>
                <c:pt idx="62">
                  <c:v>38109</c:v>
                </c:pt>
                <c:pt idx="63">
                  <c:v>38110</c:v>
                </c:pt>
                <c:pt idx="64">
                  <c:v>38111</c:v>
                </c:pt>
                <c:pt idx="65">
                  <c:v>38112</c:v>
                </c:pt>
                <c:pt idx="66">
                  <c:v>38113</c:v>
                </c:pt>
                <c:pt idx="67">
                  <c:v>38114</c:v>
                </c:pt>
                <c:pt idx="68">
                  <c:v>38115</c:v>
                </c:pt>
                <c:pt idx="69">
                  <c:v>38116</c:v>
                </c:pt>
                <c:pt idx="70">
                  <c:v>38117</c:v>
                </c:pt>
                <c:pt idx="71">
                  <c:v>38118</c:v>
                </c:pt>
                <c:pt idx="72">
                  <c:v>38119</c:v>
                </c:pt>
                <c:pt idx="73">
                  <c:v>38120</c:v>
                </c:pt>
                <c:pt idx="74">
                  <c:v>38121</c:v>
                </c:pt>
                <c:pt idx="75">
                  <c:v>38122</c:v>
                </c:pt>
                <c:pt idx="76">
                  <c:v>38123</c:v>
                </c:pt>
                <c:pt idx="77">
                  <c:v>38124</c:v>
                </c:pt>
                <c:pt idx="78">
                  <c:v>38125</c:v>
                </c:pt>
                <c:pt idx="79">
                  <c:v>38126</c:v>
                </c:pt>
                <c:pt idx="80">
                  <c:v>38127</c:v>
                </c:pt>
                <c:pt idx="81">
                  <c:v>38128</c:v>
                </c:pt>
                <c:pt idx="82">
                  <c:v>38129</c:v>
                </c:pt>
                <c:pt idx="83">
                  <c:v>38130</c:v>
                </c:pt>
                <c:pt idx="84">
                  <c:v>38131</c:v>
                </c:pt>
                <c:pt idx="85">
                  <c:v>38132</c:v>
                </c:pt>
                <c:pt idx="86">
                  <c:v>38133</c:v>
                </c:pt>
                <c:pt idx="87">
                  <c:v>38134</c:v>
                </c:pt>
                <c:pt idx="88">
                  <c:v>38135</c:v>
                </c:pt>
                <c:pt idx="89">
                  <c:v>38136</c:v>
                </c:pt>
                <c:pt idx="90">
                  <c:v>38137</c:v>
                </c:pt>
                <c:pt idx="91">
                  <c:v>38138</c:v>
                </c:pt>
                <c:pt idx="92">
                  <c:v>38139</c:v>
                </c:pt>
                <c:pt idx="93">
                  <c:v>38140</c:v>
                </c:pt>
                <c:pt idx="94">
                  <c:v>38141</c:v>
                </c:pt>
                <c:pt idx="95">
                  <c:v>38142</c:v>
                </c:pt>
                <c:pt idx="96">
                  <c:v>38143</c:v>
                </c:pt>
                <c:pt idx="97">
                  <c:v>38144</c:v>
                </c:pt>
                <c:pt idx="98">
                  <c:v>38145</c:v>
                </c:pt>
                <c:pt idx="99">
                  <c:v>38146</c:v>
                </c:pt>
                <c:pt idx="100">
                  <c:v>38147</c:v>
                </c:pt>
                <c:pt idx="101">
                  <c:v>38148</c:v>
                </c:pt>
                <c:pt idx="102">
                  <c:v>38149</c:v>
                </c:pt>
                <c:pt idx="103">
                  <c:v>38150</c:v>
                </c:pt>
                <c:pt idx="104">
                  <c:v>38151</c:v>
                </c:pt>
                <c:pt idx="105">
                  <c:v>38152</c:v>
                </c:pt>
                <c:pt idx="106">
                  <c:v>38153</c:v>
                </c:pt>
                <c:pt idx="107">
                  <c:v>38154</c:v>
                </c:pt>
                <c:pt idx="108">
                  <c:v>38155</c:v>
                </c:pt>
                <c:pt idx="109">
                  <c:v>38156</c:v>
                </c:pt>
                <c:pt idx="110">
                  <c:v>38157</c:v>
                </c:pt>
                <c:pt idx="111">
                  <c:v>38158</c:v>
                </c:pt>
                <c:pt idx="112">
                  <c:v>38159</c:v>
                </c:pt>
                <c:pt idx="113">
                  <c:v>38160</c:v>
                </c:pt>
                <c:pt idx="114">
                  <c:v>38161</c:v>
                </c:pt>
                <c:pt idx="115">
                  <c:v>38162</c:v>
                </c:pt>
                <c:pt idx="116">
                  <c:v>38163</c:v>
                </c:pt>
                <c:pt idx="117">
                  <c:v>38164</c:v>
                </c:pt>
                <c:pt idx="118">
                  <c:v>38165</c:v>
                </c:pt>
                <c:pt idx="119">
                  <c:v>38166</c:v>
                </c:pt>
                <c:pt idx="120">
                  <c:v>38167</c:v>
                </c:pt>
                <c:pt idx="121">
                  <c:v>38168</c:v>
                </c:pt>
                <c:pt idx="122">
                  <c:v>38169</c:v>
                </c:pt>
                <c:pt idx="123">
                  <c:v>38170</c:v>
                </c:pt>
                <c:pt idx="124">
                  <c:v>38171</c:v>
                </c:pt>
                <c:pt idx="125">
                  <c:v>38172</c:v>
                </c:pt>
                <c:pt idx="126">
                  <c:v>38173</c:v>
                </c:pt>
                <c:pt idx="127">
                  <c:v>38174</c:v>
                </c:pt>
                <c:pt idx="128">
                  <c:v>38175</c:v>
                </c:pt>
                <c:pt idx="129">
                  <c:v>38176</c:v>
                </c:pt>
                <c:pt idx="130">
                  <c:v>38177</c:v>
                </c:pt>
                <c:pt idx="131">
                  <c:v>38178</c:v>
                </c:pt>
                <c:pt idx="132">
                  <c:v>38179</c:v>
                </c:pt>
                <c:pt idx="133">
                  <c:v>38180</c:v>
                </c:pt>
                <c:pt idx="134">
                  <c:v>38181</c:v>
                </c:pt>
                <c:pt idx="135">
                  <c:v>38182</c:v>
                </c:pt>
                <c:pt idx="136">
                  <c:v>38183</c:v>
                </c:pt>
                <c:pt idx="137">
                  <c:v>38184</c:v>
                </c:pt>
                <c:pt idx="138">
                  <c:v>38185</c:v>
                </c:pt>
                <c:pt idx="139">
                  <c:v>38186</c:v>
                </c:pt>
                <c:pt idx="140">
                  <c:v>38187</c:v>
                </c:pt>
                <c:pt idx="141">
                  <c:v>38188</c:v>
                </c:pt>
                <c:pt idx="142">
                  <c:v>38189</c:v>
                </c:pt>
                <c:pt idx="143">
                  <c:v>38190</c:v>
                </c:pt>
                <c:pt idx="144">
                  <c:v>38191</c:v>
                </c:pt>
                <c:pt idx="145">
                  <c:v>38192</c:v>
                </c:pt>
                <c:pt idx="146">
                  <c:v>38193</c:v>
                </c:pt>
                <c:pt idx="147">
                  <c:v>38194</c:v>
                </c:pt>
                <c:pt idx="148">
                  <c:v>38195</c:v>
                </c:pt>
                <c:pt idx="149">
                  <c:v>38196</c:v>
                </c:pt>
                <c:pt idx="150">
                  <c:v>38197</c:v>
                </c:pt>
                <c:pt idx="151">
                  <c:v>38198</c:v>
                </c:pt>
                <c:pt idx="152">
                  <c:v>38199</c:v>
                </c:pt>
                <c:pt idx="153">
                  <c:v>38200</c:v>
                </c:pt>
                <c:pt idx="154">
                  <c:v>38201</c:v>
                </c:pt>
                <c:pt idx="155">
                  <c:v>38202</c:v>
                </c:pt>
                <c:pt idx="156">
                  <c:v>38203</c:v>
                </c:pt>
                <c:pt idx="157">
                  <c:v>38204</c:v>
                </c:pt>
                <c:pt idx="158">
                  <c:v>38205</c:v>
                </c:pt>
                <c:pt idx="159">
                  <c:v>38206</c:v>
                </c:pt>
                <c:pt idx="160">
                  <c:v>38207</c:v>
                </c:pt>
                <c:pt idx="161">
                  <c:v>38208</c:v>
                </c:pt>
                <c:pt idx="162">
                  <c:v>38209</c:v>
                </c:pt>
                <c:pt idx="163">
                  <c:v>38210</c:v>
                </c:pt>
                <c:pt idx="164">
                  <c:v>38211</c:v>
                </c:pt>
                <c:pt idx="165">
                  <c:v>38212</c:v>
                </c:pt>
                <c:pt idx="166">
                  <c:v>38213</c:v>
                </c:pt>
                <c:pt idx="167">
                  <c:v>38214</c:v>
                </c:pt>
                <c:pt idx="168">
                  <c:v>38215</c:v>
                </c:pt>
                <c:pt idx="169">
                  <c:v>38216</c:v>
                </c:pt>
                <c:pt idx="170">
                  <c:v>38217</c:v>
                </c:pt>
                <c:pt idx="171">
                  <c:v>38218</c:v>
                </c:pt>
                <c:pt idx="172">
                  <c:v>38219</c:v>
                </c:pt>
                <c:pt idx="173">
                  <c:v>38220</c:v>
                </c:pt>
                <c:pt idx="174">
                  <c:v>38221</c:v>
                </c:pt>
                <c:pt idx="175">
                  <c:v>38222</c:v>
                </c:pt>
                <c:pt idx="176">
                  <c:v>38223</c:v>
                </c:pt>
                <c:pt idx="177">
                  <c:v>38224</c:v>
                </c:pt>
                <c:pt idx="178">
                  <c:v>38225</c:v>
                </c:pt>
                <c:pt idx="179">
                  <c:v>38226</c:v>
                </c:pt>
                <c:pt idx="180">
                  <c:v>38227</c:v>
                </c:pt>
                <c:pt idx="181">
                  <c:v>38228</c:v>
                </c:pt>
                <c:pt idx="182">
                  <c:v>38229</c:v>
                </c:pt>
                <c:pt idx="183">
                  <c:v>38230</c:v>
                </c:pt>
                <c:pt idx="184">
                  <c:v>38231</c:v>
                </c:pt>
                <c:pt idx="185">
                  <c:v>38232</c:v>
                </c:pt>
                <c:pt idx="186">
                  <c:v>38233</c:v>
                </c:pt>
                <c:pt idx="187">
                  <c:v>38234</c:v>
                </c:pt>
                <c:pt idx="188">
                  <c:v>38235</c:v>
                </c:pt>
                <c:pt idx="189">
                  <c:v>38236</c:v>
                </c:pt>
                <c:pt idx="190">
                  <c:v>38237</c:v>
                </c:pt>
                <c:pt idx="191">
                  <c:v>38238</c:v>
                </c:pt>
                <c:pt idx="192">
                  <c:v>38239</c:v>
                </c:pt>
                <c:pt idx="193">
                  <c:v>38240</c:v>
                </c:pt>
                <c:pt idx="194">
                  <c:v>38241</c:v>
                </c:pt>
                <c:pt idx="195">
                  <c:v>38242</c:v>
                </c:pt>
                <c:pt idx="196">
                  <c:v>38243</c:v>
                </c:pt>
                <c:pt idx="197">
                  <c:v>38244</c:v>
                </c:pt>
                <c:pt idx="198">
                  <c:v>38245</c:v>
                </c:pt>
                <c:pt idx="199">
                  <c:v>38246</c:v>
                </c:pt>
                <c:pt idx="200">
                  <c:v>38247</c:v>
                </c:pt>
                <c:pt idx="201">
                  <c:v>38248</c:v>
                </c:pt>
                <c:pt idx="202">
                  <c:v>38249</c:v>
                </c:pt>
                <c:pt idx="203">
                  <c:v>38250</c:v>
                </c:pt>
                <c:pt idx="204">
                  <c:v>38251</c:v>
                </c:pt>
                <c:pt idx="205">
                  <c:v>38252</c:v>
                </c:pt>
                <c:pt idx="206">
                  <c:v>38253</c:v>
                </c:pt>
                <c:pt idx="207">
                  <c:v>38254</c:v>
                </c:pt>
                <c:pt idx="208">
                  <c:v>38255</c:v>
                </c:pt>
                <c:pt idx="209">
                  <c:v>38256</c:v>
                </c:pt>
                <c:pt idx="210">
                  <c:v>38257</c:v>
                </c:pt>
                <c:pt idx="211">
                  <c:v>38258</c:v>
                </c:pt>
                <c:pt idx="212">
                  <c:v>38259</c:v>
                </c:pt>
                <c:pt idx="213">
                  <c:v>38260</c:v>
                </c:pt>
              </c:numCache>
            </c:numRef>
          </c:cat>
          <c:val>
            <c:numRef>
              <c:f>'2004'!$R$2:$R$215</c:f>
              <c:numCache>
                <c:formatCode>General</c:formatCode>
                <c:ptCount val="214"/>
                <c:pt idx="0">
                  <c:v>4.4000000000000004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2.5</c:v>
                </c:pt>
                <c:pt idx="8">
                  <c:v>0.3</c:v>
                </c:pt>
                <c:pt idx="9">
                  <c:v>1.5</c:v>
                </c:pt>
                <c:pt idx="10">
                  <c:v>0.5</c:v>
                </c:pt>
                <c:pt idx="11">
                  <c:v>0.6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</c:v>
                </c:pt>
                <c:pt idx="18">
                  <c:v>0.3</c:v>
                </c:pt>
                <c:pt idx="19">
                  <c:v>0.8</c:v>
                </c:pt>
                <c:pt idx="20">
                  <c:v>0.5</c:v>
                </c:pt>
                <c:pt idx="21">
                  <c:v>0</c:v>
                </c:pt>
                <c:pt idx="22">
                  <c:v>1.6</c:v>
                </c:pt>
                <c:pt idx="23">
                  <c:v>8.1999999999999993</c:v>
                </c:pt>
                <c:pt idx="24">
                  <c:v>1.6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</c:v>
                </c:pt>
                <c:pt idx="30">
                  <c:v>1.3</c:v>
                </c:pt>
                <c:pt idx="31">
                  <c:v>0</c:v>
                </c:pt>
                <c:pt idx="32">
                  <c:v>0</c:v>
                </c:pt>
                <c:pt idx="33">
                  <c:v>4.0999999999999996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7.2</c:v>
                </c:pt>
                <c:pt idx="38">
                  <c:v>0</c:v>
                </c:pt>
                <c:pt idx="39">
                  <c:v>2.8</c:v>
                </c:pt>
                <c:pt idx="40">
                  <c:v>0</c:v>
                </c:pt>
                <c:pt idx="41">
                  <c:v>0</c:v>
                </c:pt>
                <c:pt idx="42">
                  <c:v>7.8</c:v>
                </c:pt>
                <c:pt idx="43">
                  <c:v>18.8</c:v>
                </c:pt>
                <c:pt idx="44">
                  <c:v>14.1</c:v>
                </c:pt>
                <c:pt idx="45">
                  <c:v>9.6</c:v>
                </c:pt>
                <c:pt idx="46">
                  <c:v>16</c:v>
                </c:pt>
                <c:pt idx="47">
                  <c:v>0</c:v>
                </c:pt>
                <c:pt idx="48">
                  <c:v>0</c:v>
                </c:pt>
                <c:pt idx="49">
                  <c:v>3.1</c:v>
                </c:pt>
                <c:pt idx="50">
                  <c:v>0.4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3.4</c:v>
                </c:pt>
                <c:pt idx="56">
                  <c:v>6.6</c:v>
                </c:pt>
                <c:pt idx="57">
                  <c:v>1.6</c:v>
                </c:pt>
                <c:pt idx="58">
                  <c:v>0</c:v>
                </c:pt>
                <c:pt idx="59">
                  <c:v>0</c:v>
                </c:pt>
                <c:pt idx="60">
                  <c:v>1.6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1.5</c:v>
                </c:pt>
                <c:pt idx="82">
                  <c:v>7.1</c:v>
                </c:pt>
                <c:pt idx="83">
                  <c:v>0</c:v>
                </c:pt>
                <c:pt idx="84">
                  <c:v>6.5</c:v>
                </c:pt>
                <c:pt idx="85">
                  <c:v>5.4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1.1000000000000001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2.2000000000000002</c:v>
                </c:pt>
                <c:pt idx="104">
                  <c:v>2.2000000000000002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6.4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0.7</c:v>
                </c:pt>
                <c:pt idx="113">
                  <c:v>0</c:v>
                </c:pt>
                <c:pt idx="114">
                  <c:v>0</c:v>
                </c:pt>
                <c:pt idx="115">
                  <c:v>54.4</c:v>
                </c:pt>
                <c:pt idx="116">
                  <c:v>14.4</c:v>
                </c:pt>
                <c:pt idx="117">
                  <c:v>0.5</c:v>
                </c:pt>
                <c:pt idx="118">
                  <c:v>11.9</c:v>
                </c:pt>
                <c:pt idx="119">
                  <c:v>0.1</c:v>
                </c:pt>
                <c:pt idx="120">
                  <c:v>0.5</c:v>
                </c:pt>
                <c:pt idx="121">
                  <c:v>6.9</c:v>
                </c:pt>
                <c:pt idx="122">
                  <c:v>0</c:v>
                </c:pt>
                <c:pt idx="123">
                  <c:v>0</c:v>
                </c:pt>
                <c:pt idx="124">
                  <c:v>13.8</c:v>
                </c:pt>
                <c:pt idx="125">
                  <c:v>9.1</c:v>
                </c:pt>
                <c:pt idx="126">
                  <c:v>0.1</c:v>
                </c:pt>
                <c:pt idx="127">
                  <c:v>3</c:v>
                </c:pt>
                <c:pt idx="128">
                  <c:v>1.7</c:v>
                </c:pt>
                <c:pt idx="129">
                  <c:v>0.3</c:v>
                </c:pt>
                <c:pt idx="130">
                  <c:v>4</c:v>
                </c:pt>
                <c:pt idx="131">
                  <c:v>0</c:v>
                </c:pt>
                <c:pt idx="132">
                  <c:v>2.2000000000000002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0.3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6</c:v>
                </c:pt>
                <c:pt idx="141">
                  <c:v>0</c:v>
                </c:pt>
                <c:pt idx="142">
                  <c:v>0.5</c:v>
                </c:pt>
                <c:pt idx="143">
                  <c:v>0</c:v>
                </c:pt>
                <c:pt idx="144">
                  <c:v>0</c:v>
                </c:pt>
                <c:pt idx="145">
                  <c:v>2.6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7.5</c:v>
                </c:pt>
                <c:pt idx="156">
                  <c:v>3.6</c:v>
                </c:pt>
                <c:pt idx="157">
                  <c:v>0.6</c:v>
                </c:pt>
                <c:pt idx="158">
                  <c:v>0</c:v>
                </c:pt>
                <c:pt idx="159">
                  <c:v>10.5</c:v>
                </c:pt>
                <c:pt idx="160">
                  <c:v>3.5</c:v>
                </c:pt>
                <c:pt idx="161">
                  <c:v>0.8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0.3</c:v>
                </c:pt>
                <c:pt idx="172">
                  <c:v>0</c:v>
                </c:pt>
                <c:pt idx="173">
                  <c:v>2</c:v>
                </c:pt>
                <c:pt idx="174">
                  <c:v>2.7</c:v>
                </c:pt>
                <c:pt idx="175">
                  <c:v>1.8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0.8</c:v>
                </c:pt>
                <c:pt idx="184">
                  <c:v>2.8</c:v>
                </c:pt>
                <c:pt idx="185">
                  <c:v>1.6</c:v>
                </c:pt>
                <c:pt idx="186">
                  <c:v>0.8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4.2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1.6</c:v>
                </c:pt>
                <c:pt idx="196">
                  <c:v>1</c:v>
                </c:pt>
                <c:pt idx="197">
                  <c:v>3.2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3</c:v>
                </c:pt>
                <c:pt idx="205">
                  <c:v>4</c:v>
                </c:pt>
                <c:pt idx="206">
                  <c:v>3.4</c:v>
                </c:pt>
                <c:pt idx="207">
                  <c:v>0.4</c:v>
                </c:pt>
                <c:pt idx="208">
                  <c:v>0</c:v>
                </c:pt>
                <c:pt idx="209">
                  <c:v>1.9</c:v>
                </c:pt>
                <c:pt idx="210">
                  <c:v>18.2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57-4A6D-BFDE-C51E72D0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74304"/>
        <c:axId val="2036081376"/>
      </c:lineChart>
      <c:dateAx>
        <c:axId val="2036074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1376"/>
        <c:crosses val="autoZero"/>
        <c:auto val="1"/>
        <c:lblOffset val="100"/>
        <c:baseTimeUnit val="days"/>
        <c:majorUnit val="1"/>
        <c:majorTimeUnit val="days"/>
      </c:dateAx>
      <c:valAx>
        <c:axId val="203608137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430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'2005'!$I$1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'2005'!$H$2:$H$215</c:f>
              <c:numCache>
                <c:formatCode>dd\.mm\.yyyy</c:formatCode>
                <c:ptCount val="214"/>
                <c:pt idx="0">
                  <c:v>38412</c:v>
                </c:pt>
                <c:pt idx="1">
                  <c:v>38413</c:v>
                </c:pt>
                <c:pt idx="2">
                  <c:v>38414</c:v>
                </c:pt>
                <c:pt idx="3">
                  <c:v>38415</c:v>
                </c:pt>
                <c:pt idx="4">
                  <c:v>38416</c:v>
                </c:pt>
                <c:pt idx="5">
                  <c:v>38417</c:v>
                </c:pt>
                <c:pt idx="6">
                  <c:v>38418</c:v>
                </c:pt>
                <c:pt idx="7">
                  <c:v>38419</c:v>
                </c:pt>
                <c:pt idx="8">
                  <c:v>38420</c:v>
                </c:pt>
                <c:pt idx="9">
                  <c:v>38421</c:v>
                </c:pt>
                <c:pt idx="10">
                  <c:v>38422</c:v>
                </c:pt>
                <c:pt idx="11">
                  <c:v>38423</c:v>
                </c:pt>
                <c:pt idx="12">
                  <c:v>38424</c:v>
                </c:pt>
                <c:pt idx="13">
                  <c:v>38425</c:v>
                </c:pt>
                <c:pt idx="14">
                  <c:v>38426</c:v>
                </c:pt>
                <c:pt idx="15">
                  <c:v>38427</c:v>
                </c:pt>
                <c:pt idx="16">
                  <c:v>38428</c:v>
                </c:pt>
                <c:pt idx="17">
                  <c:v>38429</c:v>
                </c:pt>
                <c:pt idx="18">
                  <c:v>38430</c:v>
                </c:pt>
                <c:pt idx="19">
                  <c:v>38431</c:v>
                </c:pt>
                <c:pt idx="20">
                  <c:v>38432</c:v>
                </c:pt>
                <c:pt idx="21">
                  <c:v>38433</c:v>
                </c:pt>
                <c:pt idx="22">
                  <c:v>38434</c:v>
                </c:pt>
                <c:pt idx="23">
                  <c:v>38435</c:v>
                </c:pt>
                <c:pt idx="24">
                  <c:v>38436</c:v>
                </c:pt>
                <c:pt idx="25">
                  <c:v>38437</c:v>
                </c:pt>
                <c:pt idx="26">
                  <c:v>38438</c:v>
                </c:pt>
                <c:pt idx="27">
                  <c:v>38439</c:v>
                </c:pt>
                <c:pt idx="28">
                  <c:v>38440</c:v>
                </c:pt>
                <c:pt idx="29">
                  <c:v>38441</c:v>
                </c:pt>
                <c:pt idx="30">
                  <c:v>38442</c:v>
                </c:pt>
                <c:pt idx="31">
                  <c:v>38443</c:v>
                </c:pt>
                <c:pt idx="32">
                  <c:v>38444</c:v>
                </c:pt>
                <c:pt idx="33">
                  <c:v>38445</c:v>
                </c:pt>
                <c:pt idx="34">
                  <c:v>38446</c:v>
                </c:pt>
                <c:pt idx="35">
                  <c:v>38447</c:v>
                </c:pt>
                <c:pt idx="36">
                  <c:v>38448</c:v>
                </c:pt>
                <c:pt idx="37">
                  <c:v>38449</c:v>
                </c:pt>
                <c:pt idx="38">
                  <c:v>38450</c:v>
                </c:pt>
                <c:pt idx="39">
                  <c:v>38451</c:v>
                </c:pt>
                <c:pt idx="40">
                  <c:v>38452</c:v>
                </c:pt>
                <c:pt idx="41">
                  <c:v>38453</c:v>
                </c:pt>
                <c:pt idx="42">
                  <c:v>38454</c:v>
                </c:pt>
                <c:pt idx="43">
                  <c:v>38455</c:v>
                </c:pt>
                <c:pt idx="44">
                  <c:v>38456</c:v>
                </c:pt>
                <c:pt idx="45">
                  <c:v>38457</c:v>
                </c:pt>
                <c:pt idx="46">
                  <c:v>38458</c:v>
                </c:pt>
                <c:pt idx="47">
                  <c:v>38459</c:v>
                </c:pt>
                <c:pt idx="48">
                  <c:v>38460</c:v>
                </c:pt>
                <c:pt idx="49">
                  <c:v>38461</c:v>
                </c:pt>
                <c:pt idx="50">
                  <c:v>38462</c:v>
                </c:pt>
                <c:pt idx="51">
                  <c:v>38463</c:v>
                </c:pt>
                <c:pt idx="52">
                  <c:v>38464</c:v>
                </c:pt>
                <c:pt idx="53">
                  <c:v>38465</c:v>
                </c:pt>
                <c:pt idx="54">
                  <c:v>38466</c:v>
                </c:pt>
                <c:pt idx="55">
                  <c:v>38467</c:v>
                </c:pt>
                <c:pt idx="56">
                  <c:v>38468</c:v>
                </c:pt>
                <c:pt idx="57">
                  <c:v>38469</c:v>
                </c:pt>
                <c:pt idx="58">
                  <c:v>38470</c:v>
                </c:pt>
                <c:pt idx="59">
                  <c:v>38471</c:v>
                </c:pt>
                <c:pt idx="60">
                  <c:v>38472</c:v>
                </c:pt>
                <c:pt idx="61">
                  <c:v>38473</c:v>
                </c:pt>
                <c:pt idx="62">
                  <c:v>38474</c:v>
                </c:pt>
                <c:pt idx="63">
                  <c:v>38475</c:v>
                </c:pt>
                <c:pt idx="64">
                  <c:v>38476</c:v>
                </c:pt>
                <c:pt idx="65">
                  <c:v>38477</c:v>
                </c:pt>
                <c:pt idx="66">
                  <c:v>38478</c:v>
                </c:pt>
                <c:pt idx="67">
                  <c:v>38479</c:v>
                </c:pt>
                <c:pt idx="68">
                  <c:v>38480</c:v>
                </c:pt>
                <c:pt idx="69">
                  <c:v>38481</c:v>
                </c:pt>
                <c:pt idx="70">
                  <c:v>38482</c:v>
                </c:pt>
                <c:pt idx="71">
                  <c:v>38483</c:v>
                </c:pt>
                <c:pt idx="72">
                  <c:v>38484</c:v>
                </c:pt>
                <c:pt idx="73">
                  <c:v>38485</c:v>
                </c:pt>
                <c:pt idx="74">
                  <c:v>38486</c:v>
                </c:pt>
                <c:pt idx="75">
                  <c:v>38487</c:v>
                </c:pt>
                <c:pt idx="76">
                  <c:v>38488</c:v>
                </c:pt>
                <c:pt idx="77">
                  <c:v>38489</c:v>
                </c:pt>
                <c:pt idx="78">
                  <c:v>38490</c:v>
                </c:pt>
                <c:pt idx="79">
                  <c:v>38491</c:v>
                </c:pt>
                <c:pt idx="80">
                  <c:v>38492</c:v>
                </c:pt>
                <c:pt idx="81">
                  <c:v>38493</c:v>
                </c:pt>
                <c:pt idx="82">
                  <c:v>38494</c:v>
                </c:pt>
                <c:pt idx="83">
                  <c:v>38495</c:v>
                </c:pt>
                <c:pt idx="84">
                  <c:v>38496</c:v>
                </c:pt>
                <c:pt idx="85">
                  <c:v>38497</c:v>
                </c:pt>
                <c:pt idx="86">
                  <c:v>38498</c:v>
                </c:pt>
                <c:pt idx="87">
                  <c:v>38499</c:v>
                </c:pt>
                <c:pt idx="88">
                  <c:v>38500</c:v>
                </c:pt>
                <c:pt idx="89">
                  <c:v>38501</c:v>
                </c:pt>
                <c:pt idx="90">
                  <c:v>38502</c:v>
                </c:pt>
                <c:pt idx="91">
                  <c:v>38503</c:v>
                </c:pt>
                <c:pt idx="92">
                  <c:v>38504</c:v>
                </c:pt>
                <c:pt idx="93">
                  <c:v>38505</c:v>
                </c:pt>
                <c:pt idx="94">
                  <c:v>38506</c:v>
                </c:pt>
                <c:pt idx="95">
                  <c:v>38507</c:v>
                </c:pt>
                <c:pt idx="96">
                  <c:v>38508</c:v>
                </c:pt>
                <c:pt idx="97">
                  <c:v>38509</c:v>
                </c:pt>
                <c:pt idx="98">
                  <c:v>38510</c:v>
                </c:pt>
                <c:pt idx="99">
                  <c:v>38511</c:v>
                </c:pt>
                <c:pt idx="100">
                  <c:v>38512</c:v>
                </c:pt>
                <c:pt idx="101">
                  <c:v>38513</c:v>
                </c:pt>
                <c:pt idx="102">
                  <c:v>38514</c:v>
                </c:pt>
                <c:pt idx="103">
                  <c:v>38515</c:v>
                </c:pt>
                <c:pt idx="104">
                  <c:v>38516</c:v>
                </c:pt>
                <c:pt idx="105">
                  <c:v>38517</c:v>
                </c:pt>
                <c:pt idx="106">
                  <c:v>38518</c:v>
                </c:pt>
                <c:pt idx="107">
                  <c:v>38519</c:v>
                </c:pt>
                <c:pt idx="108">
                  <c:v>38520</c:v>
                </c:pt>
                <c:pt idx="109">
                  <c:v>38521</c:v>
                </c:pt>
                <c:pt idx="110">
                  <c:v>38522</c:v>
                </c:pt>
                <c:pt idx="111">
                  <c:v>38523</c:v>
                </c:pt>
                <c:pt idx="112">
                  <c:v>38524</c:v>
                </c:pt>
                <c:pt idx="113">
                  <c:v>38525</c:v>
                </c:pt>
                <c:pt idx="114">
                  <c:v>38526</c:v>
                </c:pt>
                <c:pt idx="115">
                  <c:v>38527</c:v>
                </c:pt>
                <c:pt idx="116">
                  <c:v>38528</c:v>
                </c:pt>
                <c:pt idx="117">
                  <c:v>38529</c:v>
                </c:pt>
                <c:pt idx="118">
                  <c:v>38530</c:v>
                </c:pt>
                <c:pt idx="119">
                  <c:v>38531</c:v>
                </c:pt>
                <c:pt idx="120">
                  <c:v>38532</c:v>
                </c:pt>
                <c:pt idx="121">
                  <c:v>38533</c:v>
                </c:pt>
                <c:pt idx="122">
                  <c:v>38534</c:v>
                </c:pt>
                <c:pt idx="123">
                  <c:v>38535</c:v>
                </c:pt>
                <c:pt idx="124">
                  <c:v>38536</c:v>
                </c:pt>
                <c:pt idx="125">
                  <c:v>38537</c:v>
                </c:pt>
                <c:pt idx="126">
                  <c:v>38538</c:v>
                </c:pt>
                <c:pt idx="127">
                  <c:v>38539</c:v>
                </c:pt>
                <c:pt idx="128">
                  <c:v>38540</c:v>
                </c:pt>
                <c:pt idx="129">
                  <c:v>38541</c:v>
                </c:pt>
                <c:pt idx="130">
                  <c:v>38542</c:v>
                </c:pt>
                <c:pt idx="131">
                  <c:v>38543</c:v>
                </c:pt>
                <c:pt idx="132">
                  <c:v>38544</c:v>
                </c:pt>
                <c:pt idx="133">
                  <c:v>38545</c:v>
                </c:pt>
                <c:pt idx="134">
                  <c:v>38546</c:v>
                </c:pt>
                <c:pt idx="135">
                  <c:v>38547</c:v>
                </c:pt>
                <c:pt idx="136">
                  <c:v>38548</c:v>
                </c:pt>
                <c:pt idx="137">
                  <c:v>38549</c:v>
                </c:pt>
                <c:pt idx="138">
                  <c:v>38550</c:v>
                </c:pt>
                <c:pt idx="139">
                  <c:v>38551</c:v>
                </c:pt>
                <c:pt idx="140">
                  <c:v>38552</c:v>
                </c:pt>
                <c:pt idx="141">
                  <c:v>38553</c:v>
                </c:pt>
                <c:pt idx="142">
                  <c:v>38554</c:v>
                </c:pt>
                <c:pt idx="143">
                  <c:v>38555</c:v>
                </c:pt>
                <c:pt idx="144">
                  <c:v>38556</c:v>
                </c:pt>
                <c:pt idx="145">
                  <c:v>38557</c:v>
                </c:pt>
                <c:pt idx="146">
                  <c:v>38558</c:v>
                </c:pt>
                <c:pt idx="147">
                  <c:v>38559</c:v>
                </c:pt>
                <c:pt idx="148">
                  <c:v>38560</c:v>
                </c:pt>
                <c:pt idx="149">
                  <c:v>38561</c:v>
                </c:pt>
                <c:pt idx="150">
                  <c:v>38562</c:v>
                </c:pt>
                <c:pt idx="151">
                  <c:v>38563</c:v>
                </c:pt>
                <c:pt idx="152">
                  <c:v>38564</c:v>
                </c:pt>
                <c:pt idx="153">
                  <c:v>38565</c:v>
                </c:pt>
                <c:pt idx="154">
                  <c:v>38566</c:v>
                </c:pt>
                <c:pt idx="155">
                  <c:v>38567</c:v>
                </c:pt>
                <c:pt idx="156">
                  <c:v>38568</c:v>
                </c:pt>
                <c:pt idx="157">
                  <c:v>38569</c:v>
                </c:pt>
                <c:pt idx="158">
                  <c:v>38570</c:v>
                </c:pt>
                <c:pt idx="159">
                  <c:v>38571</c:v>
                </c:pt>
                <c:pt idx="160">
                  <c:v>38572</c:v>
                </c:pt>
                <c:pt idx="161">
                  <c:v>38573</c:v>
                </c:pt>
                <c:pt idx="162">
                  <c:v>38574</c:v>
                </c:pt>
                <c:pt idx="163">
                  <c:v>38575</c:v>
                </c:pt>
                <c:pt idx="164">
                  <c:v>38576</c:v>
                </c:pt>
                <c:pt idx="165">
                  <c:v>38577</c:v>
                </c:pt>
                <c:pt idx="166">
                  <c:v>38578</c:v>
                </c:pt>
                <c:pt idx="167">
                  <c:v>38579</c:v>
                </c:pt>
                <c:pt idx="168">
                  <c:v>38580</c:v>
                </c:pt>
                <c:pt idx="169">
                  <c:v>38581</c:v>
                </c:pt>
                <c:pt idx="170">
                  <c:v>38582</c:v>
                </c:pt>
                <c:pt idx="171">
                  <c:v>38583</c:v>
                </c:pt>
                <c:pt idx="172">
                  <c:v>38584</c:v>
                </c:pt>
                <c:pt idx="173">
                  <c:v>38585</c:v>
                </c:pt>
                <c:pt idx="174">
                  <c:v>38586</c:v>
                </c:pt>
                <c:pt idx="175">
                  <c:v>38587</c:v>
                </c:pt>
                <c:pt idx="176">
                  <c:v>38588</c:v>
                </c:pt>
                <c:pt idx="177">
                  <c:v>38589</c:v>
                </c:pt>
                <c:pt idx="178">
                  <c:v>38590</c:v>
                </c:pt>
                <c:pt idx="179">
                  <c:v>38591</c:v>
                </c:pt>
                <c:pt idx="180">
                  <c:v>38592</c:v>
                </c:pt>
                <c:pt idx="181">
                  <c:v>38593</c:v>
                </c:pt>
                <c:pt idx="182">
                  <c:v>38594</c:v>
                </c:pt>
                <c:pt idx="183">
                  <c:v>38595</c:v>
                </c:pt>
                <c:pt idx="184">
                  <c:v>38596</c:v>
                </c:pt>
                <c:pt idx="185">
                  <c:v>38597</c:v>
                </c:pt>
                <c:pt idx="186">
                  <c:v>38598</c:v>
                </c:pt>
                <c:pt idx="187">
                  <c:v>38599</c:v>
                </c:pt>
                <c:pt idx="188">
                  <c:v>38600</c:v>
                </c:pt>
                <c:pt idx="189">
                  <c:v>38601</c:v>
                </c:pt>
                <c:pt idx="190">
                  <c:v>38602</c:v>
                </c:pt>
                <c:pt idx="191">
                  <c:v>38603</c:v>
                </c:pt>
                <c:pt idx="192">
                  <c:v>38604</c:v>
                </c:pt>
                <c:pt idx="193">
                  <c:v>38605</c:v>
                </c:pt>
                <c:pt idx="194">
                  <c:v>38606</c:v>
                </c:pt>
                <c:pt idx="195">
                  <c:v>38607</c:v>
                </c:pt>
                <c:pt idx="196">
                  <c:v>38608</c:v>
                </c:pt>
                <c:pt idx="197">
                  <c:v>38609</c:v>
                </c:pt>
                <c:pt idx="198">
                  <c:v>38610</c:v>
                </c:pt>
                <c:pt idx="199">
                  <c:v>38611</c:v>
                </c:pt>
                <c:pt idx="200">
                  <c:v>38612</c:v>
                </c:pt>
                <c:pt idx="201">
                  <c:v>38613</c:v>
                </c:pt>
                <c:pt idx="202">
                  <c:v>38614</c:v>
                </c:pt>
                <c:pt idx="203">
                  <c:v>38615</c:v>
                </c:pt>
                <c:pt idx="204">
                  <c:v>38616</c:v>
                </c:pt>
                <c:pt idx="205">
                  <c:v>38617</c:v>
                </c:pt>
                <c:pt idx="206">
                  <c:v>38618</c:v>
                </c:pt>
                <c:pt idx="207">
                  <c:v>38619</c:v>
                </c:pt>
                <c:pt idx="208">
                  <c:v>38620</c:v>
                </c:pt>
                <c:pt idx="209">
                  <c:v>38621</c:v>
                </c:pt>
                <c:pt idx="210">
                  <c:v>38622</c:v>
                </c:pt>
                <c:pt idx="211">
                  <c:v>38623</c:v>
                </c:pt>
                <c:pt idx="212">
                  <c:v>38624</c:v>
                </c:pt>
                <c:pt idx="213">
                  <c:v>38625</c:v>
                </c:pt>
              </c:numCache>
            </c:numRef>
          </c:cat>
          <c:val>
            <c:numRef>
              <c:f>'2005'!$I$2:$I$215</c:f>
              <c:numCache>
                <c:formatCode>General</c:formatCode>
                <c:ptCount val="214"/>
                <c:pt idx="0">
                  <c:v>-7.4</c:v>
                </c:pt>
                <c:pt idx="1">
                  <c:v>-7.1</c:v>
                </c:pt>
                <c:pt idx="2">
                  <c:v>-7.6</c:v>
                </c:pt>
                <c:pt idx="3">
                  <c:v>-3.4</c:v>
                </c:pt>
                <c:pt idx="4">
                  <c:v>-5.4</c:v>
                </c:pt>
                <c:pt idx="5">
                  <c:v>-10.7</c:v>
                </c:pt>
                <c:pt idx="6">
                  <c:v>-4.2</c:v>
                </c:pt>
                <c:pt idx="7">
                  <c:v>-5.7</c:v>
                </c:pt>
                <c:pt idx="8">
                  <c:v>-13.9</c:v>
                </c:pt>
                <c:pt idx="9">
                  <c:v>-9.9</c:v>
                </c:pt>
                <c:pt idx="10">
                  <c:v>-6.3</c:v>
                </c:pt>
                <c:pt idx="11">
                  <c:v>-2</c:v>
                </c:pt>
                <c:pt idx="12">
                  <c:v>-7.7</c:v>
                </c:pt>
                <c:pt idx="13">
                  <c:v>-5.2</c:v>
                </c:pt>
                <c:pt idx="14">
                  <c:v>-6.2</c:v>
                </c:pt>
                <c:pt idx="15">
                  <c:v>-6.2</c:v>
                </c:pt>
                <c:pt idx="16">
                  <c:v>-3</c:v>
                </c:pt>
                <c:pt idx="17">
                  <c:v>-2.5</c:v>
                </c:pt>
                <c:pt idx="18">
                  <c:v>-0.5</c:v>
                </c:pt>
                <c:pt idx="19">
                  <c:v>-2.6</c:v>
                </c:pt>
                <c:pt idx="20">
                  <c:v>2.2999999999999998</c:v>
                </c:pt>
                <c:pt idx="21">
                  <c:v>2.8</c:v>
                </c:pt>
                <c:pt idx="22">
                  <c:v>-0.4</c:v>
                </c:pt>
                <c:pt idx="23">
                  <c:v>0.2</c:v>
                </c:pt>
                <c:pt idx="24">
                  <c:v>0.2</c:v>
                </c:pt>
                <c:pt idx="25">
                  <c:v>1.2</c:v>
                </c:pt>
                <c:pt idx="26">
                  <c:v>1.3</c:v>
                </c:pt>
                <c:pt idx="27">
                  <c:v>-1.7</c:v>
                </c:pt>
                <c:pt idx="28">
                  <c:v>0.2</c:v>
                </c:pt>
                <c:pt idx="29">
                  <c:v>0.7</c:v>
                </c:pt>
                <c:pt idx="30">
                  <c:v>2.2000000000000002</c:v>
                </c:pt>
                <c:pt idx="31">
                  <c:v>-1</c:v>
                </c:pt>
                <c:pt idx="32">
                  <c:v>-2.1</c:v>
                </c:pt>
                <c:pt idx="33">
                  <c:v>-4.8</c:v>
                </c:pt>
                <c:pt idx="34">
                  <c:v>-2.9</c:v>
                </c:pt>
                <c:pt idx="35">
                  <c:v>-3.4</c:v>
                </c:pt>
                <c:pt idx="36">
                  <c:v>-3.3</c:v>
                </c:pt>
                <c:pt idx="37">
                  <c:v>-6.8</c:v>
                </c:pt>
                <c:pt idx="38">
                  <c:v>0.2</c:v>
                </c:pt>
                <c:pt idx="39">
                  <c:v>-2.2000000000000002</c:v>
                </c:pt>
                <c:pt idx="40">
                  <c:v>-5</c:v>
                </c:pt>
                <c:pt idx="41">
                  <c:v>2.7</c:v>
                </c:pt>
                <c:pt idx="42">
                  <c:v>5.5</c:v>
                </c:pt>
                <c:pt idx="43">
                  <c:v>6.1</c:v>
                </c:pt>
                <c:pt idx="44">
                  <c:v>9.8000000000000007</c:v>
                </c:pt>
                <c:pt idx="45">
                  <c:v>3.5</c:v>
                </c:pt>
                <c:pt idx="46">
                  <c:v>1.7</c:v>
                </c:pt>
                <c:pt idx="47">
                  <c:v>0.6</c:v>
                </c:pt>
                <c:pt idx="48">
                  <c:v>3.3</c:v>
                </c:pt>
                <c:pt idx="49">
                  <c:v>9.8000000000000007</c:v>
                </c:pt>
                <c:pt idx="50">
                  <c:v>13</c:v>
                </c:pt>
                <c:pt idx="51">
                  <c:v>13.2</c:v>
                </c:pt>
                <c:pt idx="52">
                  <c:v>13.6</c:v>
                </c:pt>
                <c:pt idx="53">
                  <c:v>15.3</c:v>
                </c:pt>
                <c:pt idx="54">
                  <c:v>17.3</c:v>
                </c:pt>
                <c:pt idx="55">
                  <c:v>13.9</c:v>
                </c:pt>
                <c:pt idx="56">
                  <c:v>20.2</c:v>
                </c:pt>
                <c:pt idx="57">
                  <c:v>11.9</c:v>
                </c:pt>
                <c:pt idx="58">
                  <c:v>6.1</c:v>
                </c:pt>
                <c:pt idx="59">
                  <c:v>1.8</c:v>
                </c:pt>
                <c:pt idx="60">
                  <c:v>6.9</c:v>
                </c:pt>
                <c:pt idx="61">
                  <c:v>6.6</c:v>
                </c:pt>
                <c:pt idx="62">
                  <c:v>2.8</c:v>
                </c:pt>
                <c:pt idx="63">
                  <c:v>2.6</c:v>
                </c:pt>
                <c:pt idx="64">
                  <c:v>4.4000000000000004</c:v>
                </c:pt>
                <c:pt idx="65">
                  <c:v>12.4</c:v>
                </c:pt>
                <c:pt idx="66">
                  <c:v>12.9</c:v>
                </c:pt>
                <c:pt idx="67">
                  <c:v>19.5</c:v>
                </c:pt>
                <c:pt idx="68">
                  <c:v>18.899999999999999</c:v>
                </c:pt>
                <c:pt idx="69">
                  <c:v>11.3</c:v>
                </c:pt>
                <c:pt idx="70">
                  <c:v>12.7</c:v>
                </c:pt>
                <c:pt idx="71">
                  <c:v>12.3</c:v>
                </c:pt>
                <c:pt idx="72">
                  <c:v>10.4</c:v>
                </c:pt>
                <c:pt idx="73">
                  <c:v>10</c:v>
                </c:pt>
                <c:pt idx="74">
                  <c:v>11.1</c:v>
                </c:pt>
                <c:pt idx="75">
                  <c:v>11.7</c:v>
                </c:pt>
                <c:pt idx="76">
                  <c:v>11.2</c:v>
                </c:pt>
                <c:pt idx="77">
                  <c:v>16.3</c:v>
                </c:pt>
                <c:pt idx="78">
                  <c:v>19.100000000000001</c:v>
                </c:pt>
                <c:pt idx="79">
                  <c:v>18.600000000000001</c:v>
                </c:pt>
                <c:pt idx="80">
                  <c:v>17.399999999999999</c:v>
                </c:pt>
                <c:pt idx="81">
                  <c:v>16.8</c:v>
                </c:pt>
                <c:pt idx="82">
                  <c:v>19.2</c:v>
                </c:pt>
                <c:pt idx="83">
                  <c:v>11.8</c:v>
                </c:pt>
                <c:pt idx="84">
                  <c:v>13</c:v>
                </c:pt>
                <c:pt idx="85">
                  <c:v>16.5</c:v>
                </c:pt>
                <c:pt idx="86">
                  <c:v>12.1</c:v>
                </c:pt>
                <c:pt idx="87">
                  <c:v>6</c:v>
                </c:pt>
                <c:pt idx="88">
                  <c:v>8.3000000000000007</c:v>
                </c:pt>
                <c:pt idx="89">
                  <c:v>13.9</c:v>
                </c:pt>
                <c:pt idx="90">
                  <c:v>17.3</c:v>
                </c:pt>
                <c:pt idx="91">
                  <c:v>16.2</c:v>
                </c:pt>
                <c:pt idx="92">
                  <c:v>11.9</c:v>
                </c:pt>
                <c:pt idx="93">
                  <c:v>10.3</c:v>
                </c:pt>
                <c:pt idx="94">
                  <c:v>12.1</c:v>
                </c:pt>
                <c:pt idx="95">
                  <c:v>13.6</c:v>
                </c:pt>
                <c:pt idx="96">
                  <c:v>15.2</c:v>
                </c:pt>
                <c:pt idx="97">
                  <c:v>16.600000000000001</c:v>
                </c:pt>
                <c:pt idx="98">
                  <c:v>18.8</c:v>
                </c:pt>
                <c:pt idx="99">
                  <c:v>20.399999999999999</c:v>
                </c:pt>
                <c:pt idx="100">
                  <c:v>22.7</c:v>
                </c:pt>
                <c:pt idx="101">
                  <c:v>19.600000000000001</c:v>
                </c:pt>
                <c:pt idx="102">
                  <c:v>18.8</c:v>
                </c:pt>
                <c:pt idx="103">
                  <c:v>22.2</c:v>
                </c:pt>
                <c:pt idx="104">
                  <c:v>23.6</c:v>
                </c:pt>
                <c:pt idx="105">
                  <c:v>23.2</c:v>
                </c:pt>
                <c:pt idx="106">
                  <c:v>21.1</c:v>
                </c:pt>
                <c:pt idx="107">
                  <c:v>20.7</c:v>
                </c:pt>
                <c:pt idx="108">
                  <c:v>21.7</c:v>
                </c:pt>
                <c:pt idx="109">
                  <c:v>18.100000000000001</c:v>
                </c:pt>
                <c:pt idx="110">
                  <c:v>16</c:v>
                </c:pt>
                <c:pt idx="111">
                  <c:v>15.9</c:v>
                </c:pt>
                <c:pt idx="112">
                  <c:v>19.2</c:v>
                </c:pt>
                <c:pt idx="113">
                  <c:v>22.9</c:v>
                </c:pt>
                <c:pt idx="114">
                  <c:v>24.4</c:v>
                </c:pt>
                <c:pt idx="115">
                  <c:v>25.1</c:v>
                </c:pt>
                <c:pt idx="116">
                  <c:v>20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19.600000000000001</c:v>
                </c:pt>
                <c:pt idx="120">
                  <c:v>19.600000000000001</c:v>
                </c:pt>
                <c:pt idx="121">
                  <c:v>21</c:v>
                </c:pt>
                <c:pt idx="122">
                  <c:v>22</c:v>
                </c:pt>
                <c:pt idx="123">
                  <c:v>23.8</c:v>
                </c:pt>
                <c:pt idx="124">
                  <c:v>21.6</c:v>
                </c:pt>
                <c:pt idx="125">
                  <c:v>22.5</c:v>
                </c:pt>
                <c:pt idx="126">
                  <c:v>24.4</c:v>
                </c:pt>
                <c:pt idx="127">
                  <c:v>25.5</c:v>
                </c:pt>
                <c:pt idx="128">
                  <c:v>24.6</c:v>
                </c:pt>
                <c:pt idx="129">
                  <c:v>26.6</c:v>
                </c:pt>
                <c:pt idx="130">
                  <c:v>26.2</c:v>
                </c:pt>
                <c:pt idx="131">
                  <c:v>22.3</c:v>
                </c:pt>
                <c:pt idx="132">
                  <c:v>19.3</c:v>
                </c:pt>
                <c:pt idx="133">
                  <c:v>20</c:v>
                </c:pt>
                <c:pt idx="134">
                  <c:v>21.2</c:v>
                </c:pt>
                <c:pt idx="135">
                  <c:v>23</c:v>
                </c:pt>
                <c:pt idx="136">
                  <c:v>19.3</c:v>
                </c:pt>
                <c:pt idx="137">
                  <c:v>19.8</c:v>
                </c:pt>
                <c:pt idx="138">
                  <c:v>17.600000000000001</c:v>
                </c:pt>
                <c:pt idx="139">
                  <c:v>18.7</c:v>
                </c:pt>
                <c:pt idx="140">
                  <c:v>17.8</c:v>
                </c:pt>
                <c:pt idx="141">
                  <c:v>15.7</c:v>
                </c:pt>
                <c:pt idx="142">
                  <c:v>16.100000000000001</c:v>
                </c:pt>
                <c:pt idx="143">
                  <c:v>18</c:v>
                </c:pt>
                <c:pt idx="144">
                  <c:v>19.2</c:v>
                </c:pt>
                <c:pt idx="145">
                  <c:v>20.7</c:v>
                </c:pt>
                <c:pt idx="146">
                  <c:v>22.7</c:v>
                </c:pt>
                <c:pt idx="147">
                  <c:v>21.2</c:v>
                </c:pt>
                <c:pt idx="148">
                  <c:v>20.399999999999999</c:v>
                </c:pt>
                <c:pt idx="149">
                  <c:v>20.2</c:v>
                </c:pt>
                <c:pt idx="150">
                  <c:v>20.7</c:v>
                </c:pt>
                <c:pt idx="151">
                  <c:v>21.6</c:v>
                </c:pt>
                <c:pt idx="152">
                  <c:v>23.1</c:v>
                </c:pt>
                <c:pt idx="153">
                  <c:v>24.5</c:v>
                </c:pt>
                <c:pt idx="154">
                  <c:v>25.9</c:v>
                </c:pt>
                <c:pt idx="155">
                  <c:v>25.9</c:v>
                </c:pt>
                <c:pt idx="156">
                  <c:v>22.4</c:v>
                </c:pt>
                <c:pt idx="157">
                  <c:v>20.8</c:v>
                </c:pt>
                <c:pt idx="158">
                  <c:v>21.4</c:v>
                </c:pt>
                <c:pt idx="159">
                  <c:v>21.6</c:v>
                </c:pt>
                <c:pt idx="160">
                  <c:v>20.8</c:v>
                </c:pt>
                <c:pt idx="161">
                  <c:v>19.8</c:v>
                </c:pt>
                <c:pt idx="162">
                  <c:v>16.100000000000001</c:v>
                </c:pt>
                <c:pt idx="163">
                  <c:v>11.5</c:v>
                </c:pt>
                <c:pt idx="164">
                  <c:v>11.3</c:v>
                </c:pt>
                <c:pt idx="165">
                  <c:v>11.1</c:v>
                </c:pt>
                <c:pt idx="166">
                  <c:v>10.4</c:v>
                </c:pt>
                <c:pt idx="167">
                  <c:v>14.8</c:v>
                </c:pt>
                <c:pt idx="168">
                  <c:v>19.899999999999999</c:v>
                </c:pt>
                <c:pt idx="169">
                  <c:v>21.7</c:v>
                </c:pt>
                <c:pt idx="170">
                  <c:v>21.7</c:v>
                </c:pt>
                <c:pt idx="171">
                  <c:v>21.6</c:v>
                </c:pt>
                <c:pt idx="172">
                  <c:v>21.8</c:v>
                </c:pt>
                <c:pt idx="173">
                  <c:v>24.3</c:v>
                </c:pt>
                <c:pt idx="174">
                  <c:v>25.7</c:v>
                </c:pt>
                <c:pt idx="175">
                  <c:v>16.7</c:v>
                </c:pt>
                <c:pt idx="176">
                  <c:v>14.9</c:v>
                </c:pt>
                <c:pt idx="177">
                  <c:v>13.6</c:v>
                </c:pt>
                <c:pt idx="178">
                  <c:v>13.3</c:v>
                </c:pt>
                <c:pt idx="179">
                  <c:v>14</c:v>
                </c:pt>
                <c:pt idx="180">
                  <c:v>15.9</c:v>
                </c:pt>
                <c:pt idx="181">
                  <c:v>15.5</c:v>
                </c:pt>
                <c:pt idx="182">
                  <c:v>15.7</c:v>
                </c:pt>
                <c:pt idx="183">
                  <c:v>16.5</c:v>
                </c:pt>
                <c:pt idx="184">
                  <c:v>16.3</c:v>
                </c:pt>
                <c:pt idx="185">
                  <c:v>15.4</c:v>
                </c:pt>
                <c:pt idx="186">
                  <c:v>17.399999999999999</c:v>
                </c:pt>
                <c:pt idx="187">
                  <c:v>17.7</c:v>
                </c:pt>
                <c:pt idx="188">
                  <c:v>18.7</c:v>
                </c:pt>
                <c:pt idx="189">
                  <c:v>17.7</c:v>
                </c:pt>
                <c:pt idx="190">
                  <c:v>16.899999999999999</c:v>
                </c:pt>
                <c:pt idx="191">
                  <c:v>13.7</c:v>
                </c:pt>
                <c:pt idx="192">
                  <c:v>10.6</c:v>
                </c:pt>
                <c:pt idx="193">
                  <c:v>12.2</c:v>
                </c:pt>
                <c:pt idx="194">
                  <c:v>16.100000000000001</c:v>
                </c:pt>
                <c:pt idx="195">
                  <c:v>14.3</c:v>
                </c:pt>
                <c:pt idx="196">
                  <c:v>9.3000000000000007</c:v>
                </c:pt>
                <c:pt idx="197">
                  <c:v>7.6</c:v>
                </c:pt>
                <c:pt idx="198">
                  <c:v>6.3</c:v>
                </c:pt>
                <c:pt idx="199">
                  <c:v>7.1</c:v>
                </c:pt>
                <c:pt idx="200">
                  <c:v>9.5</c:v>
                </c:pt>
                <c:pt idx="201">
                  <c:v>10.1</c:v>
                </c:pt>
                <c:pt idx="202">
                  <c:v>10.5</c:v>
                </c:pt>
                <c:pt idx="203">
                  <c:v>10.4</c:v>
                </c:pt>
                <c:pt idx="204">
                  <c:v>9.8000000000000007</c:v>
                </c:pt>
                <c:pt idx="205">
                  <c:v>11.1</c:v>
                </c:pt>
                <c:pt idx="206">
                  <c:v>7.9</c:v>
                </c:pt>
                <c:pt idx="207">
                  <c:v>10.9</c:v>
                </c:pt>
                <c:pt idx="208">
                  <c:v>9.1</c:v>
                </c:pt>
                <c:pt idx="209">
                  <c:v>6.7</c:v>
                </c:pt>
                <c:pt idx="210">
                  <c:v>4.3</c:v>
                </c:pt>
                <c:pt idx="211">
                  <c:v>6.3</c:v>
                </c:pt>
                <c:pt idx="212">
                  <c:v>9.6999999999999993</c:v>
                </c:pt>
                <c:pt idx="21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81920"/>
        <c:axId val="2036082464"/>
      </c:lineChart>
      <c:dateAx>
        <c:axId val="2036081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2464"/>
        <c:crosses val="autoZero"/>
        <c:auto val="1"/>
        <c:lblOffset val="100"/>
        <c:baseTimeUnit val="days"/>
        <c:majorUnit val="1"/>
        <c:majorTimeUnit val="days"/>
      </c:dateAx>
      <c:valAx>
        <c:axId val="203608246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'2005'!$H$1:$H$215</c:f>
              <c:strCache>
                <c:ptCount val="215"/>
                <c:pt idx="0">
                  <c:v>Дата</c:v>
                </c:pt>
                <c:pt idx="1">
                  <c:v>01.03.2005</c:v>
                </c:pt>
                <c:pt idx="2">
                  <c:v>02.03.2005</c:v>
                </c:pt>
                <c:pt idx="3">
                  <c:v>03.03.2005</c:v>
                </c:pt>
                <c:pt idx="4">
                  <c:v>04.03.2005</c:v>
                </c:pt>
                <c:pt idx="5">
                  <c:v>05.03.2005</c:v>
                </c:pt>
                <c:pt idx="6">
                  <c:v>06.03.2005</c:v>
                </c:pt>
                <c:pt idx="7">
                  <c:v>07.03.2005</c:v>
                </c:pt>
                <c:pt idx="8">
                  <c:v>08.03.2005</c:v>
                </c:pt>
                <c:pt idx="9">
                  <c:v>09.03.2005</c:v>
                </c:pt>
                <c:pt idx="10">
                  <c:v>10.03.2005</c:v>
                </c:pt>
                <c:pt idx="11">
                  <c:v>11.03.2005</c:v>
                </c:pt>
                <c:pt idx="12">
                  <c:v>12.03.2005</c:v>
                </c:pt>
                <c:pt idx="13">
                  <c:v>13.03.2005</c:v>
                </c:pt>
                <c:pt idx="14">
                  <c:v>14.03.2005</c:v>
                </c:pt>
                <c:pt idx="15">
                  <c:v>15.03.2005</c:v>
                </c:pt>
                <c:pt idx="16">
                  <c:v>16.03.2005</c:v>
                </c:pt>
                <c:pt idx="17">
                  <c:v>17.03.2005</c:v>
                </c:pt>
                <c:pt idx="18">
                  <c:v>18.03.2005</c:v>
                </c:pt>
                <c:pt idx="19">
                  <c:v>19.03.2005</c:v>
                </c:pt>
                <c:pt idx="20">
                  <c:v>20.03.2005</c:v>
                </c:pt>
                <c:pt idx="21">
                  <c:v>21.03.2005</c:v>
                </c:pt>
                <c:pt idx="22">
                  <c:v>22.03.2005</c:v>
                </c:pt>
                <c:pt idx="23">
                  <c:v>23.03.2005</c:v>
                </c:pt>
                <c:pt idx="24">
                  <c:v>24.03.2005</c:v>
                </c:pt>
                <c:pt idx="25">
                  <c:v>25.03.2005</c:v>
                </c:pt>
                <c:pt idx="26">
                  <c:v>26.03.2005</c:v>
                </c:pt>
                <c:pt idx="27">
                  <c:v>27.03.2005</c:v>
                </c:pt>
                <c:pt idx="28">
                  <c:v>28.03.2005</c:v>
                </c:pt>
                <c:pt idx="29">
                  <c:v>29.03.2005</c:v>
                </c:pt>
                <c:pt idx="30">
                  <c:v>30.03.2005</c:v>
                </c:pt>
                <c:pt idx="31">
                  <c:v>31.03.2005</c:v>
                </c:pt>
                <c:pt idx="32">
                  <c:v>01.04.2005</c:v>
                </c:pt>
                <c:pt idx="33">
                  <c:v>02.04.2005</c:v>
                </c:pt>
                <c:pt idx="34">
                  <c:v>03.04.2005</c:v>
                </c:pt>
                <c:pt idx="35">
                  <c:v>04.04.2005</c:v>
                </c:pt>
                <c:pt idx="36">
                  <c:v>05.04.2005</c:v>
                </c:pt>
                <c:pt idx="37">
                  <c:v>06.04.2005</c:v>
                </c:pt>
                <c:pt idx="38">
                  <c:v>07.04.2005</c:v>
                </c:pt>
                <c:pt idx="39">
                  <c:v>08.04.2005</c:v>
                </c:pt>
                <c:pt idx="40">
                  <c:v>09.04.2005</c:v>
                </c:pt>
                <c:pt idx="41">
                  <c:v>10.04.2005</c:v>
                </c:pt>
                <c:pt idx="42">
                  <c:v>11.04.2005</c:v>
                </c:pt>
                <c:pt idx="43">
                  <c:v>12.04.2005</c:v>
                </c:pt>
                <c:pt idx="44">
                  <c:v>13.04.2005</c:v>
                </c:pt>
                <c:pt idx="45">
                  <c:v>14.04.2005</c:v>
                </c:pt>
                <c:pt idx="46">
                  <c:v>15.04.2005</c:v>
                </c:pt>
                <c:pt idx="47">
                  <c:v>16.04.2005</c:v>
                </c:pt>
                <c:pt idx="48">
                  <c:v>17.04.2005</c:v>
                </c:pt>
                <c:pt idx="49">
                  <c:v>18.04.2005</c:v>
                </c:pt>
                <c:pt idx="50">
                  <c:v>19.04.2005</c:v>
                </c:pt>
                <c:pt idx="51">
                  <c:v>20.04.2005</c:v>
                </c:pt>
                <c:pt idx="52">
                  <c:v>21.04.2005</c:v>
                </c:pt>
                <c:pt idx="53">
                  <c:v>22.04.2005</c:v>
                </c:pt>
                <c:pt idx="54">
                  <c:v>23.04.2005</c:v>
                </c:pt>
                <c:pt idx="55">
                  <c:v>24.04.2005</c:v>
                </c:pt>
                <c:pt idx="56">
                  <c:v>25.04.2005</c:v>
                </c:pt>
                <c:pt idx="57">
                  <c:v>26.04.2005</c:v>
                </c:pt>
                <c:pt idx="58">
                  <c:v>27.04.2005</c:v>
                </c:pt>
                <c:pt idx="59">
                  <c:v>28.04.2005</c:v>
                </c:pt>
                <c:pt idx="60">
                  <c:v>29.04.2005</c:v>
                </c:pt>
                <c:pt idx="61">
                  <c:v>30.04.2005</c:v>
                </c:pt>
                <c:pt idx="62">
                  <c:v>01.05.2005</c:v>
                </c:pt>
                <c:pt idx="63">
                  <c:v>02.05.2005</c:v>
                </c:pt>
                <c:pt idx="64">
                  <c:v>03.05.2005</c:v>
                </c:pt>
                <c:pt idx="65">
                  <c:v>04.05.2005</c:v>
                </c:pt>
                <c:pt idx="66">
                  <c:v>05.05.2005</c:v>
                </c:pt>
                <c:pt idx="67">
                  <c:v>06.05.2005</c:v>
                </c:pt>
                <c:pt idx="68">
                  <c:v>07.05.2005</c:v>
                </c:pt>
                <c:pt idx="69">
                  <c:v>08.05.2005</c:v>
                </c:pt>
                <c:pt idx="70">
                  <c:v>09.05.2005</c:v>
                </c:pt>
                <c:pt idx="71">
                  <c:v>10.05.2005</c:v>
                </c:pt>
                <c:pt idx="72">
                  <c:v>11.05.2005</c:v>
                </c:pt>
                <c:pt idx="73">
                  <c:v>12.05.2005</c:v>
                </c:pt>
                <c:pt idx="74">
                  <c:v>13.05.2005</c:v>
                </c:pt>
                <c:pt idx="75">
                  <c:v>14.05.2005</c:v>
                </c:pt>
                <c:pt idx="76">
                  <c:v>15.05.2005</c:v>
                </c:pt>
                <c:pt idx="77">
                  <c:v>16.05.2005</c:v>
                </c:pt>
                <c:pt idx="78">
                  <c:v>17.05.2005</c:v>
                </c:pt>
                <c:pt idx="79">
                  <c:v>18.05.2005</c:v>
                </c:pt>
                <c:pt idx="80">
                  <c:v>19.05.2005</c:v>
                </c:pt>
                <c:pt idx="81">
                  <c:v>20.05.2005</c:v>
                </c:pt>
                <c:pt idx="82">
                  <c:v>21.05.2005</c:v>
                </c:pt>
                <c:pt idx="83">
                  <c:v>22.05.2005</c:v>
                </c:pt>
                <c:pt idx="84">
                  <c:v>23.05.2005</c:v>
                </c:pt>
                <c:pt idx="85">
                  <c:v>24.05.2005</c:v>
                </c:pt>
                <c:pt idx="86">
                  <c:v>25.05.2005</c:v>
                </c:pt>
                <c:pt idx="87">
                  <c:v>26.05.2005</c:v>
                </c:pt>
                <c:pt idx="88">
                  <c:v>27.05.2005</c:v>
                </c:pt>
                <c:pt idx="89">
                  <c:v>28.05.2005</c:v>
                </c:pt>
                <c:pt idx="90">
                  <c:v>29.05.2005</c:v>
                </c:pt>
                <c:pt idx="91">
                  <c:v>30.05.2005</c:v>
                </c:pt>
                <c:pt idx="92">
                  <c:v>31.05.2005</c:v>
                </c:pt>
                <c:pt idx="93">
                  <c:v>01.06.2005</c:v>
                </c:pt>
                <c:pt idx="94">
                  <c:v>02.06.2005</c:v>
                </c:pt>
                <c:pt idx="95">
                  <c:v>03.06.2005</c:v>
                </c:pt>
                <c:pt idx="96">
                  <c:v>04.06.2005</c:v>
                </c:pt>
                <c:pt idx="97">
                  <c:v>05.06.2005</c:v>
                </c:pt>
                <c:pt idx="98">
                  <c:v>06.06.2005</c:v>
                </c:pt>
                <c:pt idx="99">
                  <c:v>07.06.2005</c:v>
                </c:pt>
                <c:pt idx="100">
                  <c:v>08.06.2005</c:v>
                </c:pt>
                <c:pt idx="101">
                  <c:v>09.06.2005</c:v>
                </c:pt>
                <c:pt idx="102">
                  <c:v>10.06.2005</c:v>
                </c:pt>
                <c:pt idx="103">
                  <c:v>11.06.2005</c:v>
                </c:pt>
                <c:pt idx="104">
                  <c:v>12.06.2005</c:v>
                </c:pt>
                <c:pt idx="105">
                  <c:v>13.06.2005</c:v>
                </c:pt>
                <c:pt idx="106">
                  <c:v>14.06.2005</c:v>
                </c:pt>
                <c:pt idx="107">
                  <c:v>15.06.2005</c:v>
                </c:pt>
                <c:pt idx="108">
                  <c:v>16.06.2005</c:v>
                </c:pt>
                <c:pt idx="109">
                  <c:v>17.06.2005</c:v>
                </c:pt>
                <c:pt idx="110">
                  <c:v>18.06.2005</c:v>
                </c:pt>
                <c:pt idx="111">
                  <c:v>19.06.2005</c:v>
                </c:pt>
                <c:pt idx="112">
                  <c:v>20.06.2005</c:v>
                </c:pt>
                <c:pt idx="113">
                  <c:v>21.06.2005</c:v>
                </c:pt>
                <c:pt idx="114">
                  <c:v>22.06.2005</c:v>
                </c:pt>
                <c:pt idx="115">
                  <c:v>23.06.2005</c:v>
                </c:pt>
                <c:pt idx="116">
                  <c:v>24.06.2005</c:v>
                </c:pt>
                <c:pt idx="117">
                  <c:v>25.06.2005</c:v>
                </c:pt>
                <c:pt idx="118">
                  <c:v>26.06.2005</c:v>
                </c:pt>
                <c:pt idx="119">
                  <c:v>27.06.2005</c:v>
                </c:pt>
                <c:pt idx="120">
                  <c:v>28.06.2005</c:v>
                </c:pt>
                <c:pt idx="121">
                  <c:v>29.06.2005</c:v>
                </c:pt>
                <c:pt idx="122">
                  <c:v>30.06.2005</c:v>
                </c:pt>
                <c:pt idx="123">
                  <c:v>01.07.2005</c:v>
                </c:pt>
                <c:pt idx="124">
                  <c:v>02.07.2005</c:v>
                </c:pt>
                <c:pt idx="125">
                  <c:v>03.07.2005</c:v>
                </c:pt>
                <c:pt idx="126">
                  <c:v>04.07.2005</c:v>
                </c:pt>
                <c:pt idx="127">
                  <c:v>05.07.2005</c:v>
                </c:pt>
                <c:pt idx="128">
                  <c:v>06.07.2005</c:v>
                </c:pt>
                <c:pt idx="129">
                  <c:v>07.07.2005</c:v>
                </c:pt>
                <c:pt idx="130">
                  <c:v>08.07.2005</c:v>
                </c:pt>
                <c:pt idx="131">
                  <c:v>09.07.2005</c:v>
                </c:pt>
                <c:pt idx="132">
                  <c:v>10.07.2005</c:v>
                </c:pt>
                <c:pt idx="133">
                  <c:v>11.07.2005</c:v>
                </c:pt>
                <c:pt idx="134">
                  <c:v>12.07.2005</c:v>
                </c:pt>
                <c:pt idx="135">
                  <c:v>13.07.2005</c:v>
                </c:pt>
                <c:pt idx="136">
                  <c:v>14.07.2005</c:v>
                </c:pt>
                <c:pt idx="137">
                  <c:v>15.07.2005</c:v>
                </c:pt>
                <c:pt idx="138">
                  <c:v>16.07.2005</c:v>
                </c:pt>
                <c:pt idx="139">
                  <c:v>17.07.2005</c:v>
                </c:pt>
                <c:pt idx="140">
                  <c:v>18.07.2005</c:v>
                </c:pt>
                <c:pt idx="141">
                  <c:v>19.07.2005</c:v>
                </c:pt>
                <c:pt idx="142">
                  <c:v>20.07.2005</c:v>
                </c:pt>
                <c:pt idx="143">
                  <c:v>21.07.2005</c:v>
                </c:pt>
                <c:pt idx="144">
                  <c:v>22.07.2005</c:v>
                </c:pt>
                <c:pt idx="145">
                  <c:v>23.07.2005</c:v>
                </c:pt>
                <c:pt idx="146">
                  <c:v>24.07.2005</c:v>
                </c:pt>
                <c:pt idx="147">
                  <c:v>25.07.2005</c:v>
                </c:pt>
                <c:pt idx="148">
                  <c:v>26.07.2005</c:v>
                </c:pt>
                <c:pt idx="149">
                  <c:v>27.07.2005</c:v>
                </c:pt>
                <c:pt idx="150">
                  <c:v>28.07.2005</c:v>
                </c:pt>
                <c:pt idx="151">
                  <c:v>29.07.2005</c:v>
                </c:pt>
                <c:pt idx="152">
                  <c:v>30.07.2005</c:v>
                </c:pt>
                <c:pt idx="153">
                  <c:v>31.07.2005</c:v>
                </c:pt>
                <c:pt idx="154">
                  <c:v>01.08.2005</c:v>
                </c:pt>
                <c:pt idx="155">
                  <c:v>02.08.2005</c:v>
                </c:pt>
                <c:pt idx="156">
                  <c:v>03.08.2005</c:v>
                </c:pt>
                <c:pt idx="157">
                  <c:v>04.08.2005</c:v>
                </c:pt>
                <c:pt idx="158">
                  <c:v>05.08.2005</c:v>
                </c:pt>
                <c:pt idx="159">
                  <c:v>06.08.2005</c:v>
                </c:pt>
                <c:pt idx="160">
                  <c:v>07.08.2005</c:v>
                </c:pt>
                <c:pt idx="161">
                  <c:v>08.08.2005</c:v>
                </c:pt>
                <c:pt idx="162">
                  <c:v>09.08.2005</c:v>
                </c:pt>
                <c:pt idx="163">
                  <c:v>10.08.2005</c:v>
                </c:pt>
                <c:pt idx="164">
                  <c:v>11.08.2005</c:v>
                </c:pt>
                <c:pt idx="165">
                  <c:v>12.08.2005</c:v>
                </c:pt>
                <c:pt idx="166">
                  <c:v>13.08.2005</c:v>
                </c:pt>
                <c:pt idx="167">
                  <c:v>14.08.2005</c:v>
                </c:pt>
                <c:pt idx="168">
                  <c:v>15.08.2005</c:v>
                </c:pt>
                <c:pt idx="169">
                  <c:v>16.08.2005</c:v>
                </c:pt>
                <c:pt idx="170">
                  <c:v>17.08.2005</c:v>
                </c:pt>
                <c:pt idx="171">
                  <c:v>18.08.2005</c:v>
                </c:pt>
                <c:pt idx="172">
                  <c:v>19.08.2005</c:v>
                </c:pt>
                <c:pt idx="173">
                  <c:v>20.08.2005</c:v>
                </c:pt>
                <c:pt idx="174">
                  <c:v>21.08.2005</c:v>
                </c:pt>
                <c:pt idx="175">
                  <c:v>22.08.2005</c:v>
                </c:pt>
                <c:pt idx="176">
                  <c:v>23.08.2005</c:v>
                </c:pt>
                <c:pt idx="177">
                  <c:v>24.08.2005</c:v>
                </c:pt>
                <c:pt idx="178">
                  <c:v>25.08.2005</c:v>
                </c:pt>
                <c:pt idx="179">
                  <c:v>26.08.2005</c:v>
                </c:pt>
                <c:pt idx="180">
                  <c:v>27.08.2005</c:v>
                </c:pt>
                <c:pt idx="181">
                  <c:v>28.08.2005</c:v>
                </c:pt>
                <c:pt idx="182">
                  <c:v>29.08.2005</c:v>
                </c:pt>
                <c:pt idx="183">
                  <c:v>30.08.2005</c:v>
                </c:pt>
                <c:pt idx="184">
                  <c:v>31.08.2005</c:v>
                </c:pt>
                <c:pt idx="185">
                  <c:v>01.09.2005</c:v>
                </c:pt>
                <c:pt idx="186">
                  <c:v>02.09.2005</c:v>
                </c:pt>
                <c:pt idx="187">
                  <c:v>03.09.2005</c:v>
                </c:pt>
                <c:pt idx="188">
                  <c:v>04.09.2005</c:v>
                </c:pt>
                <c:pt idx="189">
                  <c:v>05.09.2005</c:v>
                </c:pt>
                <c:pt idx="190">
                  <c:v>06.09.2005</c:v>
                </c:pt>
                <c:pt idx="191">
                  <c:v>07.09.2005</c:v>
                </c:pt>
                <c:pt idx="192">
                  <c:v>08.09.2005</c:v>
                </c:pt>
                <c:pt idx="193">
                  <c:v>09.09.2005</c:v>
                </c:pt>
                <c:pt idx="194">
                  <c:v>10.09.2005</c:v>
                </c:pt>
                <c:pt idx="195">
                  <c:v>11.09.2005</c:v>
                </c:pt>
                <c:pt idx="196">
                  <c:v>12.09.2005</c:v>
                </c:pt>
                <c:pt idx="197">
                  <c:v>13.09.2005</c:v>
                </c:pt>
                <c:pt idx="198">
                  <c:v>14.09.2005</c:v>
                </c:pt>
                <c:pt idx="199">
                  <c:v>15.09.2005</c:v>
                </c:pt>
                <c:pt idx="200">
                  <c:v>16.09.2005</c:v>
                </c:pt>
                <c:pt idx="201">
                  <c:v>17.09.2005</c:v>
                </c:pt>
                <c:pt idx="202">
                  <c:v>18.09.2005</c:v>
                </c:pt>
                <c:pt idx="203">
                  <c:v>19.09.2005</c:v>
                </c:pt>
                <c:pt idx="204">
                  <c:v>20.09.2005</c:v>
                </c:pt>
                <c:pt idx="205">
                  <c:v>21.09.2005</c:v>
                </c:pt>
                <c:pt idx="206">
                  <c:v>22.09.2005</c:v>
                </c:pt>
                <c:pt idx="207">
                  <c:v>23.09.2005</c:v>
                </c:pt>
                <c:pt idx="208">
                  <c:v>24.09.2005</c:v>
                </c:pt>
                <c:pt idx="209">
                  <c:v>25.09.2005</c:v>
                </c:pt>
                <c:pt idx="210">
                  <c:v>26.09.2005</c:v>
                </c:pt>
                <c:pt idx="211">
                  <c:v>27.09.2005</c:v>
                </c:pt>
                <c:pt idx="212">
                  <c:v>28.09.2005</c:v>
                </c:pt>
                <c:pt idx="213">
                  <c:v>29.09.2005</c:v>
                </c:pt>
                <c:pt idx="214">
                  <c:v>30.09.2005</c:v>
                </c:pt>
              </c:strCache>
            </c:strRef>
          </c:cat>
          <c:val>
            <c:numRef>
              <c:f>'2005'!$I$1:$I$215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-7.4</c:v>
                </c:pt>
                <c:pt idx="2">
                  <c:v>-7.1</c:v>
                </c:pt>
                <c:pt idx="3">
                  <c:v>-7.6</c:v>
                </c:pt>
                <c:pt idx="4">
                  <c:v>-3.4</c:v>
                </c:pt>
                <c:pt idx="5">
                  <c:v>-5.4</c:v>
                </c:pt>
                <c:pt idx="6">
                  <c:v>-10.7</c:v>
                </c:pt>
                <c:pt idx="7">
                  <c:v>-4.2</c:v>
                </c:pt>
                <c:pt idx="8">
                  <c:v>-5.7</c:v>
                </c:pt>
                <c:pt idx="9">
                  <c:v>-13.9</c:v>
                </c:pt>
                <c:pt idx="10">
                  <c:v>-9.9</c:v>
                </c:pt>
                <c:pt idx="11">
                  <c:v>-6.3</c:v>
                </c:pt>
                <c:pt idx="12">
                  <c:v>-2</c:v>
                </c:pt>
                <c:pt idx="13">
                  <c:v>-7.7</c:v>
                </c:pt>
                <c:pt idx="14">
                  <c:v>-5.2</c:v>
                </c:pt>
                <c:pt idx="15">
                  <c:v>-6.2</c:v>
                </c:pt>
                <c:pt idx="16">
                  <c:v>-6.2</c:v>
                </c:pt>
                <c:pt idx="17">
                  <c:v>-3</c:v>
                </c:pt>
                <c:pt idx="18">
                  <c:v>-2.5</c:v>
                </c:pt>
                <c:pt idx="19">
                  <c:v>-0.5</c:v>
                </c:pt>
                <c:pt idx="20">
                  <c:v>-2.6</c:v>
                </c:pt>
                <c:pt idx="21">
                  <c:v>2.2999999999999998</c:v>
                </c:pt>
                <c:pt idx="22">
                  <c:v>2.8</c:v>
                </c:pt>
                <c:pt idx="23">
                  <c:v>-0.4</c:v>
                </c:pt>
                <c:pt idx="24">
                  <c:v>0.2</c:v>
                </c:pt>
                <c:pt idx="25">
                  <c:v>0.2</c:v>
                </c:pt>
                <c:pt idx="26">
                  <c:v>1.2</c:v>
                </c:pt>
                <c:pt idx="27">
                  <c:v>1.3</c:v>
                </c:pt>
                <c:pt idx="28">
                  <c:v>-1.7</c:v>
                </c:pt>
                <c:pt idx="29">
                  <c:v>0.2</c:v>
                </c:pt>
                <c:pt idx="30">
                  <c:v>0.7</c:v>
                </c:pt>
                <c:pt idx="31">
                  <c:v>2.2000000000000002</c:v>
                </c:pt>
                <c:pt idx="32">
                  <c:v>-1</c:v>
                </c:pt>
                <c:pt idx="33">
                  <c:v>-2.1</c:v>
                </c:pt>
                <c:pt idx="34">
                  <c:v>-4.8</c:v>
                </c:pt>
                <c:pt idx="35">
                  <c:v>-2.9</c:v>
                </c:pt>
                <c:pt idx="36">
                  <c:v>-3.4</c:v>
                </c:pt>
                <c:pt idx="37">
                  <c:v>-3.3</c:v>
                </c:pt>
                <c:pt idx="38">
                  <c:v>-6.8</c:v>
                </c:pt>
                <c:pt idx="39">
                  <c:v>0.2</c:v>
                </c:pt>
                <c:pt idx="40">
                  <c:v>-2.2000000000000002</c:v>
                </c:pt>
                <c:pt idx="41">
                  <c:v>-5</c:v>
                </c:pt>
                <c:pt idx="42">
                  <c:v>2.7</c:v>
                </c:pt>
                <c:pt idx="43">
                  <c:v>5.5</c:v>
                </c:pt>
                <c:pt idx="44">
                  <c:v>6.1</c:v>
                </c:pt>
                <c:pt idx="45">
                  <c:v>9.8000000000000007</c:v>
                </c:pt>
                <c:pt idx="46">
                  <c:v>3.5</c:v>
                </c:pt>
                <c:pt idx="47">
                  <c:v>1.7</c:v>
                </c:pt>
                <c:pt idx="48">
                  <c:v>0.6</c:v>
                </c:pt>
                <c:pt idx="49">
                  <c:v>3.3</c:v>
                </c:pt>
                <c:pt idx="50">
                  <c:v>9.8000000000000007</c:v>
                </c:pt>
                <c:pt idx="51">
                  <c:v>13</c:v>
                </c:pt>
                <c:pt idx="52">
                  <c:v>13.2</c:v>
                </c:pt>
                <c:pt idx="53">
                  <c:v>13.6</c:v>
                </c:pt>
                <c:pt idx="54">
                  <c:v>15.3</c:v>
                </c:pt>
                <c:pt idx="55">
                  <c:v>17.3</c:v>
                </c:pt>
                <c:pt idx="56">
                  <c:v>13.9</c:v>
                </c:pt>
                <c:pt idx="57">
                  <c:v>20.2</c:v>
                </c:pt>
                <c:pt idx="58">
                  <c:v>11.9</c:v>
                </c:pt>
                <c:pt idx="59">
                  <c:v>6.1</c:v>
                </c:pt>
                <c:pt idx="60">
                  <c:v>1.8</c:v>
                </c:pt>
                <c:pt idx="61">
                  <c:v>6.9</c:v>
                </c:pt>
                <c:pt idx="62">
                  <c:v>6.6</c:v>
                </c:pt>
                <c:pt idx="63">
                  <c:v>2.8</c:v>
                </c:pt>
                <c:pt idx="64">
                  <c:v>2.6</c:v>
                </c:pt>
                <c:pt idx="65">
                  <c:v>4.4000000000000004</c:v>
                </c:pt>
                <c:pt idx="66">
                  <c:v>12.4</c:v>
                </c:pt>
                <c:pt idx="67">
                  <c:v>12.9</c:v>
                </c:pt>
                <c:pt idx="68">
                  <c:v>19.5</c:v>
                </c:pt>
                <c:pt idx="69">
                  <c:v>18.899999999999999</c:v>
                </c:pt>
                <c:pt idx="70">
                  <c:v>11.3</c:v>
                </c:pt>
                <c:pt idx="71">
                  <c:v>12.7</c:v>
                </c:pt>
                <c:pt idx="72">
                  <c:v>12.3</c:v>
                </c:pt>
                <c:pt idx="73">
                  <c:v>10.4</c:v>
                </c:pt>
                <c:pt idx="74">
                  <c:v>10</c:v>
                </c:pt>
                <c:pt idx="75">
                  <c:v>11.1</c:v>
                </c:pt>
                <c:pt idx="76">
                  <c:v>11.7</c:v>
                </c:pt>
                <c:pt idx="77">
                  <c:v>11.2</c:v>
                </c:pt>
                <c:pt idx="78">
                  <c:v>16.3</c:v>
                </c:pt>
                <c:pt idx="79">
                  <c:v>19.100000000000001</c:v>
                </c:pt>
                <c:pt idx="80">
                  <c:v>18.600000000000001</c:v>
                </c:pt>
                <c:pt idx="81">
                  <c:v>17.399999999999999</c:v>
                </c:pt>
                <c:pt idx="82">
                  <c:v>16.8</c:v>
                </c:pt>
                <c:pt idx="83">
                  <c:v>19.2</c:v>
                </c:pt>
                <c:pt idx="84">
                  <c:v>11.8</c:v>
                </c:pt>
                <c:pt idx="85">
                  <c:v>13</c:v>
                </c:pt>
                <c:pt idx="86">
                  <c:v>16.5</c:v>
                </c:pt>
                <c:pt idx="87">
                  <c:v>12.1</c:v>
                </c:pt>
                <c:pt idx="88">
                  <c:v>6</c:v>
                </c:pt>
                <c:pt idx="89">
                  <c:v>8.3000000000000007</c:v>
                </c:pt>
                <c:pt idx="90">
                  <c:v>13.9</c:v>
                </c:pt>
                <c:pt idx="91">
                  <c:v>17.3</c:v>
                </c:pt>
                <c:pt idx="92">
                  <c:v>16.2</c:v>
                </c:pt>
                <c:pt idx="93">
                  <c:v>11.9</c:v>
                </c:pt>
                <c:pt idx="94">
                  <c:v>10.3</c:v>
                </c:pt>
                <c:pt idx="95">
                  <c:v>12.1</c:v>
                </c:pt>
                <c:pt idx="96">
                  <c:v>13.6</c:v>
                </c:pt>
                <c:pt idx="97">
                  <c:v>15.2</c:v>
                </c:pt>
                <c:pt idx="98">
                  <c:v>16.600000000000001</c:v>
                </c:pt>
                <c:pt idx="99">
                  <c:v>18.8</c:v>
                </c:pt>
                <c:pt idx="100">
                  <c:v>20.399999999999999</c:v>
                </c:pt>
                <c:pt idx="101">
                  <c:v>22.7</c:v>
                </c:pt>
                <c:pt idx="102">
                  <c:v>19.600000000000001</c:v>
                </c:pt>
                <c:pt idx="103">
                  <c:v>18.8</c:v>
                </c:pt>
                <c:pt idx="104">
                  <c:v>22.2</c:v>
                </c:pt>
                <c:pt idx="105">
                  <c:v>23.6</c:v>
                </c:pt>
                <c:pt idx="106">
                  <c:v>23.2</c:v>
                </c:pt>
                <c:pt idx="107">
                  <c:v>21.1</c:v>
                </c:pt>
                <c:pt idx="108">
                  <c:v>20.7</c:v>
                </c:pt>
                <c:pt idx="109">
                  <c:v>21.7</c:v>
                </c:pt>
                <c:pt idx="110">
                  <c:v>18.100000000000001</c:v>
                </c:pt>
                <c:pt idx="111">
                  <c:v>16</c:v>
                </c:pt>
                <c:pt idx="112">
                  <c:v>15.9</c:v>
                </c:pt>
                <c:pt idx="113">
                  <c:v>19.2</c:v>
                </c:pt>
                <c:pt idx="114">
                  <c:v>22.9</c:v>
                </c:pt>
                <c:pt idx="115">
                  <c:v>24.4</c:v>
                </c:pt>
                <c:pt idx="116">
                  <c:v>25.1</c:v>
                </c:pt>
                <c:pt idx="117">
                  <c:v>20</c:v>
                </c:pt>
                <c:pt idx="118">
                  <c:v>16.5</c:v>
                </c:pt>
                <c:pt idx="119">
                  <c:v>16.600000000000001</c:v>
                </c:pt>
                <c:pt idx="120">
                  <c:v>19.600000000000001</c:v>
                </c:pt>
                <c:pt idx="121">
                  <c:v>19.600000000000001</c:v>
                </c:pt>
                <c:pt idx="122">
                  <c:v>21</c:v>
                </c:pt>
                <c:pt idx="123">
                  <c:v>22</c:v>
                </c:pt>
                <c:pt idx="124">
                  <c:v>23.8</c:v>
                </c:pt>
                <c:pt idx="125">
                  <c:v>21.6</c:v>
                </c:pt>
                <c:pt idx="126">
                  <c:v>22.5</c:v>
                </c:pt>
                <c:pt idx="127">
                  <c:v>24.4</c:v>
                </c:pt>
                <c:pt idx="128">
                  <c:v>25.5</c:v>
                </c:pt>
                <c:pt idx="129">
                  <c:v>24.6</c:v>
                </c:pt>
                <c:pt idx="130">
                  <c:v>26.6</c:v>
                </c:pt>
                <c:pt idx="131">
                  <c:v>26.2</c:v>
                </c:pt>
                <c:pt idx="132">
                  <c:v>22.3</c:v>
                </c:pt>
                <c:pt idx="133">
                  <c:v>19.3</c:v>
                </c:pt>
                <c:pt idx="134">
                  <c:v>20</c:v>
                </c:pt>
                <c:pt idx="135">
                  <c:v>21.2</c:v>
                </c:pt>
                <c:pt idx="136">
                  <c:v>23</c:v>
                </c:pt>
                <c:pt idx="137">
                  <c:v>19.3</c:v>
                </c:pt>
                <c:pt idx="138">
                  <c:v>19.8</c:v>
                </c:pt>
                <c:pt idx="139">
                  <c:v>17.600000000000001</c:v>
                </c:pt>
                <c:pt idx="140">
                  <c:v>18.7</c:v>
                </c:pt>
                <c:pt idx="141">
                  <c:v>17.8</c:v>
                </c:pt>
                <c:pt idx="142">
                  <c:v>15.7</c:v>
                </c:pt>
                <c:pt idx="143">
                  <c:v>16.100000000000001</c:v>
                </c:pt>
                <c:pt idx="144">
                  <c:v>18</c:v>
                </c:pt>
                <c:pt idx="145">
                  <c:v>19.2</c:v>
                </c:pt>
                <c:pt idx="146">
                  <c:v>20.7</c:v>
                </c:pt>
                <c:pt idx="147">
                  <c:v>22.7</c:v>
                </c:pt>
                <c:pt idx="148">
                  <c:v>21.2</c:v>
                </c:pt>
                <c:pt idx="149">
                  <c:v>20.399999999999999</c:v>
                </c:pt>
                <c:pt idx="150">
                  <c:v>20.2</c:v>
                </c:pt>
                <c:pt idx="151">
                  <c:v>20.7</c:v>
                </c:pt>
                <c:pt idx="152">
                  <c:v>21.6</c:v>
                </c:pt>
                <c:pt idx="153">
                  <c:v>23.1</c:v>
                </c:pt>
                <c:pt idx="154">
                  <c:v>24.5</c:v>
                </c:pt>
                <c:pt idx="155">
                  <c:v>25.9</c:v>
                </c:pt>
                <c:pt idx="156">
                  <c:v>25.9</c:v>
                </c:pt>
                <c:pt idx="157">
                  <c:v>22.4</c:v>
                </c:pt>
                <c:pt idx="158">
                  <c:v>20.8</c:v>
                </c:pt>
                <c:pt idx="159">
                  <c:v>21.4</c:v>
                </c:pt>
                <c:pt idx="160">
                  <c:v>21.6</c:v>
                </c:pt>
                <c:pt idx="161">
                  <c:v>20.8</c:v>
                </c:pt>
                <c:pt idx="162">
                  <c:v>19.8</c:v>
                </c:pt>
                <c:pt idx="163">
                  <c:v>16.100000000000001</c:v>
                </c:pt>
                <c:pt idx="164">
                  <c:v>11.5</c:v>
                </c:pt>
                <c:pt idx="165">
                  <c:v>11.3</c:v>
                </c:pt>
                <c:pt idx="166">
                  <c:v>11.1</c:v>
                </c:pt>
                <c:pt idx="167">
                  <c:v>10.4</c:v>
                </c:pt>
                <c:pt idx="168">
                  <c:v>14.8</c:v>
                </c:pt>
                <c:pt idx="169">
                  <c:v>19.899999999999999</c:v>
                </c:pt>
                <c:pt idx="170">
                  <c:v>21.7</c:v>
                </c:pt>
                <c:pt idx="171">
                  <c:v>21.7</c:v>
                </c:pt>
                <c:pt idx="172">
                  <c:v>21.6</c:v>
                </c:pt>
                <c:pt idx="173">
                  <c:v>21.8</c:v>
                </c:pt>
                <c:pt idx="174">
                  <c:v>24.3</c:v>
                </c:pt>
                <c:pt idx="175">
                  <c:v>25.7</c:v>
                </c:pt>
                <c:pt idx="176">
                  <c:v>16.7</c:v>
                </c:pt>
                <c:pt idx="177">
                  <c:v>14.9</c:v>
                </c:pt>
                <c:pt idx="178">
                  <c:v>13.6</c:v>
                </c:pt>
                <c:pt idx="179">
                  <c:v>13.3</c:v>
                </c:pt>
                <c:pt idx="180">
                  <c:v>14</c:v>
                </c:pt>
                <c:pt idx="181">
                  <c:v>15.9</c:v>
                </c:pt>
                <c:pt idx="182">
                  <c:v>15.5</c:v>
                </c:pt>
                <c:pt idx="183">
                  <c:v>15.7</c:v>
                </c:pt>
                <c:pt idx="184">
                  <c:v>16.5</c:v>
                </c:pt>
                <c:pt idx="185">
                  <c:v>16.3</c:v>
                </c:pt>
                <c:pt idx="186">
                  <c:v>15.4</c:v>
                </c:pt>
                <c:pt idx="187">
                  <c:v>17.399999999999999</c:v>
                </c:pt>
                <c:pt idx="188">
                  <c:v>17.7</c:v>
                </c:pt>
                <c:pt idx="189">
                  <c:v>18.7</c:v>
                </c:pt>
                <c:pt idx="190">
                  <c:v>17.7</c:v>
                </c:pt>
                <c:pt idx="191">
                  <c:v>16.899999999999999</c:v>
                </c:pt>
                <c:pt idx="192">
                  <c:v>13.7</c:v>
                </c:pt>
                <c:pt idx="193">
                  <c:v>10.6</c:v>
                </c:pt>
                <c:pt idx="194">
                  <c:v>12.2</c:v>
                </c:pt>
                <c:pt idx="195">
                  <c:v>16.100000000000001</c:v>
                </c:pt>
                <c:pt idx="196">
                  <c:v>14.3</c:v>
                </c:pt>
                <c:pt idx="197">
                  <c:v>9.3000000000000007</c:v>
                </c:pt>
                <c:pt idx="198">
                  <c:v>7.6</c:v>
                </c:pt>
                <c:pt idx="199">
                  <c:v>6.3</c:v>
                </c:pt>
                <c:pt idx="200">
                  <c:v>7.1</c:v>
                </c:pt>
                <c:pt idx="201">
                  <c:v>9.5</c:v>
                </c:pt>
                <c:pt idx="202">
                  <c:v>10.1</c:v>
                </c:pt>
                <c:pt idx="203">
                  <c:v>10.5</c:v>
                </c:pt>
                <c:pt idx="204">
                  <c:v>10.4</c:v>
                </c:pt>
                <c:pt idx="205">
                  <c:v>9.8000000000000007</c:v>
                </c:pt>
                <c:pt idx="206">
                  <c:v>11.1</c:v>
                </c:pt>
                <c:pt idx="207">
                  <c:v>7.9</c:v>
                </c:pt>
                <c:pt idx="208">
                  <c:v>10.9</c:v>
                </c:pt>
                <c:pt idx="209">
                  <c:v>9.1</c:v>
                </c:pt>
                <c:pt idx="210">
                  <c:v>6.7</c:v>
                </c:pt>
                <c:pt idx="211">
                  <c:v>4.3</c:v>
                </c:pt>
                <c:pt idx="212">
                  <c:v>6.3</c:v>
                </c:pt>
                <c:pt idx="213">
                  <c:v>9.6999999999999993</c:v>
                </c:pt>
                <c:pt idx="214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5-4D30-8DFF-8FA84B4FD114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'2005'!$H$1:$H$215</c:f>
              <c:strCache>
                <c:ptCount val="215"/>
                <c:pt idx="0">
                  <c:v>Дата</c:v>
                </c:pt>
                <c:pt idx="1">
                  <c:v>01.03.2005</c:v>
                </c:pt>
                <c:pt idx="2">
                  <c:v>02.03.2005</c:v>
                </c:pt>
                <c:pt idx="3">
                  <c:v>03.03.2005</c:v>
                </c:pt>
                <c:pt idx="4">
                  <c:v>04.03.2005</c:v>
                </c:pt>
                <c:pt idx="5">
                  <c:v>05.03.2005</c:v>
                </c:pt>
                <c:pt idx="6">
                  <c:v>06.03.2005</c:v>
                </c:pt>
                <c:pt idx="7">
                  <c:v>07.03.2005</c:v>
                </c:pt>
                <c:pt idx="8">
                  <c:v>08.03.2005</c:v>
                </c:pt>
                <c:pt idx="9">
                  <c:v>09.03.2005</c:v>
                </c:pt>
                <c:pt idx="10">
                  <c:v>10.03.2005</c:v>
                </c:pt>
                <c:pt idx="11">
                  <c:v>11.03.2005</c:v>
                </c:pt>
                <c:pt idx="12">
                  <c:v>12.03.2005</c:v>
                </c:pt>
                <c:pt idx="13">
                  <c:v>13.03.2005</c:v>
                </c:pt>
                <c:pt idx="14">
                  <c:v>14.03.2005</c:v>
                </c:pt>
                <c:pt idx="15">
                  <c:v>15.03.2005</c:v>
                </c:pt>
                <c:pt idx="16">
                  <c:v>16.03.2005</c:v>
                </c:pt>
                <c:pt idx="17">
                  <c:v>17.03.2005</c:v>
                </c:pt>
                <c:pt idx="18">
                  <c:v>18.03.2005</c:v>
                </c:pt>
                <c:pt idx="19">
                  <c:v>19.03.2005</c:v>
                </c:pt>
                <c:pt idx="20">
                  <c:v>20.03.2005</c:v>
                </c:pt>
                <c:pt idx="21">
                  <c:v>21.03.2005</c:v>
                </c:pt>
                <c:pt idx="22">
                  <c:v>22.03.2005</c:v>
                </c:pt>
                <c:pt idx="23">
                  <c:v>23.03.2005</c:v>
                </c:pt>
                <c:pt idx="24">
                  <c:v>24.03.2005</c:v>
                </c:pt>
                <c:pt idx="25">
                  <c:v>25.03.2005</c:v>
                </c:pt>
                <c:pt idx="26">
                  <c:v>26.03.2005</c:v>
                </c:pt>
                <c:pt idx="27">
                  <c:v>27.03.2005</c:v>
                </c:pt>
                <c:pt idx="28">
                  <c:v>28.03.2005</c:v>
                </c:pt>
                <c:pt idx="29">
                  <c:v>29.03.2005</c:v>
                </c:pt>
                <c:pt idx="30">
                  <c:v>30.03.2005</c:v>
                </c:pt>
                <c:pt idx="31">
                  <c:v>31.03.2005</c:v>
                </c:pt>
                <c:pt idx="32">
                  <c:v>01.04.2005</c:v>
                </c:pt>
                <c:pt idx="33">
                  <c:v>02.04.2005</c:v>
                </c:pt>
                <c:pt idx="34">
                  <c:v>03.04.2005</c:v>
                </c:pt>
                <c:pt idx="35">
                  <c:v>04.04.2005</c:v>
                </c:pt>
                <c:pt idx="36">
                  <c:v>05.04.2005</c:v>
                </c:pt>
                <c:pt idx="37">
                  <c:v>06.04.2005</c:v>
                </c:pt>
                <c:pt idx="38">
                  <c:v>07.04.2005</c:v>
                </c:pt>
                <c:pt idx="39">
                  <c:v>08.04.2005</c:v>
                </c:pt>
                <c:pt idx="40">
                  <c:v>09.04.2005</c:v>
                </c:pt>
                <c:pt idx="41">
                  <c:v>10.04.2005</c:v>
                </c:pt>
                <c:pt idx="42">
                  <c:v>11.04.2005</c:v>
                </c:pt>
                <c:pt idx="43">
                  <c:v>12.04.2005</c:v>
                </c:pt>
                <c:pt idx="44">
                  <c:v>13.04.2005</c:v>
                </c:pt>
                <c:pt idx="45">
                  <c:v>14.04.2005</c:v>
                </c:pt>
                <c:pt idx="46">
                  <c:v>15.04.2005</c:v>
                </c:pt>
                <c:pt idx="47">
                  <c:v>16.04.2005</c:v>
                </c:pt>
                <c:pt idx="48">
                  <c:v>17.04.2005</c:v>
                </c:pt>
                <c:pt idx="49">
                  <c:v>18.04.2005</c:v>
                </c:pt>
                <c:pt idx="50">
                  <c:v>19.04.2005</c:v>
                </c:pt>
                <c:pt idx="51">
                  <c:v>20.04.2005</c:v>
                </c:pt>
                <c:pt idx="52">
                  <c:v>21.04.2005</c:v>
                </c:pt>
                <c:pt idx="53">
                  <c:v>22.04.2005</c:v>
                </c:pt>
                <c:pt idx="54">
                  <c:v>23.04.2005</c:v>
                </c:pt>
                <c:pt idx="55">
                  <c:v>24.04.2005</c:v>
                </c:pt>
                <c:pt idx="56">
                  <c:v>25.04.2005</c:v>
                </c:pt>
                <c:pt idx="57">
                  <c:v>26.04.2005</c:v>
                </c:pt>
                <c:pt idx="58">
                  <c:v>27.04.2005</c:v>
                </c:pt>
                <c:pt idx="59">
                  <c:v>28.04.2005</c:v>
                </c:pt>
                <c:pt idx="60">
                  <c:v>29.04.2005</c:v>
                </c:pt>
                <c:pt idx="61">
                  <c:v>30.04.2005</c:v>
                </c:pt>
                <c:pt idx="62">
                  <c:v>01.05.2005</c:v>
                </c:pt>
                <c:pt idx="63">
                  <c:v>02.05.2005</c:v>
                </c:pt>
                <c:pt idx="64">
                  <c:v>03.05.2005</c:v>
                </c:pt>
                <c:pt idx="65">
                  <c:v>04.05.2005</c:v>
                </c:pt>
                <c:pt idx="66">
                  <c:v>05.05.2005</c:v>
                </c:pt>
                <c:pt idx="67">
                  <c:v>06.05.2005</c:v>
                </c:pt>
                <c:pt idx="68">
                  <c:v>07.05.2005</c:v>
                </c:pt>
                <c:pt idx="69">
                  <c:v>08.05.2005</c:v>
                </c:pt>
                <c:pt idx="70">
                  <c:v>09.05.2005</c:v>
                </c:pt>
                <c:pt idx="71">
                  <c:v>10.05.2005</c:v>
                </c:pt>
                <c:pt idx="72">
                  <c:v>11.05.2005</c:v>
                </c:pt>
                <c:pt idx="73">
                  <c:v>12.05.2005</c:v>
                </c:pt>
                <c:pt idx="74">
                  <c:v>13.05.2005</c:v>
                </c:pt>
                <c:pt idx="75">
                  <c:v>14.05.2005</c:v>
                </c:pt>
                <c:pt idx="76">
                  <c:v>15.05.2005</c:v>
                </c:pt>
                <c:pt idx="77">
                  <c:v>16.05.2005</c:v>
                </c:pt>
                <c:pt idx="78">
                  <c:v>17.05.2005</c:v>
                </c:pt>
                <c:pt idx="79">
                  <c:v>18.05.2005</c:v>
                </c:pt>
                <c:pt idx="80">
                  <c:v>19.05.2005</c:v>
                </c:pt>
                <c:pt idx="81">
                  <c:v>20.05.2005</c:v>
                </c:pt>
                <c:pt idx="82">
                  <c:v>21.05.2005</c:v>
                </c:pt>
                <c:pt idx="83">
                  <c:v>22.05.2005</c:v>
                </c:pt>
                <c:pt idx="84">
                  <c:v>23.05.2005</c:v>
                </c:pt>
                <c:pt idx="85">
                  <c:v>24.05.2005</c:v>
                </c:pt>
                <c:pt idx="86">
                  <c:v>25.05.2005</c:v>
                </c:pt>
                <c:pt idx="87">
                  <c:v>26.05.2005</c:v>
                </c:pt>
                <c:pt idx="88">
                  <c:v>27.05.2005</c:v>
                </c:pt>
                <c:pt idx="89">
                  <c:v>28.05.2005</c:v>
                </c:pt>
                <c:pt idx="90">
                  <c:v>29.05.2005</c:v>
                </c:pt>
                <c:pt idx="91">
                  <c:v>30.05.2005</c:v>
                </c:pt>
                <c:pt idx="92">
                  <c:v>31.05.2005</c:v>
                </c:pt>
                <c:pt idx="93">
                  <c:v>01.06.2005</c:v>
                </c:pt>
                <c:pt idx="94">
                  <c:v>02.06.2005</c:v>
                </c:pt>
                <c:pt idx="95">
                  <c:v>03.06.2005</c:v>
                </c:pt>
                <c:pt idx="96">
                  <c:v>04.06.2005</c:v>
                </c:pt>
                <c:pt idx="97">
                  <c:v>05.06.2005</c:v>
                </c:pt>
                <c:pt idx="98">
                  <c:v>06.06.2005</c:v>
                </c:pt>
                <c:pt idx="99">
                  <c:v>07.06.2005</c:v>
                </c:pt>
                <c:pt idx="100">
                  <c:v>08.06.2005</c:v>
                </c:pt>
                <c:pt idx="101">
                  <c:v>09.06.2005</c:v>
                </c:pt>
                <c:pt idx="102">
                  <c:v>10.06.2005</c:v>
                </c:pt>
                <c:pt idx="103">
                  <c:v>11.06.2005</c:v>
                </c:pt>
                <c:pt idx="104">
                  <c:v>12.06.2005</c:v>
                </c:pt>
                <c:pt idx="105">
                  <c:v>13.06.2005</c:v>
                </c:pt>
                <c:pt idx="106">
                  <c:v>14.06.2005</c:v>
                </c:pt>
                <c:pt idx="107">
                  <c:v>15.06.2005</c:v>
                </c:pt>
                <c:pt idx="108">
                  <c:v>16.06.2005</c:v>
                </c:pt>
                <c:pt idx="109">
                  <c:v>17.06.2005</c:v>
                </c:pt>
                <c:pt idx="110">
                  <c:v>18.06.2005</c:v>
                </c:pt>
                <c:pt idx="111">
                  <c:v>19.06.2005</c:v>
                </c:pt>
                <c:pt idx="112">
                  <c:v>20.06.2005</c:v>
                </c:pt>
                <c:pt idx="113">
                  <c:v>21.06.2005</c:v>
                </c:pt>
                <c:pt idx="114">
                  <c:v>22.06.2005</c:v>
                </c:pt>
                <c:pt idx="115">
                  <c:v>23.06.2005</c:v>
                </c:pt>
                <c:pt idx="116">
                  <c:v>24.06.2005</c:v>
                </c:pt>
                <c:pt idx="117">
                  <c:v>25.06.2005</c:v>
                </c:pt>
                <c:pt idx="118">
                  <c:v>26.06.2005</c:v>
                </c:pt>
                <c:pt idx="119">
                  <c:v>27.06.2005</c:v>
                </c:pt>
                <c:pt idx="120">
                  <c:v>28.06.2005</c:v>
                </c:pt>
                <c:pt idx="121">
                  <c:v>29.06.2005</c:v>
                </c:pt>
                <c:pt idx="122">
                  <c:v>30.06.2005</c:v>
                </c:pt>
                <c:pt idx="123">
                  <c:v>01.07.2005</c:v>
                </c:pt>
                <c:pt idx="124">
                  <c:v>02.07.2005</c:v>
                </c:pt>
                <c:pt idx="125">
                  <c:v>03.07.2005</c:v>
                </c:pt>
                <c:pt idx="126">
                  <c:v>04.07.2005</c:v>
                </c:pt>
                <c:pt idx="127">
                  <c:v>05.07.2005</c:v>
                </c:pt>
                <c:pt idx="128">
                  <c:v>06.07.2005</c:v>
                </c:pt>
                <c:pt idx="129">
                  <c:v>07.07.2005</c:v>
                </c:pt>
                <c:pt idx="130">
                  <c:v>08.07.2005</c:v>
                </c:pt>
                <c:pt idx="131">
                  <c:v>09.07.2005</c:v>
                </c:pt>
                <c:pt idx="132">
                  <c:v>10.07.2005</c:v>
                </c:pt>
                <c:pt idx="133">
                  <c:v>11.07.2005</c:v>
                </c:pt>
                <c:pt idx="134">
                  <c:v>12.07.2005</c:v>
                </c:pt>
                <c:pt idx="135">
                  <c:v>13.07.2005</c:v>
                </c:pt>
                <c:pt idx="136">
                  <c:v>14.07.2005</c:v>
                </c:pt>
                <c:pt idx="137">
                  <c:v>15.07.2005</c:v>
                </c:pt>
                <c:pt idx="138">
                  <c:v>16.07.2005</c:v>
                </c:pt>
                <c:pt idx="139">
                  <c:v>17.07.2005</c:v>
                </c:pt>
                <c:pt idx="140">
                  <c:v>18.07.2005</c:v>
                </c:pt>
                <c:pt idx="141">
                  <c:v>19.07.2005</c:v>
                </c:pt>
                <c:pt idx="142">
                  <c:v>20.07.2005</c:v>
                </c:pt>
                <c:pt idx="143">
                  <c:v>21.07.2005</c:v>
                </c:pt>
                <c:pt idx="144">
                  <c:v>22.07.2005</c:v>
                </c:pt>
                <c:pt idx="145">
                  <c:v>23.07.2005</c:v>
                </c:pt>
                <c:pt idx="146">
                  <c:v>24.07.2005</c:v>
                </c:pt>
                <c:pt idx="147">
                  <c:v>25.07.2005</c:v>
                </c:pt>
                <c:pt idx="148">
                  <c:v>26.07.2005</c:v>
                </c:pt>
                <c:pt idx="149">
                  <c:v>27.07.2005</c:v>
                </c:pt>
                <c:pt idx="150">
                  <c:v>28.07.2005</c:v>
                </c:pt>
                <c:pt idx="151">
                  <c:v>29.07.2005</c:v>
                </c:pt>
                <c:pt idx="152">
                  <c:v>30.07.2005</c:v>
                </c:pt>
                <c:pt idx="153">
                  <c:v>31.07.2005</c:v>
                </c:pt>
                <c:pt idx="154">
                  <c:v>01.08.2005</c:v>
                </c:pt>
                <c:pt idx="155">
                  <c:v>02.08.2005</c:v>
                </c:pt>
                <c:pt idx="156">
                  <c:v>03.08.2005</c:v>
                </c:pt>
                <c:pt idx="157">
                  <c:v>04.08.2005</c:v>
                </c:pt>
                <c:pt idx="158">
                  <c:v>05.08.2005</c:v>
                </c:pt>
                <c:pt idx="159">
                  <c:v>06.08.2005</c:v>
                </c:pt>
                <c:pt idx="160">
                  <c:v>07.08.2005</c:v>
                </c:pt>
                <c:pt idx="161">
                  <c:v>08.08.2005</c:v>
                </c:pt>
                <c:pt idx="162">
                  <c:v>09.08.2005</c:v>
                </c:pt>
                <c:pt idx="163">
                  <c:v>10.08.2005</c:v>
                </c:pt>
                <c:pt idx="164">
                  <c:v>11.08.2005</c:v>
                </c:pt>
                <c:pt idx="165">
                  <c:v>12.08.2005</c:v>
                </c:pt>
                <c:pt idx="166">
                  <c:v>13.08.2005</c:v>
                </c:pt>
                <c:pt idx="167">
                  <c:v>14.08.2005</c:v>
                </c:pt>
                <c:pt idx="168">
                  <c:v>15.08.2005</c:v>
                </c:pt>
                <c:pt idx="169">
                  <c:v>16.08.2005</c:v>
                </c:pt>
                <c:pt idx="170">
                  <c:v>17.08.2005</c:v>
                </c:pt>
                <c:pt idx="171">
                  <c:v>18.08.2005</c:v>
                </c:pt>
                <c:pt idx="172">
                  <c:v>19.08.2005</c:v>
                </c:pt>
                <c:pt idx="173">
                  <c:v>20.08.2005</c:v>
                </c:pt>
                <c:pt idx="174">
                  <c:v>21.08.2005</c:v>
                </c:pt>
                <c:pt idx="175">
                  <c:v>22.08.2005</c:v>
                </c:pt>
                <c:pt idx="176">
                  <c:v>23.08.2005</c:v>
                </c:pt>
                <c:pt idx="177">
                  <c:v>24.08.2005</c:v>
                </c:pt>
                <c:pt idx="178">
                  <c:v>25.08.2005</c:v>
                </c:pt>
                <c:pt idx="179">
                  <c:v>26.08.2005</c:v>
                </c:pt>
                <c:pt idx="180">
                  <c:v>27.08.2005</c:v>
                </c:pt>
                <c:pt idx="181">
                  <c:v>28.08.2005</c:v>
                </c:pt>
                <c:pt idx="182">
                  <c:v>29.08.2005</c:v>
                </c:pt>
                <c:pt idx="183">
                  <c:v>30.08.2005</c:v>
                </c:pt>
                <c:pt idx="184">
                  <c:v>31.08.2005</c:v>
                </c:pt>
                <c:pt idx="185">
                  <c:v>01.09.2005</c:v>
                </c:pt>
                <c:pt idx="186">
                  <c:v>02.09.2005</c:v>
                </c:pt>
                <c:pt idx="187">
                  <c:v>03.09.2005</c:v>
                </c:pt>
                <c:pt idx="188">
                  <c:v>04.09.2005</c:v>
                </c:pt>
                <c:pt idx="189">
                  <c:v>05.09.2005</c:v>
                </c:pt>
                <c:pt idx="190">
                  <c:v>06.09.2005</c:v>
                </c:pt>
                <c:pt idx="191">
                  <c:v>07.09.2005</c:v>
                </c:pt>
                <c:pt idx="192">
                  <c:v>08.09.2005</c:v>
                </c:pt>
                <c:pt idx="193">
                  <c:v>09.09.2005</c:v>
                </c:pt>
                <c:pt idx="194">
                  <c:v>10.09.2005</c:v>
                </c:pt>
                <c:pt idx="195">
                  <c:v>11.09.2005</c:v>
                </c:pt>
                <c:pt idx="196">
                  <c:v>12.09.2005</c:v>
                </c:pt>
                <c:pt idx="197">
                  <c:v>13.09.2005</c:v>
                </c:pt>
                <c:pt idx="198">
                  <c:v>14.09.2005</c:v>
                </c:pt>
                <c:pt idx="199">
                  <c:v>15.09.2005</c:v>
                </c:pt>
                <c:pt idx="200">
                  <c:v>16.09.2005</c:v>
                </c:pt>
                <c:pt idx="201">
                  <c:v>17.09.2005</c:v>
                </c:pt>
                <c:pt idx="202">
                  <c:v>18.09.2005</c:v>
                </c:pt>
                <c:pt idx="203">
                  <c:v>19.09.2005</c:v>
                </c:pt>
                <c:pt idx="204">
                  <c:v>20.09.2005</c:v>
                </c:pt>
                <c:pt idx="205">
                  <c:v>21.09.2005</c:v>
                </c:pt>
                <c:pt idx="206">
                  <c:v>22.09.2005</c:v>
                </c:pt>
                <c:pt idx="207">
                  <c:v>23.09.2005</c:v>
                </c:pt>
                <c:pt idx="208">
                  <c:v>24.09.2005</c:v>
                </c:pt>
                <c:pt idx="209">
                  <c:v>25.09.2005</c:v>
                </c:pt>
                <c:pt idx="210">
                  <c:v>26.09.2005</c:v>
                </c:pt>
                <c:pt idx="211">
                  <c:v>27.09.2005</c:v>
                </c:pt>
                <c:pt idx="212">
                  <c:v>28.09.2005</c:v>
                </c:pt>
                <c:pt idx="213">
                  <c:v>29.09.2005</c:v>
                </c:pt>
                <c:pt idx="214">
                  <c:v>30.09.2005</c:v>
                </c:pt>
              </c:strCache>
            </c:strRef>
          </c:cat>
          <c:val>
            <c:numRef>
              <c:f>'2005'!$J$1:$J$215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</c:v>
                </c:pt>
                <c:pt idx="6">
                  <c:v>0</c:v>
                </c:pt>
                <c:pt idx="7">
                  <c:v>1.4</c:v>
                </c:pt>
                <c:pt idx="8">
                  <c:v>3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0.8</c:v>
                </c:pt>
                <c:pt idx="13">
                  <c:v>0.5</c:v>
                </c:pt>
                <c:pt idx="14">
                  <c:v>0</c:v>
                </c:pt>
                <c:pt idx="15">
                  <c:v>0.4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2.4</c:v>
                </c:pt>
                <c:pt idx="20">
                  <c:v>0.4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0.6</c:v>
                </c:pt>
                <c:pt idx="38">
                  <c:v>2.8</c:v>
                </c:pt>
                <c:pt idx="39">
                  <c:v>0.7</c:v>
                </c:pt>
                <c:pt idx="40">
                  <c:v>0.4</c:v>
                </c:pt>
                <c:pt idx="41">
                  <c:v>0.3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</c:v>
                </c:pt>
                <c:pt idx="47">
                  <c:v>4.5999999999999996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3.9</c:v>
                </c:pt>
                <c:pt idx="76">
                  <c:v>2.2999999999999998</c:v>
                </c:pt>
                <c:pt idx="77">
                  <c:v>1.7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</c:v>
                </c:pt>
                <c:pt idx="84">
                  <c:v>2.1</c:v>
                </c:pt>
                <c:pt idx="85">
                  <c:v>0</c:v>
                </c:pt>
                <c:pt idx="86">
                  <c:v>0</c:v>
                </c:pt>
                <c:pt idx="87">
                  <c:v>3.5</c:v>
                </c:pt>
                <c:pt idx="88">
                  <c:v>3.6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2.6</c:v>
                </c:pt>
                <c:pt idx="93">
                  <c:v>8.3000000000000007</c:v>
                </c:pt>
                <c:pt idx="94">
                  <c:v>6.3</c:v>
                </c:pt>
                <c:pt idx="95">
                  <c:v>0.4</c:v>
                </c:pt>
                <c:pt idx="96">
                  <c:v>0</c:v>
                </c:pt>
                <c:pt idx="97">
                  <c:v>3.7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11.5</c:v>
                </c:pt>
                <c:pt idx="108">
                  <c:v>0</c:v>
                </c:pt>
                <c:pt idx="109">
                  <c:v>25.5</c:v>
                </c:pt>
                <c:pt idx="110">
                  <c:v>0</c:v>
                </c:pt>
                <c:pt idx="111">
                  <c:v>0</c:v>
                </c:pt>
                <c:pt idx="112">
                  <c:v>20.100000000000001</c:v>
                </c:pt>
                <c:pt idx="113">
                  <c:v>0.3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0.6</c:v>
                </c:pt>
                <c:pt idx="119">
                  <c:v>0.3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0</c:v>
                </c:pt>
                <c:pt idx="139">
                  <c:v>0.3</c:v>
                </c:pt>
                <c:pt idx="140">
                  <c:v>8.5</c:v>
                </c:pt>
                <c:pt idx="141">
                  <c:v>6</c:v>
                </c:pt>
                <c:pt idx="142">
                  <c:v>3.9</c:v>
                </c:pt>
                <c:pt idx="143">
                  <c:v>2.4</c:v>
                </c:pt>
                <c:pt idx="144">
                  <c:v>4.7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9.9</c:v>
                </c:pt>
                <c:pt idx="149">
                  <c:v>21.3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16.100000000000001</c:v>
                </c:pt>
                <c:pt idx="158">
                  <c:v>3.8</c:v>
                </c:pt>
                <c:pt idx="159">
                  <c:v>10.1</c:v>
                </c:pt>
                <c:pt idx="160">
                  <c:v>0.7</c:v>
                </c:pt>
                <c:pt idx="161">
                  <c:v>0</c:v>
                </c:pt>
                <c:pt idx="162">
                  <c:v>0</c:v>
                </c:pt>
                <c:pt idx="163">
                  <c:v>6.1</c:v>
                </c:pt>
                <c:pt idx="164">
                  <c:v>0</c:v>
                </c:pt>
                <c:pt idx="165">
                  <c:v>0</c:v>
                </c:pt>
                <c:pt idx="166">
                  <c:v>1.4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0.5</c:v>
                </c:pt>
                <c:pt idx="177">
                  <c:v>14.4</c:v>
                </c:pt>
                <c:pt idx="178">
                  <c:v>0.5</c:v>
                </c:pt>
                <c:pt idx="179">
                  <c:v>18.100000000000001</c:v>
                </c:pt>
                <c:pt idx="180">
                  <c:v>0.3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0.4</c:v>
                </c:pt>
                <c:pt idx="190">
                  <c:v>3.2</c:v>
                </c:pt>
                <c:pt idx="191">
                  <c:v>0.3</c:v>
                </c:pt>
                <c:pt idx="192">
                  <c:v>2</c:v>
                </c:pt>
                <c:pt idx="193">
                  <c:v>0.1</c:v>
                </c:pt>
                <c:pt idx="194">
                  <c:v>0</c:v>
                </c:pt>
                <c:pt idx="195">
                  <c:v>3.3</c:v>
                </c:pt>
                <c:pt idx="196">
                  <c:v>1.3</c:v>
                </c:pt>
                <c:pt idx="197">
                  <c:v>0.5</c:v>
                </c:pt>
                <c:pt idx="198">
                  <c:v>0.4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1.3</c:v>
                </c:pt>
                <c:pt idx="207">
                  <c:v>2.2000000000000002</c:v>
                </c:pt>
                <c:pt idx="208">
                  <c:v>0</c:v>
                </c:pt>
                <c:pt idx="209">
                  <c:v>0.3</c:v>
                </c:pt>
                <c:pt idx="210">
                  <c:v>11</c:v>
                </c:pt>
                <c:pt idx="211">
                  <c:v>1.6</c:v>
                </c:pt>
                <c:pt idx="212">
                  <c:v>0</c:v>
                </c:pt>
                <c:pt idx="213">
                  <c:v>4.0999999999999996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55-4D30-8DFF-8FA84B4FD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87904"/>
        <c:axId val="2036075392"/>
      </c:lineChart>
      <c:catAx>
        <c:axId val="2036087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5392"/>
        <c:crosses val="autoZero"/>
        <c:auto val="1"/>
        <c:lblAlgn val="ctr"/>
        <c:lblOffset val="100"/>
        <c:tickLblSkip val="1"/>
        <c:noMultiLvlLbl val="0"/>
      </c:catAx>
      <c:valAx>
        <c:axId val="20360753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'2006'!$I$1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'2006'!$H$2:$H$215</c:f>
              <c:numCache>
                <c:formatCode>dd\.mm\.yyyy</c:formatCode>
                <c:ptCount val="214"/>
                <c:pt idx="0">
                  <c:v>38777</c:v>
                </c:pt>
                <c:pt idx="1">
                  <c:v>38778</c:v>
                </c:pt>
                <c:pt idx="2">
                  <c:v>38779</c:v>
                </c:pt>
                <c:pt idx="3">
                  <c:v>38780</c:v>
                </c:pt>
                <c:pt idx="4">
                  <c:v>38781</c:v>
                </c:pt>
                <c:pt idx="5">
                  <c:v>38782</c:v>
                </c:pt>
                <c:pt idx="6">
                  <c:v>38783</c:v>
                </c:pt>
                <c:pt idx="7">
                  <c:v>38784</c:v>
                </c:pt>
                <c:pt idx="8">
                  <c:v>38785</c:v>
                </c:pt>
                <c:pt idx="9">
                  <c:v>38786</c:v>
                </c:pt>
                <c:pt idx="10">
                  <c:v>38787</c:v>
                </c:pt>
                <c:pt idx="11">
                  <c:v>38788</c:v>
                </c:pt>
                <c:pt idx="12">
                  <c:v>38789</c:v>
                </c:pt>
                <c:pt idx="13">
                  <c:v>38790</c:v>
                </c:pt>
                <c:pt idx="14">
                  <c:v>38791</c:v>
                </c:pt>
                <c:pt idx="15">
                  <c:v>38792</c:v>
                </c:pt>
                <c:pt idx="16">
                  <c:v>38793</c:v>
                </c:pt>
                <c:pt idx="17">
                  <c:v>38794</c:v>
                </c:pt>
                <c:pt idx="18">
                  <c:v>38795</c:v>
                </c:pt>
                <c:pt idx="19">
                  <c:v>38796</c:v>
                </c:pt>
                <c:pt idx="20">
                  <c:v>38797</c:v>
                </c:pt>
                <c:pt idx="21">
                  <c:v>38798</c:v>
                </c:pt>
                <c:pt idx="22">
                  <c:v>38799</c:v>
                </c:pt>
                <c:pt idx="23">
                  <c:v>38800</c:v>
                </c:pt>
                <c:pt idx="24">
                  <c:v>38801</c:v>
                </c:pt>
                <c:pt idx="25">
                  <c:v>38802</c:v>
                </c:pt>
                <c:pt idx="26">
                  <c:v>38803</c:v>
                </c:pt>
                <c:pt idx="27">
                  <c:v>38804</c:v>
                </c:pt>
                <c:pt idx="28">
                  <c:v>38805</c:v>
                </c:pt>
                <c:pt idx="29">
                  <c:v>38806</c:v>
                </c:pt>
                <c:pt idx="30">
                  <c:v>38807</c:v>
                </c:pt>
                <c:pt idx="31">
                  <c:v>38808</c:v>
                </c:pt>
                <c:pt idx="32">
                  <c:v>38809</c:v>
                </c:pt>
                <c:pt idx="33">
                  <c:v>38810</c:v>
                </c:pt>
                <c:pt idx="34">
                  <c:v>38811</c:v>
                </c:pt>
                <c:pt idx="35">
                  <c:v>38812</c:v>
                </c:pt>
                <c:pt idx="36">
                  <c:v>38813</c:v>
                </c:pt>
                <c:pt idx="37">
                  <c:v>38814</c:v>
                </c:pt>
                <c:pt idx="38">
                  <c:v>38815</c:v>
                </c:pt>
                <c:pt idx="39">
                  <c:v>38816</c:v>
                </c:pt>
                <c:pt idx="40">
                  <c:v>38817</c:v>
                </c:pt>
                <c:pt idx="41">
                  <c:v>38818</c:v>
                </c:pt>
                <c:pt idx="42">
                  <c:v>38819</c:v>
                </c:pt>
                <c:pt idx="43">
                  <c:v>38820</c:v>
                </c:pt>
                <c:pt idx="44">
                  <c:v>38821</c:v>
                </c:pt>
                <c:pt idx="45">
                  <c:v>38822</c:v>
                </c:pt>
                <c:pt idx="46">
                  <c:v>38823</c:v>
                </c:pt>
                <c:pt idx="47">
                  <c:v>38824</c:v>
                </c:pt>
                <c:pt idx="48">
                  <c:v>38825</c:v>
                </c:pt>
                <c:pt idx="49">
                  <c:v>38826</c:v>
                </c:pt>
                <c:pt idx="50">
                  <c:v>38827</c:v>
                </c:pt>
                <c:pt idx="51">
                  <c:v>38828</c:v>
                </c:pt>
                <c:pt idx="52">
                  <c:v>38829</c:v>
                </c:pt>
                <c:pt idx="53">
                  <c:v>38830</c:v>
                </c:pt>
                <c:pt idx="54">
                  <c:v>38831</c:v>
                </c:pt>
                <c:pt idx="55">
                  <c:v>38832</c:v>
                </c:pt>
                <c:pt idx="56">
                  <c:v>38833</c:v>
                </c:pt>
                <c:pt idx="57">
                  <c:v>38834</c:v>
                </c:pt>
                <c:pt idx="58">
                  <c:v>38835</c:v>
                </c:pt>
                <c:pt idx="59">
                  <c:v>38836</c:v>
                </c:pt>
                <c:pt idx="60">
                  <c:v>38837</c:v>
                </c:pt>
                <c:pt idx="61">
                  <c:v>38838</c:v>
                </c:pt>
                <c:pt idx="62">
                  <c:v>38839</c:v>
                </c:pt>
                <c:pt idx="63">
                  <c:v>38840</c:v>
                </c:pt>
                <c:pt idx="64">
                  <c:v>38841</c:v>
                </c:pt>
                <c:pt idx="65">
                  <c:v>38842</c:v>
                </c:pt>
                <c:pt idx="66">
                  <c:v>38843</c:v>
                </c:pt>
                <c:pt idx="67">
                  <c:v>38844</c:v>
                </c:pt>
                <c:pt idx="68">
                  <c:v>38845</c:v>
                </c:pt>
                <c:pt idx="69">
                  <c:v>38846</c:v>
                </c:pt>
                <c:pt idx="70">
                  <c:v>38847</c:v>
                </c:pt>
                <c:pt idx="71">
                  <c:v>38848</c:v>
                </c:pt>
                <c:pt idx="72">
                  <c:v>38849</c:v>
                </c:pt>
                <c:pt idx="73">
                  <c:v>38850</c:v>
                </c:pt>
                <c:pt idx="74">
                  <c:v>38851</c:v>
                </c:pt>
                <c:pt idx="75">
                  <c:v>38852</c:v>
                </c:pt>
                <c:pt idx="76">
                  <c:v>38853</c:v>
                </c:pt>
                <c:pt idx="77">
                  <c:v>38854</c:v>
                </c:pt>
                <c:pt idx="78">
                  <c:v>38855</c:v>
                </c:pt>
                <c:pt idx="79">
                  <c:v>38856</c:v>
                </c:pt>
                <c:pt idx="80">
                  <c:v>38857</c:v>
                </c:pt>
                <c:pt idx="81">
                  <c:v>38858</c:v>
                </c:pt>
                <c:pt idx="82">
                  <c:v>38859</c:v>
                </c:pt>
                <c:pt idx="83">
                  <c:v>38860</c:v>
                </c:pt>
                <c:pt idx="84">
                  <c:v>38861</c:v>
                </c:pt>
                <c:pt idx="85">
                  <c:v>38862</c:v>
                </c:pt>
                <c:pt idx="86">
                  <c:v>38863</c:v>
                </c:pt>
                <c:pt idx="87">
                  <c:v>38864</c:v>
                </c:pt>
                <c:pt idx="88">
                  <c:v>38865</c:v>
                </c:pt>
                <c:pt idx="89">
                  <c:v>38866</c:v>
                </c:pt>
                <c:pt idx="90">
                  <c:v>38867</c:v>
                </c:pt>
                <c:pt idx="91">
                  <c:v>38868</c:v>
                </c:pt>
                <c:pt idx="92">
                  <c:v>38869</c:v>
                </c:pt>
                <c:pt idx="93">
                  <c:v>38870</c:v>
                </c:pt>
                <c:pt idx="94">
                  <c:v>38871</c:v>
                </c:pt>
                <c:pt idx="95">
                  <c:v>38872</c:v>
                </c:pt>
                <c:pt idx="96">
                  <c:v>38873</c:v>
                </c:pt>
                <c:pt idx="97">
                  <c:v>38874</c:v>
                </c:pt>
                <c:pt idx="98">
                  <c:v>38875</c:v>
                </c:pt>
                <c:pt idx="99">
                  <c:v>38876</c:v>
                </c:pt>
                <c:pt idx="100">
                  <c:v>38877</c:v>
                </c:pt>
                <c:pt idx="101">
                  <c:v>38878</c:v>
                </c:pt>
                <c:pt idx="102">
                  <c:v>38879</c:v>
                </c:pt>
                <c:pt idx="103">
                  <c:v>38880</c:v>
                </c:pt>
                <c:pt idx="104">
                  <c:v>38881</c:v>
                </c:pt>
                <c:pt idx="105">
                  <c:v>38882</c:v>
                </c:pt>
                <c:pt idx="106">
                  <c:v>38883</c:v>
                </c:pt>
                <c:pt idx="107">
                  <c:v>38884</c:v>
                </c:pt>
                <c:pt idx="108">
                  <c:v>38885</c:v>
                </c:pt>
                <c:pt idx="109">
                  <c:v>38886</c:v>
                </c:pt>
                <c:pt idx="110">
                  <c:v>38887</c:v>
                </c:pt>
                <c:pt idx="111">
                  <c:v>38888</c:v>
                </c:pt>
                <c:pt idx="112">
                  <c:v>38889</c:v>
                </c:pt>
                <c:pt idx="113">
                  <c:v>38890</c:v>
                </c:pt>
                <c:pt idx="114">
                  <c:v>38891</c:v>
                </c:pt>
                <c:pt idx="115">
                  <c:v>38892</c:v>
                </c:pt>
                <c:pt idx="116">
                  <c:v>38893</c:v>
                </c:pt>
                <c:pt idx="117">
                  <c:v>38894</c:v>
                </c:pt>
                <c:pt idx="118">
                  <c:v>38895</c:v>
                </c:pt>
                <c:pt idx="119">
                  <c:v>38896</c:v>
                </c:pt>
                <c:pt idx="120">
                  <c:v>38897</c:v>
                </c:pt>
                <c:pt idx="121">
                  <c:v>38898</c:v>
                </c:pt>
                <c:pt idx="122">
                  <c:v>38899</c:v>
                </c:pt>
                <c:pt idx="123">
                  <c:v>38900</c:v>
                </c:pt>
                <c:pt idx="124">
                  <c:v>38901</c:v>
                </c:pt>
                <c:pt idx="125">
                  <c:v>38902</c:v>
                </c:pt>
                <c:pt idx="126">
                  <c:v>38903</c:v>
                </c:pt>
                <c:pt idx="127">
                  <c:v>38904</c:v>
                </c:pt>
                <c:pt idx="128">
                  <c:v>38905</c:v>
                </c:pt>
                <c:pt idx="129">
                  <c:v>38906</c:v>
                </c:pt>
                <c:pt idx="130">
                  <c:v>38907</c:v>
                </c:pt>
                <c:pt idx="131">
                  <c:v>38908</c:v>
                </c:pt>
                <c:pt idx="132">
                  <c:v>38909</c:v>
                </c:pt>
                <c:pt idx="133">
                  <c:v>38910</c:v>
                </c:pt>
                <c:pt idx="134">
                  <c:v>38911</c:v>
                </c:pt>
                <c:pt idx="135">
                  <c:v>38912</c:v>
                </c:pt>
                <c:pt idx="136">
                  <c:v>38913</c:v>
                </c:pt>
                <c:pt idx="137">
                  <c:v>38914</c:v>
                </c:pt>
                <c:pt idx="138">
                  <c:v>38915</c:v>
                </c:pt>
                <c:pt idx="139">
                  <c:v>38916</c:v>
                </c:pt>
                <c:pt idx="140">
                  <c:v>38917</c:v>
                </c:pt>
                <c:pt idx="141">
                  <c:v>38918</c:v>
                </c:pt>
                <c:pt idx="142">
                  <c:v>38919</c:v>
                </c:pt>
                <c:pt idx="143">
                  <c:v>38920</c:v>
                </c:pt>
                <c:pt idx="144">
                  <c:v>38921</c:v>
                </c:pt>
                <c:pt idx="145">
                  <c:v>38922</c:v>
                </c:pt>
                <c:pt idx="146">
                  <c:v>38923</c:v>
                </c:pt>
                <c:pt idx="147">
                  <c:v>38924</c:v>
                </c:pt>
                <c:pt idx="148">
                  <c:v>38925</c:v>
                </c:pt>
                <c:pt idx="149">
                  <c:v>38926</c:v>
                </c:pt>
                <c:pt idx="150">
                  <c:v>38927</c:v>
                </c:pt>
                <c:pt idx="151">
                  <c:v>38928</c:v>
                </c:pt>
                <c:pt idx="152">
                  <c:v>38929</c:v>
                </c:pt>
                <c:pt idx="153">
                  <c:v>38930</c:v>
                </c:pt>
                <c:pt idx="154">
                  <c:v>38931</c:v>
                </c:pt>
                <c:pt idx="155">
                  <c:v>38932</c:v>
                </c:pt>
                <c:pt idx="156">
                  <c:v>38933</c:v>
                </c:pt>
                <c:pt idx="157">
                  <c:v>38934</c:v>
                </c:pt>
                <c:pt idx="158">
                  <c:v>38935</c:v>
                </c:pt>
                <c:pt idx="159">
                  <c:v>38936</c:v>
                </c:pt>
                <c:pt idx="160">
                  <c:v>38937</c:v>
                </c:pt>
                <c:pt idx="161">
                  <c:v>38938</c:v>
                </c:pt>
                <c:pt idx="162">
                  <c:v>38939</c:v>
                </c:pt>
                <c:pt idx="163">
                  <c:v>38940</c:v>
                </c:pt>
                <c:pt idx="164">
                  <c:v>38941</c:v>
                </c:pt>
                <c:pt idx="165">
                  <c:v>38942</c:v>
                </c:pt>
                <c:pt idx="166">
                  <c:v>38943</c:v>
                </c:pt>
                <c:pt idx="167">
                  <c:v>38944</c:v>
                </c:pt>
                <c:pt idx="168">
                  <c:v>38945</c:v>
                </c:pt>
                <c:pt idx="169">
                  <c:v>38946</c:v>
                </c:pt>
                <c:pt idx="170">
                  <c:v>38947</c:v>
                </c:pt>
                <c:pt idx="171">
                  <c:v>38948</c:v>
                </c:pt>
                <c:pt idx="172">
                  <c:v>38949</c:v>
                </c:pt>
                <c:pt idx="173">
                  <c:v>38950</c:v>
                </c:pt>
                <c:pt idx="174">
                  <c:v>38951</c:v>
                </c:pt>
                <c:pt idx="175">
                  <c:v>38952</c:v>
                </c:pt>
                <c:pt idx="176">
                  <c:v>38953</c:v>
                </c:pt>
                <c:pt idx="177">
                  <c:v>38954</c:v>
                </c:pt>
                <c:pt idx="178">
                  <c:v>38955</c:v>
                </c:pt>
                <c:pt idx="179">
                  <c:v>38956</c:v>
                </c:pt>
                <c:pt idx="180">
                  <c:v>38957</c:v>
                </c:pt>
                <c:pt idx="181">
                  <c:v>38958</c:v>
                </c:pt>
                <c:pt idx="182">
                  <c:v>38959</c:v>
                </c:pt>
                <c:pt idx="183">
                  <c:v>38960</c:v>
                </c:pt>
                <c:pt idx="184">
                  <c:v>38961</c:v>
                </c:pt>
                <c:pt idx="185">
                  <c:v>38962</c:v>
                </c:pt>
                <c:pt idx="186">
                  <c:v>38963</c:v>
                </c:pt>
                <c:pt idx="187">
                  <c:v>38964</c:v>
                </c:pt>
                <c:pt idx="188">
                  <c:v>38965</c:v>
                </c:pt>
                <c:pt idx="189">
                  <c:v>38966</c:v>
                </c:pt>
                <c:pt idx="190">
                  <c:v>38967</c:v>
                </c:pt>
                <c:pt idx="191">
                  <c:v>38968</c:v>
                </c:pt>
                <c:pt idx="192">
                  <c:v>38969</c:v>
                </c:pt>
                <c:pt idx="193">
                  <c:v>38970</c:v>
                </c:pt>
                <c:pt idx="194">
                  <c:v>38971</c:v>
                </c:pt>
                <c:pt idx="195">
                  <c:v>38972</c:v>
                </c:pt>
                <c:pt idx="196">
                  <c:v>38973</c:v>
                </c:pt>
                <c:pt idx="197">
                  <c:v>38974</c:v>
                </c:pt>
                <c:pt idx="198">
                  <c:v>38975</c:v>
                </c:pt>
                <c:pt idx="199">
                  <c:v>38976</c:v>
                </c:pt>
                <c:pt idx="200">
                  <c:v>38977</c:v>
                </c:pt>
                <c:pt idx="201">
                  <c:v>38978</c:v>
                </c:pt>
                <c:pt idx="202">
                  <c:v>38979</c:v>
                </c:pt>
                <c:pt idx="203">
                  <c:v>38980</c:v>
                </c:pt>
                <c:pt idx="204">
                  <c:v>38981</c:v>
                </c:pt>
                <c:pt idx="205">
                  <c:v>38982</c:v>
                </c:pt>
                <c:pt idx="206">
                  <c:v>38983</c:v>
                </c:pt>
                <c:pt idx="207">
                  <c:v>38984</c:v>
                </c:pt>
                <c:pt idx="208">
                  <c:v>38985</c:v>
                </c:pt>
                <c:pt idx="209">
                  <c:v>38986</c:v>
                </c:pt>
                <c:pt idx="210">
                  <c:v>38987</c:v>
                </c:pt>
                <c:pt idx="211">
                  <c:v>38988</c:v>
                </c:pt>
                <c:pt idx="212">
                  <c:v>38989</c:v>
                </c:pt>
                <c:pt idx="213">
                  <c:v>38990</c:v>
                </c:pt>
              </c:numCache>
            </c:numRef>
          </c:cat>
          <c:val>
            <c:numRef>
              <c:f>'2006'!$I$2:$I$215</c:f>
              <c:numCache>
                <c:formatCode>General</c:formatCode>
                <c:ptCount val="214"/>
                <c:pt idx="0">
                  <c:v>-8.6</c:v>
                </c:pt>
                <c:pt idx="1">
                  <c:v>-5.2</c:v>
                </c:pt>
                <c:pt idx="2">
                  <c:v>-8.4</c:v>
                </c:pt>
                <c:pt idx="3">
                  <c:v>-10.1</c:v>
                </c:pt>
                <c:pt idx="4">
                  <c:v>-6.3</c:v>
                </c:pt>
                <c:pt idx="5">
                  <c:v>-10.3</c:v>
                </c:pt>
                <c:pt idx="6">
                  <c:v>-2</c:v>
                </c:pt>
                <c:pt idx="7">
                  <c:v>-6.6</c:v>
                </c:pt>
                <c:pt idx="8">
                  <c:v>-13</c:v>
                </c:pt>
                <c:pt idx="9">
                  <c:v>-13</c:v>
                </c:pt>
                <c:pt idx="10">
                  <c:v>-7.7</c:v>
                </c:pt>
                <c:pt idx="11">
                  <c:v>-8.1999999999999993</c:v>
                </c:pt>
                <c:pt idx="12">
                  <c:v>-5.3</c:v>
                </c:pt>
                <c:pt idx="13">
                  <c:v>-3.1</c:v>
                </c:pt>
                <c:pt idx="14">
                  <c:v>-9.4</c:v>
                </c:pt>
                <c:pt idx="15">
                  <c:v>-11.7</c:v>
                </c:pt>
                <c:pt idx="16">
                  <c:v>-3.7</c:v>
                </c:pt>
                <c:pt idx="17">
                  <c:v>-3.4</c:v>
                </c:pt>
                <c:pt idx="18">
                  <c:v>-3.7</c:v>
                </c:pt>
                <c:pt idx="19">
                  <c:v>-5.3</c:v>
                </c:pt>
                <c:pt idx="20">
                  <c:v>-7.2</c:v>
                </c:pt>
                <c:pt idx="21">
                  <c:v>-5.3</c:v>
                </c:pt>
                <c:pt idx="22">
                  <c:v>-2.6</c:v>
                </c:pt>
                <c:pt idx="23">
                  <c:v>-1.6</c:v>
                </c:pt>
                <c:pt idx="24">
                  <c:v>-0.7</c:v>
                </c:pt>
                <c:pt idx="25">
                  <c:v>1.3</c:v>
                </c:pt>
                <c:pt idx="26">
                  <c:v>0</c:v>
                </c:pt>
                <c:pt idx="27">
                  <c:v>2.1</c:v>
                </c:pt>
                <c:pt idx="28">
                  <c:v>-0.3</c:v>
                </c:pt>
                <c:pt idx="29">
                  <c:v>-2.4</c:v>
                </c:pt>
                <c:pt idx="30">
                  <c:v>1.8</c:v>
                </c:pt>
                <c:pt idx="31">
                  <c:v>2</c:v>
                </c:pt>
                <c:pt idx="32">
                  <c:v>-2.9</c:v>
                </c:pt>
                <c:pt idx="33">
                  <c:v>-3.8</c:v>
                </c:pt>
                <c:pt idx="34">
                  <c:v>1.6</c:v>
                </c:pt>
                <c:pt idx="35">
                  <c:v>-3.6</c:v>
                </c:pt>
                <c:pt idx="36">
                  <c:v>-6.7</c:v>
                </c:pt>
                <c:pt idx="37">
                  <c:v>-6.1</c:v>
                </c:pt>
                <c:pt idx="38">
                  <c:v>-4.2</c:v>
                </c:pt>
                <c:pt idx="39">
                  <c:v>-5.7</c:v>
                </c:pt>
                <c:pt idx="40">
                  <c:v>-7</c:v>
                </c:pt>
                <c:pt idx="41">
                  <c:v>-3.9</c:v>
                </c:pt>
                <c:pt idx="42">
                  <c:v>-4.3</c:v>
                </c:pt>
                <c:pt idx="43">
                  <c:v>-2.8</c:v>
                </c:pt>
                <c:pt idx="44">
                  <c:v>0.2</c:v>
                </c:pt>
                <c:pt idx="45">
                  <c:v>5.5</c:v>
                </c:pt>
                <c:pt idx="46">
                  <c:v>1.2</c:v>
                </c:pt>
                <c:pt idx="47">
                  <c:v>1.7</c:v>
                </c:pt>
                <c:pt idx="48">
                  <c:v>10.4</c:v>
                </c:pt>
                <c:pt idx="49">
                  <c:v>4.8</c:v>
                </c:pt>
                <c:pt idx="50">
                  <c:v>1.4</c:v>
                </c:pt>
                <c:pt idx="51">
                  <c:v>2.7</c:v>
                </c:pt>
                <c:pt idx="52">
                  <c:v>8.1</c:v>
                </c:pt>
                <c:pt idx="53">
                  <c:v>5.6</c:v>
                </c:pt>
                <c:pt idx="54">
                  <c:v>5.2</c:v>
                </c:pt>
                <c:pt idx="55">
                  <c:v>6.6</c:v>
                </c:pt>
                <c:pt idx="56">
                  <c:v>9.8000000000000007</c:v>
                </c:pt>
                <c:pt idx="57">
                  <c:v>3</c:v>
                </c:pt>
                <c:pt idx="58">
                  <c:v>1.9</c:v>
                </c:pt>
                <c:pt idx="59">
                  <c:v>2.8</c:v>
                </c:pt>
                <c:pt idx="60">
                  <c:v>2.6</c:v>
                </c:pt>
                <c:pt idx="61">
                  <c:v>2.7</c:v>
                </c:pt>
                <c:pt idx="62">
                  <c:v>1.5</c:v>
                </c:pt>
                <c:pt idx="63">
                  <c:v>4</c:v>
                </c:pt>
                <c:pt idx="64">
                  <c:v>3.9</c:v>
                </c:pt>
                <c:pt idx="65">
                  <c:v>3.2</c:v>
                </c:pt>
                <c:pt idx="66">
                  <c:v>4.3</c:v>
                </c:pt>
                <c:pt idx="67">
                  <c:v>5.8</c:v>
                </c:pt>
                <c:pt idx="68">
                  <c:v>6.1</c:v>
                </c:pt>
                <c:pt idx="69">
                  <c:v>8.1999999999999993</c:v>
                </c:pt>
                <c:pt idx="70">
                  <c:v>10.4</c:v>
                </c:pt>
                <c:pt idx="71">
                  <c:v>14.5</c:v>
                </c:pt>
                <c:pt idx="72">
                  <c:v>17.8</c:v>
                </c:pt>
                <c:pt idx="73">
                  <c:v>20.2</c:v>
                </c:pt>
                <c:pt idx="74">
                  <c:v>17</c:v>
                </c:pt>
                <c:pt idx="75">
                  <c:v>10.4</c:v>
                </c:pt>
                <c:pt idx="76">
                  <c:v>12.5</c:v>
                </c:pt>
                <c:pt idx="77">
                  <c:v>14.1</c:v>
                </c:pt>
                <c:pt idx="78">
                  <c:v>15.8</c:v>
                </c:pt>
                <c:pt idx="79">
                  <c:v>16.3</c:v>
                </c:pt>
                <c:pt idx="80">
                  <c:v>20.7</c:v>
                </c:pt>
                <c:pt idx="81">
                  <c:v>7.2</c:v>
                </c:pt>
                <c:pt idx="82">
                  <c:v>7.9</c:v>
                </c:pt>
                <c:pt idx="83">
                  <c:v>11</c:v>
                </c:pt>
                <c:pt idx="84">
                  <c:v>13.6</c:v>
                </c:pt>
                <c:pt idx="85">
                  <c:v>20.9</c:v>
                </c:pt>
                <c:pt idx="86">
                  <c:v>21.3</c:v>
                </c:pt>
                <c:pt idx="87">
                  <c:v>18.7</c:v>
                </c:pt>
                <c:pt idx="88">
                  <c:v>13.5</c:v>
                </c:pt>
                <c:pt idx="89">
                  <c:v>15.1</c:v>
                </c:pt>
                <c:pt idx="90">
                  <c:v>8.9</c:v>
                </c:pt>
                <c:pt idx="91">
                  <c:v>12.1</c:v>
                </c:pt>
                <c:pt idx="92">
                  <c:v>16.7</c:v>
                </c:pt>
                <c:pt idx="93">
                  <c:v>16.7</c:v>
                </c:pt>
                <c:pt idx="94">
                  <c:v>17.2</c:v>
                </c:pt>
                <c:pt idx="95">
                  <c:v>18.600000000000001</c:v>
                </c:pt>
                <c:pt idx="96">
                  <c:v>19.399999999999999</c:v>
                </c:pt>
                <c:pt idx="97">
                  <c:v>21.6</c:v>
                </c:pt>
                <c:pt idx="98">
                  <c:v>21.9</c:v>
                </c:pt>
                <c:pt idx="99">
                  <c:v>23.2</c:v>
                </c:pt>
                <c:pt idx="100">
                  <c:v>23.6</c:v>
                </c:pt>
                <c:pt idx="101">
                  <c:v>22</c:v>
                </c:pt>
                <c:pt idx="102">
                  <c:v>18.5</c:v>
                </c:pt>
                <c:pt idx="103">
                  <c:v>21.2</c:v>
                </c:pt>
                <c:pt idx="104">
                  <c:v>25.3</c:v>
                </c:pt>
                <c:pt idx="105">
                  <c:v>20.8</c:v>
                </c:pt>
                <c:pt idx="106">
                  <c:v>12.2</c:v>
                </c:pt>
                <c:pt idx="107">
                  <c:v>11.9</c:v>
                </c:pt>
                <c:pt idx="108">
                  <c:v>15.9</c:v>
                </c:pt>
                <c:pt idx="109">
                  <c:v>19.8</c:v>
                </c:pt>
                <c:pt idx="110">
                  <c:v>21.3</c:v>
                </c:pt>
                <c:pt idx="111">
                  <c:v>21.8</c:v>
                </c:pt>
                <c:pt idx="112">
                  <c:v>22.7</c:v>
                </c:pt>
                <c:pt idx="113">
                  <c:v>24.1</c:v>
                </c:pt>
                <c:pt idx="114">
                  <c:v>26.1</c:v>
                </c:pt>
                <c:pt idx="115">
                  <c:v>25.8</c:v>
                </c:pt>
                <c:pt idx="116">
                  <c:v>23.9</c:v>
                </c:pt>
                <c:pt idx="117">
                  <c:v>22.6</c:v>
                </c:pt>
                <c:pt idx="118">
                  <c:v>22.5</c:v>
                </c:pt>
                <c:pt idx="119">
                  <c:v>22</c:v>
                </c:pt>
                <c:pt idx="120">
                  <c:v>22.1</c:v>
                </c:pt>
                <c:pt idx="121">
                  <c:v>24.1</c:v>
                </c:pt>
                <c:pt idx="122">
                  <c:v>21.9</c:v>
                </c:pt>
                <c:pt idx="123">
                  <c:v>21.4</c:v>
                </c:pt>
                <c:pt idx="124">
                  <c:v>23.4</c:v>
                </c:pt>
                <c:pt idx="125">
                  <c:v>24.8</c:v>
                </c:pt>
                <c:pt idx="126">
                  <c:v>23.5</c:v>
                </c:pt>
                <c:pt idx="127">
                  <c:v>15.6</c:v>
                </c:pt>
                <c:pt idx="128">
                  <c:v>17</c:v>
                </c:pt>
                <c:pt idx="129">
                  <c:v>18.399999999999999</c:v>
                </c:pt>
                <c:pt idx="130">
                  <c:v>14.4</c:v>
                </c:pt>
                <c:pt idx="131">
                  <c:v>14.2</c:v>
                </c:pt>
                <c:pt idx="132">
                  <c:v>15.2</c:v>
                </c:pt>
                <c:pt idx="133">
                  <c:v>17.2</c:v>
                </c:pt>
                <c:pt idx="134">
                  <c:v>18.8</c:v>
                </c:pt>
                <c:pt idx="135">
                  <c:v>20.5</c:v>
                </c:pt>
                <c:pt idx="136">
                  <c:v>18.7</c:v>
                </c:pt>
                <c:pt idx="137">
                  <c:v>18.600000000000001</c:v>
                </c:pt>
                <c:pt idx="138">
                  <c:v>19.399999999999999</c:v>
                </c:pt>
                <c:pt idx="139">
                  <c:v>20</c:v>
                </c:pt>
                <c:pt idx="140">
                  <c:v>19.2</c:v>
                </c:pt>
                <c:pt idx="141">
                  <c:v>19.2</c:v>
                </c:pt>
                <c:pt idx="142">
                  <c:v>19.600000000000001</c:v>
                </c:pt>
                <c:pt idx="143">
                  <c:v>23</c:v>
                </c:pt>
                <c:pt idx="144">
                  <c:v>22.8</c:v>
                </c:pt>
                <c:pt idx="145">
                  <c:v>16.2</c:v>
                </c:pt>
                <c:pt idx="146">
                  <c:v>15.8</c:v>
                </c:pt>
                <c:pt idx="147">
                  <c:v>17.8</c:v>
                </c:pt>
                <c:pt idx="148">
                  <c:v>19.7</c:v>
                </c:pt>
                <c:pt idx="149">
                  <c:v>15.9</c:v>
                </c:pt>
                <c:pt idx="150">
                  <c:v>17.8</c:v>
                </c:pt>
                <c:pt idx="151">
                  <c:v>21.5</c:v>
                </c:pt>
                <c:pt idx="152">
                  <c:v>21</c:v>
                </c:pt>
                <c:pt idx="153">
                  <c:v>20.100000000000001</c:v>
                </c:pt>
                <c:pt idx="154">
                  <c:v>20.3</c:v>
                </c:pt>
                <c:pt idx="155">
                  <c:v>18.3</c:v>
                </c:pt>
                <c:pt idx="156">
                  <c:v>19.5</c:v>
                </c:pt>
                <c:pt idx="157">
                  <c:v>16.7</c:v>
                </c:pt>
                <c:pt idx="158">
                  <c:v>16.600000000000001</c:v>
                </c:pt>
                <c:pt idx="159">
                  <c:v>15.6</c:v>
                </c:pt>
                <c:pt idx="160">
                  <c:v>14.8</c:v>
                </c:pt>
                <c:pt idx="161">
                  <c:v>13.3</c:v>
                </c:pt>
                <c:pt idx="162">
                  <c:v>15.4</c:v>
                </c:pt>
                <c:pt idx="163">
                  <c:v>14.4</c:v>
                </c:pt>
                <c:pt idx="164">
                  <c:v>15.4</c:v>
                </c:pt>
                <c:pt idx="165">
                  <c:v>16.899999999999999</c:v>
                </c:pt>
                <c:pt idx="166">
                  <c:v>20.7</c:v>
                </c:pt>
                <c:pt idx="167">
                  <c:v>14.9</c:v>
                </c:pt>
                <c:pt idx="168">
                  <c:v>10.8</c:v>
                </c:pt>
                <c:pt idx="169">
                  <c:v>14.8</c:v>
                </c:pt>
                <c:pt idx="170">
                  <c:v>14.4</c:v>
                </c:pt>
                <c:pt idx="171">
                  <c:v>14.3</c:v>
                </c:pt>
                <c:pt idx="172">
                  <c:v>16</c:v>
                </c:pt>
                <c:pt idx="173">
                  <c:v>17.399999999999999</c:v>
                </c:pt>
                <c:pt idx="174">
                  <c:v>21.6</c:v>
                </c:pt>
                <c:pt idx="175">
                  <c:v>16.2</c:v>
                </c:pt>
                <c:pt idx="176">
                  <c:v>14.6</c:v>
                </c:pt>
                <c:pt idx="177">
                  <c:v>14.1</c:v>
                </c:pt>
                <c:pt idx="178">
                  <c:v>11.2</c:v>
                </c:pt>
                <c:pt idx="179">
                  <c:v>9.8000000000000007</c:v>
                </c:pt>
                <c:pt idx="180">
                  <c:v>11.9</c:v>
                </c:pt>
                <c:pt idx="181">
                  <c:v>14.4</c:v>
                </c:pt>
                <c:pt idx="182">
                  <c:v>10.6</c:v>
                </c:pt>
                <c:pt idx="183">
                  <c:v>7.4</c:v>
                </c:pt>
                <c:pt idx="184">
                  <c:v>10.3</c:v>
                </c:pt>
                <c:pt idx="185">
                  <c:v>12.4</c:v>
                </c:pt>
                <c:pt idx="186">
                  <c:v>16.7</c:v>
                </c:pt>
                <c:pt idx="187">
                  <c:v>18.5</c:v>
                </c:pt>
                <c:pt idx="188">
                  <c:v>9.1999999999999993</c:v>
                </c:pt>
                <c:pt idx="189">
                  <c:v>9.6999999999999993</c:v>
                </c:pt>
                <c:pt idx="190">
                  <c:v>12.4</c:v>
                </c:pt>
                <c:pt idx="191">
                  <c:v>15.3</c:v>
                </c:pt>
                <c:pt idx="192">
                  <c:v>18.100000000000001</c:v>
                </c:pt>
                <c:pt idx="193">
                  <c:v>22.4</c:v>
                </c:pt>
                <c:pt idx="194">
                  <c:v>17.3</c:v>
                </c:pt>
                <c:pt idx="195">
                  <c:v>17.100000000000001</c:v>
                </c:pt>
                <c:pt idx="196">
                  <c:v>17.8</c:v>
                </c:pt>
                <c:pt idx="197">
                  <c:v>15</c:v>
                </c:pt>
                <c:pt idx="198">
                  <c:v>11.1</c:v>
                </c:pt>
                <c:pt idx="199">
                  <c:v>13.3</c:v>
                </c:pt>
                <c:pt idx="200">
                  <c:v>15.9</c:v>
                </c:pt>
                <c:pt idx="201">
                  <c:v>16.2</c:v>
                </c:pt>
                <c:pt idx="202">
                  <c:v>8.4</c:v>
                </c:pt>
                <c:pt idx="203">
                  <c:v>6.8</c:v>
                </c:pt>
                <c:pt idx="204">
                  <c:v>8.6999999999999993</c:v>
                </c:pt>
                <c:pt idx="205">
                  <c:v>7.7</c:v>
                </c:pt>
                <c:pt idx="206">
                  <c:v>9.1</c:v>
                </c:pt>
                <c:pt idx="207">
                  <c:v>12.8</c:v>
                </c:pt>
                <c:pt idx="208">
                  <c:v>7.5</c:v>
                </c:pt>
                <c:pt idx="209">
                  <c:v>9.6</c:v>
                </c:pt>
                <c:pt idx="210">
                  <c:v>11.1</c:v>
                </c:pt>
                <c:pt idx="211">
                  <c:v>11.5</c:v>
                </c:pt>
                <c:pt idx="212">
                  <c:v>8.8000000000000007</c:v>
                </c:pt>
                <c:pt idx="21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84096"/>
        <c:axId val="2036076480"/>
      </c:lineChart>
      <c:dateAx>
        <c:axId val="2036084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6480"/>
        <c:crosses val="autoZero"/>
        <c:auto val="1"/>
        <c:lblOffset val="100"/>
        <c:baseTimeUnit val="days"/>
        <c:majorUnit val="1"/>
        <c:majorTimeUnit val="days"/>
      </c:dateAx>
      <c:valAx>
        <c:axId val="20360764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'2006'!$H$1:$H$215</c:f>
              <c:strCache>
                <c:ptCount val="215"/>
                <c:pt idx="0">
                  <c:v>Дата</c:v>
                </c:pt>
                <c:pt idx="1">
                  <c:v>01.03.2006</c:v>
                </c:pt>
                <c:pt idx="2">
                  <c:v>02.03.2006</c:v>
                </c:pt>
                <c:pt idx="3">
                  <c:v>03.03.2006</c:v>
                </c:pt>
                <c:pt idx="4">
                  <c:v>04.03.2006</c:v>
                </c:pt>
                <c:pt idx="5">
                  <c:v>05.03.2006</c:v>
                </c:pt>
                <c:pt idx="6">
                  <c:v>06.03.2006</c:v>
                </c:pt>
                <c:pt idx="7">
                  <c:v>07.03.2006</c:v>
                </c:pt>
                <c:pt idx="8">
                  <c:v>08.03.2006</c:v>
                </c:pt>
                <c:pt idx="9">
                  <c:v>09.03.2006</c:v>
                </c:pt>
                <c:pt idx="10">
                  <c:v>10.03.2006</c:v>
                </c:pt>
                <c:pt idx="11">
                  <c:v>11.03.2006</c:v>
                </c:pt>
                <c:pt idx="12">
                  <c:v>12.03.2006</c:v>
                </c:pt>
                <c:pt idx="13">
                  <c:v>13.03.2006</c:v>
                </c:pt>
                <c:pt idx="14">
                  <c:v>14.03.2006</c:v>
                </c:pt>
                <c:pt idx="15">
                  <c:v>15.03.2006</c:v>
                </c:pt>
                <c:pt idx="16">
                  <c:v>16.03.2006</c:v>
                </c:pt>
                <c:pt idx="17">
                  <c:v>17.03.2006</c:v>
                </c:pt>
                <c:pt idx="18">
                  <c:v>18.03.2006</c:v>
                </c:pt>
                <c:pt idx="19">
                  <c:v>19.03.2006</c:v>
                </c:pt>
                <c:pt idx="20">
                  <c:v>20.03.2006</c:v>
                </c:pt>
                <c:pt idx="21">
                  <c:v>21.03.2006</c:v>
                </c:pt>
                <c:pt idx="22">
                  <c:v>22.03.2006</c:v>
                </c:pt>
                <c:pt idx="23">
                  <c:v>23.03.2006</c:v>
                </c:pt>
                <c:pt idx="24">
                  <c:v>24.03.2006</c:v>
                </c:pt>
                <c:pt idx="25">
                  <c:v>25.03.2006</c:v>
                </c:pt>
                <c:pt idx="26">
                  <c:v>26.03.2006</c:v>
                </c:pt>
                <c:pt idx="27">
                  <c:v>27.03.2006</c:v>
                </c:pt>
                <c:pt idx="28">
                  <c:v>28.03.2006</c:v>
                </c:pt>
                <c:pt idx="29">
                  <c:v>29.03.2006</c:v>
                </c:pt>
                <c:pt idx="30">
                  <c:v>30.03.2006</c:v>
                </c:pt>
                <c:pt idx="31">
                  <c:v>31.03.2006</c:v>
                </c:pt>
                <c:pt idx="32">
                  <c:v>01.04.2006</c:v>
                </c:pt>
                <c:pt idx="33">
                  <c:v>02.04.2006</c:v>
                </c:pt>
                <c:pt idx="34">
                  <c:v>03.04.2006</c:v>
                </c:pt>
                <c:pt idx="35">
                  <c:v>04.04.2006</c:v>
                </c:pt>
                <c:pt idx="36">
                  <c:v>05.04.2006</c:v>
                </c:pt>
                <c:pt idx="37">
                  <c:v>06.04.2006</c:v>
                </c:pt>
                <c:pt idx="38">
                  <c:v>07.04.2006</c:v>
                </c:pt>
                <c:pt idx="39">
                  <c:v>08.04.2006</c:v>
                </c:pt>
                <c:pt idx="40">
                  <c:v>09.04.2006</c:v>
                </c:pt>
                <c:pt idx="41">
                  <c:v>10.04.2006</c:v>
                </c:pt>
                <c:pt idx="42">
                  <c:v>11.04.2006</c:v>
                </c:pt>
                <c:pt idx="43">
                  <c:v>12.04.2006</c:v>
                </c:pt>
                <c:pt idx="44">
                  <c:v>13.04.2006</c:v>
                </c:pt>
                <c:pt idx="45">
                  <c:v>14.04.2006</c:v>
                </c:pt>
                <c:pt idx="46">
                  <c:v>15.04.2006</c:v>
                </c:pt>
                <c:pt idx="47">
                  <c:v>16.04.2006</c:v>
                </c:pt>
                <c:pt idx="48">
                  <c:v>17.04.2006</c:v>
                </c:pt>
                <c:pt idx="49">
                  <c:v>18.04.2006</c:v>
                </c:pt>
                <c:pt idx="50">
                  <c:v>19.04.2006</c:v>
                </c:pt>
                <c:pt idx="51">
                  <c:v>20.04.2006</c:v>
                </c:pt>
                <c:pt idx="52">
                  <c:v>21.04.2006</c:v>
                </c:pt>
                <c:pt idx="53">
                  <c:v>22.04.2006</c:v>
                </c:pt>
                <c:pt idx="54">
                  <c:v>23.04.2006</c:v>
                </c:pt>
                <c:pt idx="55">
                  <c:v>24.04.2006</c:v>
                </c:pt>
                <c:pt idx="56">
                  <c:v>25.04.2006</c:v>
                </c:pt>
                <c:pt idx="57">
                  <c:v>26.04.2006</c:v>
                </c:pt>
                <c:pt idx="58">
                  <c:v>27.04.2006</c:v>
                </c:pt>
                <c:pt idx="59">
                  <c:v>28.04.2006</c:v>
                </c:pt>
                <c:pt idx="60">
                  <c:v>29.04.2006</c:v>
                </c:pt>
                <c:pt idx="61">
                  <c:v>30.04.2006</c:v>
                </c:pt>
                <c:pt idx="62">
                  <c:v>01.05.2006</c:v>
                </c:pt>
                <c:pt idx="63">
                  <c:v>02.05.2006</c:v>
                </c:pt>
                <c:pt idx="64">
                  <c:v>03.05.2006</c:v>
                </c:pt>
                <c:pt idx="65">
                  <c:v>04.05.2006</c:v>
                </c:pt>
                <c:pt idx="66">
                  <c:v>05.05.2006</c:v>
                </c:pt>
                <c:pt idx="67">
                  <c:v>06.05.2006</c:v>
                </c:pt>
                <c:pt idx="68">
                  <c:v>07.05.2006</c:v>
                </c:pt>
                <c:pt idx="69">
                  <c:v>08.05.2006</c:v>
                </c:pt>
                <c:pt idx="70">
                  <c:v>09.05.2006</c:v>
                </c:pt>
                <c:pt idx="71">
                  <c:v>10.05.2006</c:v>
                </c:pt>
                <c:pt idx="72">
                  <c:v>11.05.2006</c:v>
                </c:pt>
                <c:pt idx="73">
                  <c:v>12.05.2006</c:v>
                </c:pt>
                <c:pt idx="74">
                  <c:v>13.05.2006</c:v>
                </c:pt>
                <c:pt idx="75">
                  <c:v>14.05.2006</c:v>
                </c:pt>
                <c:pt idx="76">
                  <c:v>15.05.2006</c:v>
                </c:pt>
                <c:pt idx="77">
                  <c:v>16.05.2006</c:v>
                </c:pt>
                <c:pt idx="78">
                  <c:v>17.05.2006</c:v>
                </c:pt>
                <c:pt idx="79">
                  <c:v>18.05.2006</c:v>
                </c:pt>
                <c:pt idx="80">
                  <c:v>19.05.2006</c:v>
                </c:pt>
                <c:pt idx="81">
                  <c:v>20.05.2006</c:v>
                </c:pt>
                <c:pt idx="82">
                  <c:v>21.05.2006</c:v>
                </c:pt>
                <c:pt idx="83">
                  <c:v>22.05.2006</c:v>
                </c:pt>
                <c:pt idx="84">
                  <c:v>23.05.2006</c:v>
                </c:pt>
                <c:pt idx="85">
                  <c:v>24.05.2006</c:v>
                </c:pt>
                <c:pt idx="86">
                  <c:v>25.05.2006</c:v>
                </c:pt>
                <c:pt idx="87">
                  <c:v>26.05.2006</c:v>
                </c:pt>
                <c:pt idx="88">
                  <c:v>27.05.2006</c:v>
                </c:pt>
                <c:pt idx="89">
                  <c:v>28.05.2006</c:v>
                </c:pt>
                <c:pt idx="90">
                  <c:v>29.05.2006</c:v>
                </c:pt>
                <c:pt idx="91">
                  <c:v>30.05.2006</c:v>
                </c:pt>
                <c:pt idx="92">
                  <c:v>31.05.2006</c:v>
                </c:pt>
                <c:pt idx="93">
                  <c:v>01.06.2006</c:v>
                </c:pt>
                <c:pt idx="94">
                  <c:v>02.06.2006</c:v>
                </c:pt>
                <c:pt idx="95">
                  <c:v>03.06.2006</c:v>
                </c:pt>
                <c:pt idx="96">
                  <c:v>04.06.2006</c:v>
                </c:pt>
                <c:pt idx="97">
                  <c:v>05.06.2006</c:v>
                </c:pt>
                <c:pt idx="98">
                  <c:v>06.06.2006</c:v>
                </c:pt>
                <c:pt idx="99">
                  <c:v>07.06.2006</c:v>
                </c:pt>
                <c:pt idx="100">
                  <c:v>08.06.2006</c:v>
                </c:pt>
                <c:pt idx="101">
                  <c:v>09.06.2006</c:v>
                </c:pt>
                <c:pt idx="102">
                  <c:v>10.06.2006</c:v>
                </c:pt>
                <c:pt idx="103">
                  <c:v>11.06.2006</c:v>
                </c:pt>
                <c:pt idx="104">
                  <c:v>12.06.2006</c:v>
                </c:pt>
                <c:pt idx="105">
                  <c:v>13.06.2006</c:v>
                </c:pt>
                <c:pt idx="106">
                  <c:v>14.06.2006</c:v>
                </c:pt>
                <c:pt idx="107">
                  <c:v>15.06.2006</c:v>
                </c:pt>
                <c:pt idx="108">
                  <c:v>16.06.2006</c:v>
                </c:pt>
                <c:pt idx="109">
                  <c:v>17.06.2006</c:v>
                </c:pt>
                <c:pt idx="110">
                  <c:v>18.06.2006</c:v>
                </c:pt>
                <c:pt idx="111">
                  <c:v>19.06.2006</c:v>
                </c:pt>
                <c:pt idx="112">
                  <c:v>20.06.2006</c:v>
                </c:pt>
                <c:pt idx="113">
                  <c:v>21.06.2006</c:v>
                </c:pt>
                <c:pt idx="114">
                  <c:v>22.06.2006</c:v>
                </c:pt>
                <c:pt idx="115">
                  <c:v>23.06.2006</c:v>
                </c:pt>
                <c:pt idx="116">
                  <c:v>24.06.2006</c:v>
                </c:pt>
                <c:pt idx="117">
                  <c:v>25.06.2006</c:v>
                </c:pt>
                <c:pt idx="118">
                  <c:v>26.06.2006</c:v>
                </c:pt>
                <c:pt idx="119">
                  <c:v>27.06.2006</c:v>
                </c:pt>
                <c:pt idx="120">
                  <c:v>28.06.2006</c:v>
                </c:pt>
                <c:pt idx="121">
                  <c:v>29.06.2006</c:v>
                </c:pt>
                <c:pt idx="122">
                  <c:v>30.06.2006</c:v>
                </c:pt>
                <c:pt idx="123">
                  <c:v>01.07.2006</c:v>
                </c:pt>
                <c:pt idx="124">
                  <c:v>02.07.2006</c:v>
                </c:pt>
                <c:pt idx="125">
                  <c:v>03.07.2006</c:v>
                </c:pt>
                <c:pt idx="126">
                  <c:v>04.07.2006</c:v>
                </c:pt>
                <c:pt idx="127">
                  <c:v>05.07.2006</c:v>
                </c:pt>
                <c:pt idx="128">
                  <c:v>06.07.2006</c:v>
                </c:pt>
                <c:pt idx="129">
                  <c:v>07.07.2006</c:v>
                </c:pt>
                <c:pt idx="130">
                  <c:v>08.07.2006</c:v>
                </c:pt>
                <c:pt idx="131">
                  <c:v>09.07.2006</c:v>
                </c:pt>
                <c:pt idx="132">
                  <c:v>10.07.2006</c:v>
                </c:pt>
                <c:pt idx="133">
                  <c:v>11.07.2006</c:v>
                </c:pt>
                <c:pt idx="134">
                  <c:v>12.07.2006</c:v>
                </c:pt>
                <c:pt idx="135">
                  <c:v>13.07.2006</c:v>
                </c:pt>
                <c:pt idx="136">
                  <c:v>14.07.2006</c:v>
                </c:pt>
                <c:pt idx="137">
                  <c:v>15.07.2006</c:v>
                </c:pt>
                <c:pt idx="138">
                  <c:v>16.07.2006</c:v>
                </c:pt>
                <c:pt idx="139">
                  <c:v>17.07.2006</c:v>
                </c:pt>
                <c:pt idx="140">
                  <c:v>18.07.2006</c:v>
                </c:pt>
                <c:pt idx="141">
                  <c:v>19.07.2006</c:v>
                </c:pt>
                <c:pt idx="142">
                  <c:v>20.07.2006</c:v>
                </c:pt>
                <c:pt idx="143">
                  <c:v>21.07.2006</c:v>
                </c:pt>
                <c:pt idx="144">
                  <c:v>22.07.2006</c:v>
                </c:pt>
                <c:pt idx="145">
                  <c:v>23.07.2006</c:v>
                </c:pt>
                <c:pt idx="146">
                  <c:v>24.07.2006</c:v>
                </c:pt>
                <c:pt idx="147">
                  <c:v>25.07.2006</c:v>
                </c:pt>
                <c:pt idx="148">
                  <c:v>26.07.2006</c:v>
                </c:pt>
                <c:pt idx="149">
                  <c:v>27.07.2006</c:v>
                </c:pt>
                <c:pt idx="150">
                  <c:v>28.07.2006</c:v>
                </c:pt>
                <c:pt idx="151">
                  <c:v>29.07.2006</c:v>
                </c:pt>
                <c:pt idx="152">
                  <c:v>30.07.2006</c:v>
                </c:pt>
                <c:pt idx="153">
                  <c:v>31.07.2006</c:v>
                </c:pt>
                <c:pt idx="154">
                  <c:v>01.08.2006</c:v>
                </c:pt>
                <c:pt idx="155">
                  <c:v>02.08.2006</c:v>
                </c:pt>
                <c:pt idx="156">
                  <c:v>03.08.2006</c:v>
                </c:pt>
                <c:pt idx="157">
                  <c:v>04.08.2006</c:v>
                </c:pt>
                <c:pt idx="158">
                  <c:v>05.08.2006</c:v>
                </c:pt>
                <c:pt idx="159">
                  <c:v>06.08.2006</c:v>
                </c:pt>
                <c:pt idx="160">
                  <c:v>07.08.2006</c:v>
                </c:pt>
                <c:pt idx="161">
                  <c:v>08.08.2006</c:v>
                </c:pt>
                <c:pt idx="162">
                  <c:v>09.08.2006</c:v>
                </c:pt>
                <c:pt idx="163">
                  <c:v>10.08.2006</c:v>
                </c:pt>
                <c:pt idx="164">
                  <c:v>11.08.2006</c:v>
                </c:pt>
                <c:pt idx="165">
                  <c:v>12.08.2006</c:v>
                </c:pt>
                <c:pt idx="166">
                  <c:v>13.08.2006</c:v>
                </c:pt>
                <c:pt idx="167">
                  <c:v>14.08.2006</c:v>
                </c:pt>
                <c:pt idx="168">
                  <c:v>15.08.2006</c:v>
                </c:pt>
                <c:pt idx="169">
                  <c:v>16.08.2006</c:v>
                </c:pt>
                <c:pt idx="170">
                  <c:v>17.08.2006</c:v>
                </c:pt>
                <c:pt idx="171">
                  <c:v>18.08.2006</c:v>
                </c:pt>
                <c:pt idx="172">
                  <c:v>19.08.2006</c:v>
                </c:pt>
                <c:pt idx="173">
                  <c:v>20.08.2006</c:v>
                </c:pt>
                <c:pt idx="174">
                  <c:v>21.08.2006</c:v>
                </c:pt>
                <c:pt idx="175">
                  <c:v>22.08.2006</c:v>
                </c:pt>
                <c:pt idx="176">
                  <c:v>23.08.2006</c:v>
                </c:pt>
                <c:pt idx="177">
                  <c:v>24.08.2006</c:v>
                </c:pt>
                <c:pt idx="178">
                  <c:v>25.08.2006</c:v>
                </c:pt>
                <c:pt idx="179">
                  <c:v>26.08.2006</c:v>
                </c:pt>
                <c:pt idx="180">
                  <c:v>27.08.2006</c:v>
                </c:pt>
                <c:pt idx="181">
                  <c:v>28.08.2006</c:v>
                </c:pt>
                <c:pt idx="182">
                  <c:v>29.08.2006</c:v>
                </c:pt>
                <c:pt idx="183">
                  <c:v>30.08.2006</c:v>
                </c:pt>
                <c:pt idx="184">
                  <c:v>31.08.2006</c:v>
                </c:pt>
                <c:pt idx="185">
                  <c:v>01.09.2006</c:v>
                </c:pt>
                <c:pt idx="186">
                  <c:v>02.09.2006</c:v>
                </c:pt>
                <c:pt idx="187">
                  <c:v>03.09.2006</c:v>
                </c:pt>
                <c:pt idx="188">
                  <c:v>04.09.2006</c:v>
                </c:pt>
                <c:pt idx="189">
                  <c:v>05.09.2006</c:v>
                </c:pt>
                <c:pt idx="190">
                  <c:v>06.09.2006</c:v>
                </c:pt>
                <c:pt idx="191">
                  <c:v>07.09.2006</c:v>
                </c:pt>
                <c:pt idx="192">
                  <c:v>08.09.2006</c:v>
                </c:pt>
                <c:pt idx="193">
                  <c:v>09.09.2006</c:v>
                </c:pt>
                <c:pt idx="194">
                  <c:v>10.09.2006</c:v>
                </c:pt>
                <c:pt idx="195">
                  <c:v>11.09.2006</c:v>
                </c:pt>
                <c:pt idx="196">
                  <c:v>12.09.2006</c:v>
                </c:pt>
                <c:pt idx="197">
                  <c:v>13.09.2006</c:v>
                </c:pt>
                <c:pt idx="198">
                  <c:v>14.09.2006</c:v>
                </c:pt>
                <c:pt idx="199">
                  <c:v>15.09.2006</c:v>
                </c:pt>
                <c:pt idx="200">
                  <c:v>16.09.2006</c:v>
                </c:pt>
                <c:pt idx="201">
                  <c:v>17.09.2006</c:v>
                </c:pt>
                <c:pt idx="202">
                  <c:v>18.09.2006</c:v>
                </c:pt>
                <c:pt idx="203">
                  <c:v>19.09.2006</c:v>
                </c:pt>
                <c:pt idx="204">
                  <c:v>20.09.2006</c:v>
                </c:pt>
                <c:pt idx="205">
                  <c:v>21.09.2006</c:v>
                </c:pt>
                <c:pt idx="206">
                  <c:v>22.09.2006</c:v>
                </c:pt>
                <c:pt idx="207">
                  <c:v>23.09.2006</c:v>
                </c:pt>
                <c:pt idx="208">
                  <c:v>24.09.2006</c:v>
                </c:pt>
                <c:pt idx="209">
                  <c:v>25.09.2006</c:v>
                </c:pt>
                <c:pt idx="210">
                  <c:v>26.09.2006</c:v>
                </c:pt>
                <c:pt idx="211">
                  <c:v>27.09.2006</c:v>
                </c:pt>
                <c:pt idx="212">
                  <c:v>28.09.2006</c:v>
                </c:pt>
                <c:pt idx="213">
                  <c:v>29.09.2006</c:v>
                </c:pt>
                <c:pt idx="214">
                  <c:v>30.09.2006</c:v>
                </c:pt>
              </c:strCache>
            </c:strRef>
          </c:cat>
          <c:val>
            <c:numRef>
              <c:f>'2006'!$I$1:$I$215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-8.6</c:v>
                </c:pt>
                <c:pt idx="2">
                  <c:v>-5.2</c:v>
                </c:pt>
                <c:pt idx="3">
                  <c:v>-8.4</c:v>
                </c:pt>
                <c:pt idx="4">
                  <c:v>-10.1</c:v>
                </c:pt>
                <c:pt idx="5">
                  <c:v>-6.3</c:v>
                </c:pt>
                <c:pt idx="6">
                  <c:v>-10.3</c:v>
                </c:pt>
                <c:pt idx="7">
                  <c:v>-2</c:v>
                </c:pt>
                <c:pt idx="8">
                  <c:v>-6.6</c:v>
                </c:pt>
                <c:pt idx="9">
                  <c:v>-13</c:v>
                </c:pt>
                <c:pt idx="10">
                  <c:v>-13</c:v>
                </c:pt>
                <c:pt idx="11">
                  <c:v>-7.7</c:v>
                </c:pt>
                <c:pt idx="12">
                  <c:v>-8.1999999999999993</c:v>
                </c:pt>
                <c:pt idx="13">
                  <c:v>-5.3</c:v>
                </c:pt>
                <c:pt idx="14">
                  <c:v>-3.1</c:v>
                </c:pt>
                <c:pt idx="15">
                  <c:v>-9.4</c:v>
                </c:pt>
                <c:pt idx="16">
                  <c:v>-11.7</c:v>
                </c:pt>
                <c:pt idx="17">
                  <c:v>-3.7</c:v>
                </c:pt>
                <c:pt idx="18">
                  <c:v>-3.4</c:v>
                </c:pt>
                <c:pt idx="19">
                  <c:v>-3.7</c:v>
                </c:pt>
                <c:pt idx="20">
                  <c:v>-5.3</c:v>
                </c:pt>
                <c:pt idx="21">
                  <c:v>-7.2</c:v>
                </c:pt>
                <c:pt idx="22">
                  <c:v>-5.3</c:v>
                </c:pt>
                <c:pt idx="23">
                  <c:v>-2.6</c:v>
                </c:pt>
                <c:pt idx="24">
                  <c:v>-1.6</c:v>
                </c:pt>
                <c:pt idx="25">
                  <c:v>-0.7</c:v>
                </c:pt>
                <c:pt idx="26">
                  <c:v>1.3</c:v>
                </c:pt>
                <c:pt idx="27">
                  <c:v>0</c:v>
                </c:pt>
                <c:pt idx="28">
                  <c:v>2.1</c:v>
                </c:pt>
                <c:pt idx="29">
                  <c:v>-0.3</c:v>
                </c:pt>
                <c:pt idx="30">
                  <c:v>-2.4</c:v>
                </c:pt>
                <c:pt idx="31">
                  <c:v>1.8</c:v>
                </c:pt>
                <c:pt idx="32">
                  <c:v>2</c:v>
                </c:pt>
                <c:pt idx="33">
                  <c:v>-2.9</c:v>
                </c:pt>
                <c:pt idx="34">
                  <c:v>-3.8</c:v>
                </c:pt>
                <c:pt idx="35">
                  <c:v>1.6</c:v>
                </c:pt>
                <c:pt idx="36">
                  <c:v>-3.6</c:v>
                </c:pt>
                <c:pt idx="37">
                  <c:v>-6.7</c:v>
                </c:pt>
                <c:pt idx="38">
                  <c:v>-6.1</c:v>
                </c:pt>
                <c:pt idx="39">
                  <c:v>-4.2</c:v>
                </c:pt>
                <c:pt idx="40">
                  <c:v>-5.7</c:v>
                </c:pt>
                <c:pt idx="41">
                  <c:v>-7</c:v>
                </c:pt>
                <c:pt idx="42">
                  <c:v>-3.9</c:v>
                </c:pt>
                <c:pt idx="43">
                  <c:v>-4.3</c:v>
                </c:pt>
                <c:pt idx="44">
                  <c:v>-2.8</c:v>
                </c:pt>
                <c:pt idx="45">
                  <c:v>0.2</c:v>
                </c:pt>
                <c:pt idx="46">
                  <c:v>5.5</c:v>
                </c:pt>
                <c:pt idx="47">
                  <c:v>1.2</c:v>
                </c:pt>
                <c:pt idx="48">
                  <c:v>1.7</c:v>
                </c:pt>
                <c:pt idx="49">
                  <c:v>10.4</c:v>
                </c:pt>
                <c:pt idx="50">
                  <c:v>4.8</c:v>
                </c:pt>
                <c:pt idx="51">
                  <c:v>1.4</c:v>
                </c:pt>
                <c:pt idx="52">
                  <c:v>2.7</c:v>
                </c:pt>
                <c:pt idx="53">
                  <c:v>8.1</c:v>
                </c:pt>
                <c:pt idx="54">
                  <c:v>5.6</c:v>
                </c:pt>
                <c:pt idx="55">
                  <c:v>5.2</c:v>
                </c:pt>
                <c:pt idx="56">
                  <c:v>6.6</c:v>
                </c:pt>
                <c:pt idx="57">
                  <c:v>9.8000000000000007</c:v>
                </c:pt>
                <c:pt idx="58">
                  <c:v>3</c:v>
                </c:pt>
                <c:pt idx="59">
                  <c:v>1.9</c:v>
                </c:pt>
                <c:pt idx="60">
                  <c:v>2.8</c:v>
                </c:pt>
                <c:pt idx="61">
                  <c:v>2.6</c:v>
                </c:pt>
                <c:pt idx="62">
                  <c:v>2.7</c:v>
                </c:pt>
                <c:pt idx="63">
                  <c:v>1.5</c:v>
                </c:pt>
                <c:pt idx="64">
                  <c:v>4</c:v>
                </c:pt>
                <c:pt idx="65">
                  <c:v>3.9</c:v>
                </c:pt>
                <c:pt idx="66">
                  <c:v>3.2</c:v>
                </c:pt>
                <c:pt idx="67">
                  <c:v>4.3</c:v>
                </c:pt>
                <c:pt idx="68">
                  <c:v>5.8</c:v>
                </c:pt>
                <c:pt idx="69">
                  <c:v>6.1</c:v>
                </c:pt>
                <c:pt idx="70">
                  <c:v>8.1999999999999993</c:v>
                </c:pt>
                <c:pt idx="71">
                  <c:v>10.4</c:v>
                </c:pt>
                <c:pt idx="72">
                  <c:v>14.5</c:v>
                </c:pt>
                <c:pt idx="73">
                  <c:v>17.8</c:v>
                </c:pt>
                <c:pt idx="74">
                  <c:v>20.2</c:v>
                </c:pt>
                <c:pt idx="75">
                  <c:v>17</c:v>
                </c:pt>
                <c:pt idx="76">
                  <c:v>10.4</c:v>
                </c:pt>
                <c:pt idx="77">
                  <c:v>12.5</c:v>
                </c:pt>
                <c:pt idx="78">
                  <c:v>14.1</c:v>
                </c:pt>
                <c:pt idx="79">
                  <c:v>15.8</c:v>
                </c:pt>
                <c:pt idx="80">
                  <c:v>16.3</c:v>
                </c:pt>
                <c:pt idx="81">
                  <c:v>20.7</c:v>
                </c:pt>
                <c:pt idx="82">
                  <c:v>7.2</c:v>
                </c:pt>
                <c:pt idx="83">
                  <c:v>7.9</c:v>
                </c:pt>
                <c:pt idx="84">
                  <c:v>11</c:v>
                </c:pt>
                <c:pt idx="85">
                  <c:v>13.6</c:v>
                </c:pt>
                <c:pt idx="86">
                  <c:v>20.9</c:v>
                </c:pt>
                <c:pt idx="87">
                  <c:v>21.3</c:v>
                </c:pt>
                <c:pt idx="88">
                  <c:v>18.7</c:v>
                </c:pt>
                <c:pt idx="89">
                  <c:v>13.5</c:v>
                </c:pt>
                <c:pt idx="90">
                  <c:v>15.1</c:v>
                </c:pt>
                <c:pt idx="91">
                  <c:v>8.9</c:v>
                </c:pt>
                <c:pt idx="92">
                  <c:v>12.1</c:v>
                </c:pt>
                <c:pt idx="93">
                  <c:v>16.7</c:v>
                </c:pt>
                <c:pt idx="94">
                  <c:v>16.7</c:v>
                </c:pt>
                <c:pt idx="95">
                  <c:v>17.2</c:v>
                </c:pt>
                <c:pt idx="96">
                  <c:v>18.600000000000001</c:v>
                </c:pt>
                <c:pt idx="97">
                  <c:v>19.399999999999999</c:v>
                </c:pt>
                <c:pt idx="98">
                  <c:v>21.6</c:v>
                </c:pt>
                <c:pt idx="99">
                  <c:v>21.9</c:v>
                </c:pt>
                <c:pt idx="100">
                  <c:v>23.2</c:v>
                </c:pt>
                <c:pt idx="101">
                  <c:v>23.6</c:v>
                </c:pt>
                <c:pt idx="102">
                  <c:v>22</c:v>
                </c:pt>
                <c:pt idx="103">
                  <c:v>18.5</c:v>
                </c:pt>
                <c:pt idx="104">
                  <c:v>21.2</c:v>
                </c:pt>
                <c:pt idx="105">
                  <c:v>25.3</c:v>
                </c:pt>
                <c:pt idx="106">
                  <c:v>20.8</c:v>
                </c:pt>
                <c:pt idx="107">
                  <c:v>12.2</c:v>
                </c:pt>
                <c:pt idx="108">
                  <c:v>11.9</c:v>
                </c:pt>
                <c:pt idx="109">
                  <c:v>15.9</c:v>
                </c:pt>
                <c:pt idx="110">
                  <c:v>19.8</c:v>
                </c:pt>
                <c:pt idx="111">
                  <c:v>21.3</c:v>
                </c:pt>
                <c:pt idx="112">
                  <c:v>21.8</c:v>
                </c:pt>
                <c:pt idx="113">
                  <c:v>22.7</c:v>
                </c:pt>
                <c:pt idx="114">
                  <c:v>24.1</c:v>
                </c:pt>
                <c:pt idx="115">
                  <c:v>26.1</c:v>
                </c:pt>
                <c:pt idx="116">
                  <c:v>25.8</c:v>
                </c:pt>
                <c:pt idx="117">
                  <c:v>23.9</c:v>
                </c:pt>
                <c:pt idx="118">
                  <c:v>22.6</c:v>
                </c:pt>
                <c:pt idx="119">
                  <c:v>22.5</c:v>
                </c:pt>
                <c:pt idx="120">
                  <c:v>22</c:v>
                </c:pt>
                <c:pt idx="121">
                  <c:v>22.1</c:v>
                </c:pt>
                <c:pt idx="122">
                  <c:v>24.1</c:v>
                </c:pt>
                <c:pt idx="123">
                  <c:v>21.9</c:v>
                </c:pt>
                <c:pt idx="124">
                  <c:v>21.4</c:v>
                </c:pt>
                <c:pt idx="125">
                  <c:v>23.4</c:v>
                </c:pt>
                <c:pt idx="126">
                  <c:v>24.8</c:v>
                </c:pt>
                <c:pt idx="127">
                  <c:v>23.5</c:v>
                </c:pt>
                <c:pt idx="128">
                  <c:v>15.6</c:v>
                </c:pt>
                <c:pt idx="129">
                  <c:v>17</c:v>
                </c:pt>
                <c:pt idx="130">
                  <c:v>18.399999999999999</c:v>
                </c:pt>
                <c:pt idx="131">
                  <c:v>14.4</c:v>
                </c:pt>
                <c:pt idx="132">
                  <c:v>14.2</c:v>
                </c:pt>
                <c:pt idx="133">
                  <c:v>15.2</c:v>
                </c:pt>
                <c:pt idx="134">
                  <c:v>17.2</c:v>
                </c:pt>
                <c:pt idx="135">
                  <c:v>18.8</c:v>
                </c:pt>
                <c:pt idx="136">
                  <c:v>20.5</c:v>
                </c:pt>
                <c:pt idx="137">
                  <c:v>18.7</c:v>
                </c:pt>
                <c:pt idx="138">
                  <c:v>18.600000000000001</c:v>
                </c:pt>
                <c:pt idx="139">
                  <c:v>19.399999999999999</c:v>
                </c:pt>
                <c:pt idx="140">
                  <c:v>20</c:v>
                </c:pt>
                <c:pt idx="141">
                  <c:v>19.2</c:v>
                </c:pt>
                <c:pt idx="142">
                  <c:v>19.2</c:v>
                </c:pt>
                <c:pt idx="143">
                  <c:v>19.600000000000001</c:v>
                </c:pt>
                <c:pt idx="144">
                  <c:v>23</c:v>
                </c:pt>
                <c:pt idx="145">
                  <c:v>22.8</c:v>
                </c:pt>
                <c:pt idx="146">
                  <c:v>16.2</c:v>
                </c:pt>
                <c:pt idx="147">
                  <c:v>15.8</c:v>
                </c:pt>
                <c:pt idx="148">
                  <c:v>17.8</c:v>
                </c:pt>
                <c:pt idx="149">
                  <c:v>19.7</c:v>
                </c:pt>
                <c:pt idx="150">
                  <c:v>15.9</c:v>
                </c:pt>
                <c:pt idx="151">
                  <c:v>17.8</c:v>
                </c:pt>
                <c:pt idx="152">
                  <c:v>21.5</c:v>
                </c:pt>
                <c:pt idx="153">
                  <c:v>21</c:v>
                </c:pt>
                <c:pt idx="154">
                  <c:v>20.100000000000001</c:v>
                </c:pt>
                <c:pt idx="155">
                  <c:v>20.3</c:v>
                </c:pt>
                <c:pt idx="156">
                  <c:v>18.3</c:v>
                </c:pt>
                <c:pt idx="157">
                  <c:v>19.5</c:v>
                </c:pt>
                <c:pt idx="158">
                  <c:v>16.7</c:v>
                </c:pt>
                <c:pt idx="159">
                  <c:v>16.600000000000001</c:v>
                </c:pt>
                <c:pt idx="160">
                  <c:v>15.6</c:v>
                </c:pt>
                <c:pt idx="161">
                  <c:v>14.8</c:v>
                </c:pt>
                <c:pt idx="162">
                  <c:v>13.3</c:v>
                </c:pt>
                <c:pt idx="163">
                  <c:v>15.4</c:v>
                </c:pt>
                <c:pt idx="164">
                  <c:v>14.4</c:v>
                </c:pt>
                <c:pt idx="165">
                  <c:v>15.4</c:v>
                </c:pt>
                <c:pt idx="166">
                  <c:v>16.899999999999999</c:v>
                </c:pt>
                <c:pt idx="167">
                  <c:v>20.7</c:v>
                </c:pt>
                <c:pt idx="168">
                  <c:v>14.9</c:v>
                </c:pt>
                <c:pt idx="169">
                  <c:v>10.8</c:v>
                </c:pt>
                <c:pt idx="170">
                  <c:v>14.8</c:v>
                </c:pt>
                <c:pt idx="171">
                  <c:v>14.4</c:v>
                </c:pt>
                <c:pt idx="172">
                  <c:v>14.3</c:v>
                </c:pt>
                <c:pt idx="173">
                  <c:v>16</c:v>
                </c:pt>
                <c:pt idx="174">
                  <c:v>17.399999999999999</c:v>
                </c:pt>
                <c:pt idx="175">
                  <c:v>21.6</c:v>
                </c:pt>
                <c:pt idx="176">
                  <c:v>16.2</c:v>
                </c:pt>
                <c:pt idx="177">
                  <c:v>14.6</c:v>
                </c:pt>
                <c:pt idx="178">
                  <c:v>14.1</c:v>
                </c:pt>
                <c:pt idx="179">
                  <c:v>11.2</c:v>
                </c:pt>
                <c:pt idx="180">
                  <c:v>9.8000000000000007</c:v>
                </c:pt>
                <c:pt idx="181">
                  <c:v>11.9</c:v>
                </c:pt>
                <c:pt idx="182">
                  <c:v>14.4</c:v>
                </c:pt>
                <c:pt idx="183">
                  <c:v>10.6</c:v>
                </c:pt>
                <c:pt idx="184">
                  <c:v>7.4</c:v>
                </c:pt>
                <c:pt idx="185">
                  <c:v>10.3</c:v>
                </c:pt>
                <c:pt idx="186">
                  <c:v>12.4</c:v>
                </c:pt>
                <c:pt idx="187">
                  <c:v>16.7</c:v>
                </c:pt>
                <c:pt idx="188">
                  <c:v>18.5</c:v>
                </c:pt>
                <c:pt idx="189">
                  <c:v>9.1999999999999993</c:v>
                </c:pt>
                <c:pt idx="190">
                  <c:v>9.6999999999999993</c:v>
                </c:pt>
                <c:pt idx="191">
                  <c:v>12.4</c:v>
                </c:pt>
                <c:pt idx="192">
                  <c:v>15.3</c:v>
                </c:pt>
                <c:pt idx="193">
                  <c:v>18.100000000000001</c:v>
                </c:pt>
                <c:pt idx="194">
                  <c:v>22.4</c:v>
                </c:pt>
                <c:pt idx="195">
                  <c:v>17.3</c:v>
                </c:pt>
                <c:pt idx="196">
                  <c:v>17.100000000000001</c:v>
                </c:pt>
                <c:pt idx="197">
                  <c:v>17.8</c:v>
                </c:pt>
                <c:pt idx="198">
                  <c:v>15</c:v>
                </c:pt>
                <c:pt idx="199">
                  <c:v>11.1</c:v>
                </c:pt>
                <c:pt idx="200">
                  <c:v>13.3</c:v>
                </c:pt>
                <c:pt idx="201">
                  <c:v>15.9</c:v>
                </c:pt>
                <c:pt idx="202">
                  <c:v>16.2</c:v>
                </c:pt>
                <c:pt idx="203">
                  <c:v>8.4</c:v>
                </c:pt>
                <c:pt idx="204">
                  <c:v>6.8</c:v>
                </c:pt>
                <c:pt idx="205">
                  <c:v>8.6999999999999993</c:v>
                </c:pt>
                <c:pt idx="206">
                  <c:v>7.7</c:v>
                </c:pt>
                <c:pt idx="207">
                  <c:v>9.1</c:v>
                </c:pt>
                <c:pt idx="208">
                  <c:v>12.8</c:v>
                </c:pt>
                <c:pt idx="209">
                  <c:v>7.5</c:v>
                </c:pt>
                <c:pt idx="210">
                  <c:v>9.6</c:v>
                </c:pt>
                <c:pt idx="211">
                  <c:v>11.1</c:v>
                </c:pt>
                <c:pt idx="212">
                  <c:v>11.5</c:v>
                </c:pt>
                <c:pt idx="213">
                  <c:v>8.8000000000000007</c:v>
                </c:pt>
                <c:pt idx="214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2-45FE-BA47-F759A091EF26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'2006'!$H$1:$H$215</c:f>
              <c:strCache>
                <c:ptCount val="215"/>
                <c:pt idx="0">
                  <c:v>Дата</c:v>
                </c:pt>
                <c:pt idx="1">
                  <c:v>01.03.2006</c:v>
                </c:pt>
                <c:pt idx="2">
                  <c:v>02.03.2006</c:v>
                </c:pt>
                <c:pt idx="3">
                  <c:v>03.03.2006</c:v>
                </c:pt>
                <c:pt idx="4">
                  <c:v>04.03.2006</c:v>
                </c:pt>
                <c:pt idx="5">
                  <c:v>05.03.2006</c:v>
                </c:pt>
                <c:pt idx="6">
                  <c:v>06.03.2006</c:v>
                </c:pt>
                <c:pt idx="7">
                  <c:v>07.03.2006</c:v>
                </c:pt>
                <c:pt idx="8">
                  <c:v>08.03.2006</c:v>
                </c:pt>
                <c:pt idx="9">
                  <c:v>09.03.2006</c:v>
                </c:pt>
                <c:pt idx="10">
                  <c:v>10.03.2006</c:v>
                </c:pt>
                <c:pt idx="11">
                  <c:v>11.03.2006</c:v>
                </c:pt>
                <c:pt idx="12">
                  <c:v>12.03.2006</c:v>
                </c:pt>
                <c:pt idx="13">
                  <c:v>13.03.2006</c:v>
                </c:pt>
                <c:pt idx="14">
                  <c:v>14.03.2006</c:v>
                </c:pt>
                <c:pt idx="15">
                  <c:v>15.03.2006</c:v>
                </c:pt>
                <c:pt idx="16">
                  <c:v>16.03.2006</c:v>
                </c:pt>
                <c:pt idx="17">
                  <c:v>17.03.2006</c:v>
                </c:pt>
                <c:pt idx="18">
                  <c:v>18.03.2006</c:v>
                </c:pt>
                <c:pt idx="19">
                  <c:v>19.03.2006</c:v>
                </c:pt>
                <c:pt idx="20">
                  <c:v>20.03.2006</c:v>
                </c:pt>
                <c:pt idx="21">
                  <c:v>21.03.2006</c:v>
                </c:pt>
                <c:pt idx="22">
                  <c:v>22.03.2006</c:v>
                </c:pt>
                <c:pt idx="23">
                  <c:v>23.03.2006</c:v>
                </c:pt>
                <c:pt idx="24">
                  <c:v>24.03.2006</c:v>
                </c:pt>
                <c:pt idx="25">
                  <c:v>25.03.2006</c:v>
                </c:pt>
                <c:pt idx="26">
                  <c:v>26.03.2006</c:v>
                </c:pt>
                <c:pt idx="27">
                  <c:v>27.03.2006</c:v>
                </c:pt>
                <c:pt idx="28">
                  <c:v>28.03.2006</c:v>
                </c:pt>
                <c:pt idx="29">
                  <c:v>29.03.2006</c:v>
                </c:pt>
                <c:pt idx="30">
                  <c:v>30.03.2006</c:v>
                </c:pt>
                <c:pt idx="31">
                  <c:v>31.03.2006</c:v>
                </c:pt>
                <c:pt idx="32">
                  <c:v>01.04.2006</c:v>
                </c:pt>
                <c:pt idx="33">
                  <c:v>02.04.2006</c:v>
                </c:pt>
                <c:pt idx="34">
                  <c:v>03.04.2006</c:v>
                </c:pt>
                <c:pt idx="35">
                  <c:v>04.04.2006</c:v>
                </c:pt>
                <c:pt idx="36">
                  <c:v>05.04.2006</c:v>
                </c:pt>
                <c:pt idx="37">
                  <c:v>06.04.2006</c:v>
                </c:pt>
                <c:pt idx="38">
                  <c:v>07.04.2006</c:v>
                </c:pt>
                <c:pt idx="39">
                  <c:v>08.04.2006</c:v>
                </c:pt>
                <c:pt idx="40">
                  <c:v>09.04.2006</c:v>
                </c:pt>
                <c:pt idx="41">
                  <c:v>10.04.2006</c:v>
                </c:pt>
                <c:pt idx="42">
                  <c:v>11.04.2006</c:v>
                </c:pt>
                <c:pt idx="43">
                  <c:v>12.04.2006</c:v>
                </c:pt>
                <c:pt idx="44">
                  <c:v>13.04.2006</c:v>
                </c:pt>
                <c:pt idx="45">
                  <c:v>14.04.2006</c:v>
                </c:pt>
                <c:pt idx="46">
                  <c:v>15.04.2006</c:v>
                </c:pt>
                <c:pt idx="47">
                  <c:v>16.04.2006</c:v>
                </c:pt>
                <c:pt idx="48">
                  <c:v>17.04.2006</c:v>
                </c:pt>
                <c:pt idx="49">
                  <c:v>18.04.2006</c:v>
                </c:pt>
                <c:pt idx="50">
                  <c:v>19.04.2006</c:v>
                </c:pt>
                <c:pt idx="51">
                  <c:v>20.04.2006</c:v>
                </c:pt>
                <c:pt idx="52">
                  <c:v>21.04.2006</c:v>
                </c:pt>
                <c:pt idx="53">
                  <c:v>22.04.2006</c:v>
                </c:pt>
                <c:pt idx="54">
                  <c:v>23.04.2006</c:v>
                </c:pt>
                <c:pt idx="55">
                  <c:v>24.04.2006</c:v>
                </c:pt>
                <c:pt idx="56">
                  <c:v>25.04.2006</c:v>
                </c:pt>
                <c:pt idx="57">
                  <c:v>26.04.2006</c:v>
                </c:pt>
                <c:pt idx="58">
                  <c:v>27.04.2006</c:v>
                </c:pt>
                <c:pt idx="59">
                  <c:v>28.04.2006</c:v>
                </c:pt>
                <c:pt idx="60">
                  <c:v>29.04.2006</c:v>
                </c:pt>
                <c:pt idx="61">
                  <c:v>30.04.2006</c:v>
                </c:pt>
                <c:pt idx="62">
                  <c:v>01.05.2006</c:v>
                </c:pt>
                <c:pt idx="63">
                  <c:v>02.05.2006</c:v>
                </c:pt>
                <c:pt idx="64">
                  <c:v>03.05.2006</c:v>
                </c:pt>
                <c:pt idx="65">
                  <c:v>04.05.2006</c:v>
                </c:pt>
                <c:pt idx="66">
                  <c:v>05.05.2006</c:v>
                </c:pt>
                <c:pt idx="67">
                  <c:v>06.05.2006</c:v>
                </c:pt>
                <c:pt idx="68">
                  <c:v>07.05.2006</c:v>
                </c:pt>
                <c:pt idx="69">
                  <c:v>08.05.2006</c:v>
                </c:pt>
                <c:pt idx="70">
                  <c:v>09.05.2006</c:v>
                </c:pt>
                <c:pt idx="71">
                  <c:v>10.05.2006</c:v>
                </c:pt>
                <c:pt idx="72">
                  <c:v>11.05.2006</c:v>
                </c:pt>
                <c:pt idx="73">
                  <c:v>12.05.2006</c:v>
                </c:pt>
                <c:pt idx="74">
                  <c:v>13.05.2006</c:v>
                </c:pt>
                <c:pt idx="75">
                  <c:v>14.05.2006</c:v>
                </c:pt>
                <c:pt idx="76">
                  <c:v>15.05.2006</c:v>
                </c:pt>
                <c:pt idx="77">
                  <c:v>16.05.2006</c:v>
                </c:pt>
                <c:pt idx="78">
                  <c:v>17.05.2006</c:v>
                </c:pt>
                <c:pt idx="79">
                  <c:v>18.05.2006</c:v>
                </c:pt>
                <c:pt idx="80">
                  <c:v>19.05.2006</c:v>
                </c:pt>
                <c:pt idx="81">
                  <c:v>20.05.2006</c:v>
                </c:pt>
                <c:pt idx="82">
                  <c:v>21.05.2006</c:v>
                </c:pt>
                <c:pt idx="83">
                  <c:v>22.05.2006</c:v>
                </c:pt>
                <c:pt idx="84">
                  <c:v>23.05.2006</c:v>
                </c:pt>
                <c:pt idx="85">
                  <c:v>24.05.2006</c:v>
                </c:pt>
                <c:pt idx="86">
                  <c:v>25.05.2006</c:v>
                </c:pt>
                <c:pt idx="87">
                  <c:v>26.05.2006</c:v>
                </c:pt>
                <c:pt idx="88">
                  <c:v>27.05.2006</c:v>
                </c:pt>
                <c:pt idx="89">
                  <c:v>28.05.2006</c:v>
                </c:pt>
                <c:pt idx="90">
                  <c:v>29.05.2006</c:v>
                </c:pt>
                <c:pt idx="91">
                  <c:v>30.05.2006</c:v>
                </c:pt>
                <c:pt idx="92">
                  <c:v>31.05.2006</c:v>
                </c:pt>
                <c:pt idx="93">
                  <c:v>01.06.2006</c:v>
                </c:pt>
                <c:pt idx="94">
                  <c:v>02.06.2006</c:v>
                </c:pt>
                <c:pt idx="95">
                  <c:v>03.06.2006</c:v>
                </c:pt>
                <c:pt idx="96">
                  <c:v>04.06.2006</c:v>
                </c:pt>
                <c:pt idx="97">
                  <c:v>05.06.2006</c:v>
                </c:pt>
                <c:pt idx="98">
                  <c:v>06.06.2006</c:v>
                </c:pt>
                <c:pt idx="99">
                  <c:v>07.06.2006</c:v>
                </c:pt>
                <c:pt idx="100">
                  <c:v>08.06.2006</c:v>
                </c:pt>
                <c:pt idx="101">
                  <c:v>09.06.2006</c:v>
                </c:pt>
                <c:pt idx="102">
                  <c:v>10.06.2006</c:v>
                </c:pt>
                <c:pt idx="103">
                  <c:v>11.06.2006</c:v>
                </c:pt>
                <c:pt idx="104">
                  <c:v>12.06.2006</c:v>
                </c:pt>
                <c:pt idx="105">
                  <c:v>13.06.2006</c:v>
                </c:pt>
                <c:pt idx="106">
                  <c:v>14.06.2006</c:v>
                </c:pt>
                <c:pt idx="107">
                  <c:v>15.06.2006</c:v>
                </c:pt>
                <c:pt idx="108">
                  <c:v>16.06.2006</c:v>
                </c:pt>
                <c:pt idx="109">
                  <c:v>17.06.2006</c:v>
                </c:pt>
                <c:pt idx="110">
                  <c:v>18.06.2006</c:v>
                </c:pt>
                <c:pt idx="111">
                  <c:v>19.06.2006</c:v>
                </c:pt>
                <c:pt idx="112">
                  <c:v>20.06.2006</c:v>
                </c:pt>
                <c:pt idx="113">
                  <c:v>21.06.2006</c:v>
                </c:pt>
                <c:pt idx="114">
                  <c:v>22.06.2006</c:v>
                </c:pt>
                <c:pt idx="115">
                  <c:v>23.06.2006</c:v>
                </c:pt>
                <c:pt idx="116">
                  <c:v>24.06.2006</c:v>
                </c:pt>
                <c:pt idx="117">
                  <c:v>25.06.2006</c:v>
                </c:pt>
                <c:pt idx="118">
                  <c:v>26.06.2006</c:v>
                </c:pt>
                <c:pt idx="119">
                  <c:v>27.06.2006</c:v>
                </c:pt>
                <c:pt idx="120">
                  <c:v>28.06.2006</c:v>
                </c:pt>
                <c:pt idx="121">
                  <c:v>29.06.2006</c:v>
                </c:pt>
                <c:pt idx="122">
                  <c:v>30.06.2006</c:v>
                </c:pt>
                <c:pt idx="123">
                  <c:v>01.07.2006</c:v>
                </c:pt>
                <c:pt idx="124">
                  <c:v>02.07.2006</c:v>
                </c:pt>
                <c:pt idx="125">
                  <c:v>03.07.2006</c:v>
                </c:pt>
                <c:pt idx="126">
                  <c:v>04.07.2006</c:v>
                </c:pt>
                <c:pt idx="127">
                  <c:v>05.07.2006</c:v>
                </c:pt>
                <c:pt idx="128">
                  <c:v>06.07.2006</c:v>
                </c:pt>
                <c:pt idx="129">
                  <c:v>07.07.2006</c:v>
                </c:pt>
                <c:pt idx="130">
                  <c:v>08.07.2006</c:v>
                </c:pt>
                <c:pt idx="131">
                  <c:v>09.07.2006</c:v>
                </c:pt>
                <c:pt idx="132">
                  <c:v>10.07.2006</c:v>
                </c:pt>
                <c:pt idx="133">
                  <c:v>11.07.2006</c:v>
                </c:pt>
                <c:pt idx="134">
                  <c:v>12.07.2006</c:v>
                </c:pt>
                <c:pt idx="135">
                  <c:v>13.07.2006</c:v>
                </c:pt>
                <c:pt idx="136">
                  <c:v>14.07.2006</c:v>
                </c:pt>
                <c:pt idx="137">
                  <c:v>15.07.2006</c:v>
                </c:pt>
                <c:pt idx="138">
                  <c:v>16.07.2006</c:v>
                </c:pt>
                <c:pt idx="139">
                  <c:v>17.07.2006</c:v>
                </c:pt>
                <c:pt idx="140">
                  <c:v>18.07.2006</c:v>
                </c:pt>
                <c:pt idx="141">
                  <c:v>19.07.2006</c:v>
                </c:pt>
                <c:pt idx="142">
                  <c:v>20.07.2006</c:v>
                </c:pt>
                <c:pt idx="143">
                  <c:v>21.07.2006</c:v>
                </c:pt>
                <c:pt idx="144">
                  <c:v>22.07.2006</c:v>
                </c:pt>
                <c:pt idx="145">
                  <c:v>23.07.2006</c:v>
                </c:pt>
                <c:pt idx="146">
                  <c:v>24.07.2006</c:v>
                </c:pt>
                <c:pt idx="147">
                  <c:v>25.07.2006</c:v>
                </c:pt>
                <c:pt idx="148">
                  <c:v>26.07.2006</c:v>
                </c:pt>
                <c:pt idx="149">
                  <c:v>27.07.2006</c:v>
                </c:pt>
                <c:pt idx="150">
                  <c:v>28.07.2006</c:v>
                </c:pt>
                <c:pt idx="151">
                  <c:v>29.07.2006</c:v>
                </c:pt>
                <c:pt idx="152">
                  <c:v>30.07.2006</c:v>
                </c:pt>
                <c:pt idx="153">
                  <c:v>31.07.2006</c:v>
                </c:pt>
                <c:pt idx="154">
                  <c:v>01.08.2006</c:v>
                </c:pt>
                <c:pt idx="155">
                  <c:v>02.08.2006</c:v>
                </c:pt>
                <c:pt idx="156">
                  <c:v>03.08.2006</c:v>
                </c:pt>
                <c:pt idx="157">
                  <c:v>04.08.2006</c:v>
                </c:pt>
                <c:pt idx="158">
                  <c:v>05.08.2006</c:v>
                </c:pt>
                <c:pt idx="159">
                  <c:v>06.08.2006</c:v>
                </c:pt>
                <c:pt idx="160">
                  <c:v>07.08.2006</c:v>
                </c:pt>
                <c:pt idx="161">
                  <c:v>08.08.2006</c:v>
                </c:pt>
                <c:pt idx="162">
                  <c:v>09.08.2006</c:v>
                </c:pt>
                <c:pt idx="163">
                  <c:v>10.08.2006</c:v>
                </c:pt>
                <c:pt idx="164">
                  <c:v>11.08.2006</c:v>
                </c:pt>
                <c:pt idx="165">
                  <c:v>12.08.2006</c:v>
                </c:pt>
                <c:pt idx="166">
                  <c:v>13.08.2006</c:v>
                </c:pt>
                <c:pt idx="167">
                  <c:v>14.08.2006</c:v>
                </c:pt>
                <c:pt idx="168">
                  <c:v>15.08.2006</c:v>
                </c:pt>
                <c:pt idx="169">
                  <c:v>16.08.2006</c:v>
                </c:pt>
                <c:pt idx="170">
                  <c:v>17.08.2006</c:v>
                </c:pt>
                <c:pt idx="171">
                  <c:v>18.08.2006</c:v>
                </c:pt>
                <c:pt idx="172">
                  <c:v>19.08.2006</c:v>
                </c:pt>
                <c:pt idx="173">
                  <c:v>20.08.2006</c:v>
                </c:pt>
                <c:pt idx="174">
                  <c:v>21.08.2006</c:v>
                </c:pt>
                <c:pt idx="175">
                  <c:v>22.08.2006</c:v>
                </c:pt>
                <c:pt idx="176">
                  <c:v>23.08.2006</c:v>
                </c:pt>
                <c:pt idx="177">
                  <c:v>24.08.2006</c:v>
                </c:pt>
                <c:pt idx="178">
                  <c:v>25.08.2006</c:v>
                </c:pt>
                <c:pt idx="179">
                  <c:v>26.08.2006</c:v>
                </c:pt>
                <c:pt idx="180">
                  <c:v>27.08.2006</c:v>
                </c:pt>
                <c:pt idx="181">
                  <c:v>28.08.2006</c:v>
                </c:pt>
                <c:pt idx="182">
                  <c:v>29.08.2006</c:v>
                </c:pt>
                <c:pt idx="183">
                  <c:v>30.08.2006</c:v>
                </c:pt>
                <c:pt idx="184">
                  <c:v>31.08.2006</c:v>
                </c:pt>
                <c:pt idx="185">
                  <c:v>01.09.2006</c:v>
                </c:pt>
                <c:pt idx="186">
                  <c:v>02.09.2006</c:v>
                </c:pt>
                <c:pt idx="187">
                  <c:v>03.09.2006</c:v>
                </c:pt>
                <c:pt idx="188">
                  <c:v>04.09.2006</c:v>
                </c:pt>
                <c:pt idx="189">
                  <c:v>05.09.2006</c:v>
                </c:pt>
                <c:pt idx="190">
                  <c:v>06.09.2006</c:v>
                </c:pt>
                <c:pt idx="191">
                  <c:v>07.09.2006</c:v>
                </c:pt>
                <c:pt idx="192">
                  <c:v>08.09.2006</c:v>
                </c:pt>
                <c:pt idx="193">
                  <c:v>09.09.2006</c:v>
                </c:pt>
                <c:pt idx="194">
                  <c:v>10.09.2006</c:v>
                </c:pt>
                <c:pt idx="195">
                  <c:v>11.09.2006</c:v>
                </c:pt>
                <c:pt idx="196">
                  <c:v>12.09.2006</c:v>
                </c:pt>
                <c:pt idx="197">
                  <c:v>13.09.2006</c:v>
                </c:pt>
                <c:pt idx="198">
                  <c:v>14.09.2006</c:v>
                </c:pt>
                <c:pt idx="199">
                  <c:v>15.09.2006</c:v>
                </c:pt>
                <c:pt idx="200">
                  <c:v>16.09.2006</c:v>
                </c:pt>
                <c:pt idx="201">
                  <c:v>17.09.2006</c:v>
                </c:pt>
                <c:pt idx="202">
                  <c:v>18.09.2006</c:v>
                </c:pt>
                <c:pt idx="203">
                  <c:v>19.09.2006</c:v>
                </c:pt>
                <c:pt idx="204">
                  <c:v>20.09.2006</c:v>
                </c:pt>
                <c:pt idx="205">
                  <c:v>21.09.2006</c:v>
                </c:pt>
                <c:pt idx="206">
                  <c:v>22.09.2006</c:v>
                </c:pt>
                <c:pt idx="207">
                  <c:v>23.09.2006</c:v>
                </c:pt>
                <c:pt idx="208">
                  <c:v>24.09.2006</c:v>
                </c:pt>
                <c:pt idx="209">
                  <c:v>25.09.2006</c:v>
                </c:pt>
                <c:pt idx="210">
                  <c:v>26.09.2006</c:v>
                </c:pt>
                <c:pt idx="211">
                  <c:v>27.09.2006</c:v>
                </c:pt>
                <c:pt idx="212">
                  <c:v>28.09.2006</c:v>
                </c:pt>
                <c:pt idx="213">
                  <c:v>29.09.2006</c:v>
                </c:pt>
                <c:pt idx="214">
                  <c:v>30.09.2006</c:v>
                </c:pt>
              </c:strCache>
            </c:strRef>
          </c:cat>
          <c:val>
            <c:numRef>
              <c:f>'2006'!$J$1:$J$215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</c:v>
                </c:pt>
                <c:pt idx="5">
                  <c:v>0.2</c:v>
                </c:pt>
                <c:pt idx="6">
                  <c:v>2.6</c:v>
                </c:pt>
                <c:pt idx="7">
                  <c:v>1.3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0.6</c:v>
                </c:pt>
                <c:pt idx="16">
                  <c:v>0.9</c:v>
                </c:pt>
                <c:pt idx="17">
                  <c:v>0.3</c:v>
                </c:pt>
                <c:pt idx="18">
                  <c:v>0</c:v>
                </c:pt>
                <c:pt idx="19">
                  <c:v>0.4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1.2</c:v>
                </c:pt>
                <c:pt idx="29">
                  <c:v>1.5</c:v>
                </c:pt>
                <c:pt idx="30">
                  <c:v>0.5</c:v>
                </c:pt>
                <c:pt idx="31">
                  <c:v>3.4</c:v>
                </c:pt>
                <c:pt idx="32">
                  <c:v>0.7</c:v>
                </c:pt>
                <c:pt idx="33">
                  <c:v>0.6</c:v>
                </c:pt>
                <c:pt idx="34">
                  <c:v>0</c:v>
                </c:pt>
                <c:pt idx="35">
                  <c:v>1.2</c:v>
                </c:pt>
                <c:pt idx="36">
                  <c:v>0.4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2.8</c:v>
                </c:pt>
                <c:pt idx="47">
                  <c:v>0</c:v>
                </c:pt>
                <c:pt idx="48">
                  <c:v>0.8</c:v>
                </c:pt>
                <c:pt idx="49">
                  <c:v>0</c:v>
                </c:pt>
                <c:pt idx="50">
                  <c:v>0</c:v>
                </c:pt>
                <c:pt idx="51">
                  <c:v>0.5</c:v>
                </c:pt>
                <c:pt idx="52">
                  <c:v>0</c:v>
                </c:pt>
                <c:pt idx="53">
                  <c:v>0.3</c:v>
                </c:pt>
                <c:pt idx="54">
                  <c:v>7.8</c:v>
                </c:pt>
                <c:pt idx="55">
                  <c:v>1.7</c:v>
                </c:pt>
                <c:pt idx="56">
                  <c:v>0</c:v>
                </c:pt>
                <c:pt idx="57">
                  <c:v>0</c:v>
                </c:pt>
                <c:pt idx="58">
                  <c:v>9.6</c:v>
                </c:pt>
                <c:pt idx="59">
                  <c:v>15.5</c:v>
                </c:pt>
                <c:pt idx="60">
                  <c:v>0.3</c:v>
                </c:pt>
                <c:pt idx="61">
                  <c:v>0.4</c:v>
                </c:pt>
                <c:pt idx="62">
                  <c:v>3.6</c:v>
                </c:pt>
                <c:pt idx="63">
                  <c:v>0.7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6.3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0.8</c:v>
                </c:pt>
                <c:pt idx="106">
                  <c:v>3.9</c:v>
                </c:pt>
                <c:pt idx="107">
                  <c:v>19.100000000000001</c:v>
                </c:pt>
                <c:pt idx="108">
                  <c:v>2.6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0.1</c:v>
                </c:pt>
                <c:pt idx="118">
                  <c:v>0.1</c:v>
                </c:pt>
                <c:pt idx="119">
                  <c:v>0</c:v>
                </c:pt>
                <c:pt idx="120">
                  <c:v>0.1</c:v>
                </c:pt>
                <c:pt idx="121">
                  <c:v>1.3</c:v>
                </c:pt>
                <c:pt idx="122">
                  <c:v>0</c:v>
                </c:pt>
                <c:pt idx="123">
                  <c:v>1.1000000000000001</c:v>
                </c:pt>
                <c:pt idx="124">
                  <c:v>6.9</c:v>
                </c:pt>
                <c:pt idx="125">
                  <c:v>27.4</c:v>
                </c:pt>
                <c:pt idx="126">
                  <c:v>0</c:v>
                </c:pt>
                <c:pt idx="127">
                  <c:v>0.6</c:v>
                </c:pt>
                <c:pt idx="128">
                  <c:v>16.5</c:v>
                </c:pt>
                <c:pt idx="129">
                  <c:v>0.6</c:v>
                </c:pt>
                <c:pt idx="130">
                  <c:v>0.9</c:v>
                </c:pt>
                <c:pt idx="131">
                  <c:v>4.5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0.7</c:v>
                </c:pt>
                <c:pt idx="138">
                  <c:v>0.5</c:v>
                </c:pt>
                <c:pt idx="139">
                  <c:v>15</c:v>
                </c:pt>
                <c:pt idx="140">
                  <c:v>0</c:v>
                </c:pt>
                <c:pt idx="141">
                  <c:v>2.6</c:v>
                </c:pt>
                <c:pt idx="142">
                  <c:v>5.7</c:v>
                </c:pt>
                <c:pt idx="143">
                  <c:v>20.2</c:v>
                </c:pt>
                <c:pt idx="144">
                  <c:v>0</c:v>
                </c:pt>
                <c:pt idx="145">
                  <c:v>2.7</c:v>
                </c:pt>
                <c:pt idx="146">
                  <c:v>19.600000000000001</c:v>
                </c:pt>
                <c:pt idx="147">
                  <c:v>1.5</c:v>
                </c:pt>
                <c:pt idx="148">
                  <c:v>0.1</c:v>
                </c:pt>
                <c:pt idx="149">
                  <c:v>0.6</c:v>
                </c:pt>
                <c:pt idx="150">
                  <c:v>3.4</c:v>
                </c:pt>
                <c:pt idx="151">
                  <c:v>0</c:v>
                </c:pt>
                <c:pt idx="152">
                  <c:v>0.1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7.5</c:v>
                </c:pt>
                <c:pt idx="158">
                  <c:v>6.3</c:v>
                </c:pt>
                <c:pt idx="159">
                  <c:v>2.7</c:v>
                </c:pt>
                <c:pt idx="160">
                  <c:v>2.7</c:v>
                </c:pt>
                <c:pt idx="161">
                  <c:v>0</c:v>
                </c:pt>
                <c:pt idx="162">
                  <c:v>0.1</c:v>
                </c:pt>
                <c:pt idx="163">
                  <c:v>0.4</c:v>
                </c:pt>
                <c:pt idx="164">
                  <c:v>1.4</c:v>
                </c:pt>
                <c:pt idx="165">
                  <c:v>0</c:v>
                </c:pt>
                <c:pt idx="166">
                  <c:v>0</c:v>
                </c:pt>
                <c:pt idx="167">
                  <c:v>0.3</c:v>
                </c:pt>
                <c:pt idx="168">
                  <c:v>0</c:v>
                </c:pt>
                <c:pt idx="169">
                  <c:v>0.3</c:v>
                </c:pt>
                <c:pt idx="170">
                  <c:v>1</c:v>
                </c:pt>
                <c:pt idx="171">
                  <c:v>1.4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11.8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1.4</c:v>
                </c:pt>
                <c:pt idx="199">
                  <c:v>2.1</c:v>
                </c:pt>
                <c:pt idx="200">
                  <c:v>0</c:v>
                </c:pt>
                <c:pt idx="201">
                  <c:v>0</c:v>
                </c:pt>
                <c:pt idx="202">
                  <c:v>3.5</c:v>
                </c:pt>
                <c:pt idx="203">
                  <c:v>0</c:v>
                </c:pt>
                <c:pt idx="204">
                  <c:v>0</c:v>
                </c:pt>
                <c:pt idx="205">
                  <c:v>0.3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4.5999999999999996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2-45FE-BA47-F759A091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72672"/>
        <c:axId val="2036077568"/>
      </c:lineChart>
      <c:catAx>
        <c:axId val="2036072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7568"/>
        <c:crosses val="autoZero"/>
        <c:auto val="1"/>
        <c:lblAlgn val="ctr"/>
        <c:lblOffset val="100"/>
        <c:tickLblSkip val="1"/>
        <c:noMultiLvlLbl val="0"/>
      </c:catAx>
      <c:valAx>
        <c:axId val="203607756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'2007'!$I$1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'2007'!$H$2:$H$215</c:f>
              <c:numCache>
                <c:formatCode>dd\.mm\.yyyy</c:formatCode>
                <c:ptCount val="214"/>
                <c:pt idx="0">
                  <c:v>39142</c:v>
                </c:pt>
                <c:pt idx="1">
                  <c:v>39143</c:v>
                </c:pt>
                <c:pt idx="2">
                  <c:v>39144</c:v>
                </c:pt>
                <c:pt idx="3">
                  <c:v>39145</c:v>
                </c:pt>
                <c:pt idx="4">
                  <c:v>39146</c:v>
                </c:pt>
                <c:pt idx="5">
                  <c:v>39147</c:v>
                </c:pt>
                <c:pt idx="6">
                  <c:v>39148</c:v>
                </c:pt>
                <c:pt idx="7">
                  <c:v>39149</c:v>
                </c:pt>
                <c:pt idx="8">
                  <c:v>39150</c:v>
                </c:pt>
                <c:pt idx="9">
                  <c:v>39151</c:v>
                </c:pt>
                <c:pt idx="10">
                  <c:v>39152</c:v>
                </c:pt>
                <c:pt idx="11">
                  <c:v>39153</c:v>
                </c:pt>
                <c:pt idx="12">
                  <c:v>39154</c:v>
                </c:pt>
                <c:pt idx="13">
                  <c:v>39155</c:v>
                </c:pt>
                <c:pt idx="14">
                  <c:v>39156</c:v>
                </c:pt>
                <c:pt idx="15">
                  <c:v>39157</c:v>
                </c:pt>
                <c:pt idx="16">
                  <c:v>39158</c:v>
                </c:pt>
                <c:pt idx="17">
                  <c:v>39159</c:v>
                </c:pt>
                <c:pt idx="18">
                  <c:v>39160</c:v>
                </c:pt>
                <c:pt idx="19">
                  <c:v>39161</c:v>
                </c:pt>
                <c:pt idx="20">
                  <c:v>39162</c:v>
                </c:pt>
                <c:pt idx="21">
                  <c:v>39163</c:v>
                </c:pt>
                <c:pt idx="22">
                  <c:v>39164</c:v>
                </c:pt>
                <c:pt idx="23">
                  <c:v>39165</c:v>
                </c:pt>
                <c:pt idx="24">
                  <c:v>39166</c:v>
                </c:pt>
                <c:pt idx="25">
                  <c:v>39167</c:v>
                </c:pt>
                <c:pt idx="26">
                  <c:v>39168</c:v>
                </c:pt>
                <c:pt idx="27">
                  <c:v>39169</c:v>
                </c:pt>
                <c:pt idx="28">
                  <c:v>39170</c:v>
                </c:pt>
                <c:pt idx="29">
                  <c:v>39171</c:v>
                </c:pt>
                <c:pt idx="30">
                  <c:v>39172</c:v>
                </c:pt>
                <c:pt idx="31">
                  <c:v>39173</c:v>
                </c:pt>
                <c:pt idx="32">
                  <c:v>39174</c:v>
                </c:pt>
                <c:pt idx="33">
                  <c:v>39175</c:v>
                </c:pt>
                <c:pt idx="34">
                  <c:v>39176</c:v>
                </c:pt>
                <c:pt idx="35">
                  <c:v>39177</c:v>
                </c:pt>
                <c:pt idx="36">
                  <c:v>39178</c:v>
                </c:pt>
                <c:pt idx="37">
                  <c:v>39179</c:v>
                </c:pt>
                <c:pt idx="38">
                  <c:v>39180</c:v>
                </c:pt>
                <c:pt idx="39">
                  <c:v>39181</c:v>
                </c:pt>
                <c:pt idx="40">
                  <c:v>39182</c:v>
                </c:pt>
                <c:pt idx="41">
                  <c:v>39183</c:v>
                </c:pt>
                <c:pt idx="42">
                  <c:v>39184</c:v>
                </c:pt>
                <c:pt idx="43">
                  <c:v>39185</c:v>
                </c:pt>
                <c:pt idx="44">
                  <c:v>39186</c:v>
                </c:pt>
                <c:pt idx="45">
                  <c:v>39187</c:v>
                </c:pt>
                <c:pt idx="46">
                  <c:v>39188</c:v>
                </c:pt>
                <c:pt idx="47">
                  <c:v>39189</c:v>
                </c:pt>
                <c:pt idx="48">
                  <c:v>39190</c:v>
                </c:pt>
                <c:pt idx="49">
                  <c:v>39191</c:v>
                </c:pt>
                <c:pt idx="50">
                  <c:v>39192</c:v>
                </c:pt>
                <c:pt idx="51">
                  <c:v>39193</c:v>
                </c:pt>
                <c:pt idx="52">
                  <c:v>39194</c:v>
                </c:pt>
                <c:pt idx="53">
                  <c:v>39195</c:v>
                </c:pt>
                <c:pt idx="54">
                  <c:v>39196</c:v>
                </c:pt>
                <c:pt idx="55">
                  <c:v>39197</c:v>
                </c:pt>
                <c:pt idx="56">
                  <c:v>39198</c:v>
                </c:pt>
                <c:pt idx="57">
                  <c:v>39199</c:v>
                </c:pt>
                <c:pt idx="58">
                  <c:v>39200</c:v>
                </c:pt>
                <c:pt idx="59">
                  <c:v>39201</c:v>
                </c:pt>
                <c:pt idx="60">
                  <c:v>39202</c:v>
                </c:pt>
                <c:pt idx="61">
                  <c:v>39203</c:v>
                </c:pt>
                <c:pt idx="62">
                  <c:v>39204</c:v>
                </c:pt>
                <c:pt idx="63">
                  <c:v>39205</c:v>
                </c:pt>
                <c:pt idx="64">
                  <c:v>39206</c:v>
                </c:pt>
                <c:pt idx="65">
                  <c:v>39207</c:v>
                </c:pt>
                <c:pt idx="66">
                  <c:v>39208</c:v>
                </c:pt>
                <c:pt idx="67">
                  <c:v>39209</c:v>
                </c:pt>
                <c:pt idx="68">
                  <c:v>39210</c:v>
                </c:pt>
                <c:pt idx="69">
                  <c:v>39211</c:v>
                </c:pt>
                <c:pt idx="70">
                  <c:v>39212</c:v>
                </c:pt>
                <c:pt idx="71">
                  <c:v>39213</c:v>
                </c:pt>
                <c:pt idx="72">
                  <c:v>39214</c:v>
                </c:pt>
                <c:pt idx="73">
                  <c:v>39215</c:v>
                </c:pt>
                <c:pt idx="74">
                  <c:v>39216</c:v>
                </c:pt>
                <c:pt idx="75">
                  <c:v>39217</c:v>
                </c:pt>
                <c:pt idx="76">
                  <c:v>39218</c:v>
                </c:pt>
                <c:pt idx="77">
                  <c:v>39219</c:v>
                </c:pt>
                <c:pt idx="78">
                  <c:v>39220</c:v>
                </c:pt>
                <c:pt idx="79">
                  <c:v>39221</c:v>
                </c:pt>
                <c:pt idx="80">
                  <c:v>39222</c:v>
                </c:pt>
                <c:pt idx="81">
                  <c:v>39223</c:v>
                </c:pt>
                <c:pt idx="82">
                  <c:v>39224</c:v>
                </c:pt>
                <c:pt idx="83">
                  <c:v>39225</c:v>
                </c:pt>
                <c:pt idx="84">
                  <c:v>39226</c:v>
                </c:pt>
                <c:pt idx="85">
                  <c:v>39227</c:v>
                </c:pt>
                <c:pt idx="86">
                  <c:v>39228</c:v>
                </c:pt>
                <c:pt idx="87">
                  <c:v>39229</c:v>
                </c:pt>
                <c:pt idx="88">
                  <c:v>39230</c:v>
                </c:pt>
                <c:pt idx="89">
                  <c:v>39231</c:v>
                </c:pt>
                <c:pt idx="90">
                  <c:v>39232</c:v>
                </c:pt>
                <c:pt idx="91">
                  <c:v>39233</c:v>
                </c:pt>
                <c:pt idx="92">
                  <c:v>39234</c:v>
                </c:pt>
                <c:pt idx="93">
                  <c:v>39235</c:v>
                </c:pt>
                <c:pt idx="94">
                  <c:v>39236</c:v>
                </c:pt>
                <c:pt idx="95">
                  <c:v>39237</c:v>
                </c:pt>
                <c:pt idx="96">
                  <c:v>39238</c:v>
                </c:pt>
                <c:pt idx="97">
                  <c:v>39239</c:v>
                </c:pt>
                <c:pt idx="98">
                  <c:v>39240</c:v>
                </c:pt>
                <c:pt idx="99">
                  <c:v>39241</c:v>
                </c:pt>
                <c:pt idx="100">
                  <c:v>39242</c:v>
                </c:pt>
                <c:pt idx="101">
                  <c:v>39243</c:v>
                </c:pt>
                <c:pt idx="102">
                  <c:v>39244</c:v>
                </c:pt>
                <c:pt idx="103">
                  <c:v>39245</c:v>
                </c:pt>
                <c:pt idx="104">
                  <c:v>39246</c:v>
                </c:pt>
                <c:pt idx="105">
                  <c:v>39247</c:v>
                </c:pt>
                <c:pt idx="106">
                  <c:v>39248</c:v>
                </c:pt>
                <c:pt idx="107">
                  <c:v>39249</c:v>
                </c:pt>
                <c:pt idx="108">
                  <c:v>39250</c:v>
                </c:pt>
                <c:pt idx="109">
                  <c:v>39251</c:v>
                </c:pt>
                <c:pt idx="110">
                  <c:v>39252</c:v>
                </c:pt>
                <c:pt idx="111">
                  <c:v>39253</c:v>
                </c:pt>
                <c:pt idx="112">
                  <c:v>39254</c:v>
                </c:pt>
                <c:pt idx="113">
                  <c:v>39255</c:v>
                </c:pt>
                <c:pt idx="114">
                  <c:v>39256</c:v>
                </c:pt>
                <c:pt idx="115">
                  <c:v>39257</c:v>
                </c:pt>
                <c:pt idx="116">
                  <c:v>39258</c:v>
                </c:pt>
                <c:pt idx="117">
                  <c:v>39259</c:v>
                </c:pt>
                <c:pt idx="118">
                  <c:v>39260</c:v>
                </c:pt>
                <c:pt idx="119">
                  <c:v>39261</c:v>
                </c:pt>
                <c:pt idx="120">
                  <c:v>39262</c:v>
                </c:pt>
                <c:pt idx="121">
                  <c:v>39263</c:v>
                </c:pt>
                <c:pt idx="122">
                  <c:v>39264</c:v>
                </c:pt>
                <c:pt idx="123">
                  <c:v>39265</c:v>
                </c:pt>
                <c:pt idx="124">
                  <c:v>39266</c:v>
                </c:pt>
                <c:pt idx="125">
                  <c:v>39267</c:v>
                </c:pt>
                <c:pt idx="126">
                  <c:v>39268</c:v>
                </c:pt>
                <c:pt idx="127">
                  <c:v>39269</c:v>
                </c:pt>
                <c:pt idx="128">
                  <c:v>39270</c:v>
                </c:pt>
                <c:pt idx="129">
                  <c:v>39271</c:v>
                </c:pt>
                <c:pt idx="130">
                  <c:v>39272</c:v>
                </c:pt>
                <c:pt idx="131">
                  <c:v>39273</c:v>
                </c:pt>
                <c:pt idx="132">
                  <c:v>39274</c:v>
                </c:pt>
                <c:pt idx="133">
                  <c:v>39275</c:v>
                </c:pt>
                <c:pt idx="134">
                  <c:v>39276</c:v>
                </c:pt>
                <c:pt idx="135">
                  <c:v>39277</c:v>
                </c:pt>
                <c:pt idx="136">
                  <c:v>39278</c:v>
                </c:pt>
                <c:pt idx="137">
                  <c:v>39279</c:v>
                </c:pt>
                <c:pt idx="138">
                  <c:v>39280</c:v>
                </c:pt>
                <c:pt idx="139">
                  <c:v>39281</c:v>
                </c:pt>
                <c:pt idx="140">
                  <c:v>39282</c:v>
                </c:pt>
                <c:pt idx="141">
                  <c:v>39283</c:v>
                </c:pt>
                <c:pt idx="142">
                  <c:v>39284</c:v>
                </c:pt>
                <c:pt idx="143">
                  <c:v>39285</c:v>
                </c:pt>
                <c:pt idx="144">
                  <c:v>39286</c:v>
                </c:pt>
                <c:pt idx="145">
                  <c:v>39287</c:v>
                </c:pt>
                <c:pt idx="146">
                  <c:v>39288</c:v>
                </c:pt>
                <c:pt idx="147">
                  <c:v>39289</c:v>
                </c:pt>
                <c:pt idx="148">
                  <c:v>39290</c:v>
                </c:pt>
                <c:pt idx="149">
                  <c:v>39291</c:v>
                </c:pt>
                <c:pt idx="150">
                  <c:v>39292</c:v>
                </c:pt>
                <c:pt idx="151">
                  <c:v>39293</c:v>
                </c:pt>
                <c:pt idx="152">
                  <c:v>39294</c:v>
                </c:pt>
                <c:pt idx="153">
                  <c:v>39295</c:v>
                </c:pt>
                <c:pt idx="154">
                  <c:v>39296</c:v>
                </c:pt>
                <c:pt idx="155">
                  <c:v>39297</c:v>
                </c:pt>
                <c:pt idx="156">
                  <c:v>39298</c:v>
                </c:pt>
                <c:pt idx="157">
                  <c:v>39299</c:v>
                </c:pt>
                <c:pt idx="158">
                  <c:v>39300</c:v>
                </c:pt>
                <c:pt idx="159">
                  <c:v>39301</c:v>
                </c:pt>
                <c:pt idx="160">
                  <c:v>39302</c:v>
                </c:pt>
                <c:pt idx="161">
                  <c:v>39303</c:v>
                </c:pt>
                <c:pt idx="162">
                  <c:v>39304</c:v>
                </c:pt>
                <c:pt idx="163">
                  <c:v>39305</c:v>
                </c:pt>
                <c:pt idx="164">
                  <c:v>39306</c:v>
                </c:pt>
                <c:pt idx="165">
                  <c:v>39307</c:v>
                </c:pt>
                <c:pt idx="166">
                  <c:v>39308</c:v>
                </c:pt>
                <c:pt idx="167">
                  <c:v>39309</c:v>
                </c:pt>
                <c:pt idx="168">
                  <c:v>39310</c:v>
                </c:pt>
                <c:pt idx="169">
                  <c:v>39311</c:v>
                </c:pt>
                <c:pt idx="170">
                  <c:v>39312</c:v>
                </c:pt>
                <c:pt idx="171">
                  <c:v>39313</c:v>
                </c:pt>
                <c:pt idx="172">
                  <c:v>39314</c:v>
                </c:pt>
                <c:pt idx="173">
                  <c:v>39315</c:v>
                </c:pt>
                <c:pt idx="174">
                  <c:v>39316</c:v>
                </c:pt>
                <c:pt idx="175">
                  <c:v>39317</c:v>
                </c:pt>
                <c:pt idx="176">
                  <c:v>39318</c:v>
                </c:pt>
                <c:pt idx="177">
                  <c:v>39319</c:v>
                </c:pt>
                <c:pt idx="178">
                  <c:v>39320</c:v>
                </c:pt>
                <c:pt idx="179">
                  <c:v>39321</c:v>
                </c:pt>
                <c:pt idx="180">
                  <c:v>39322</c:v>
                </c:pt>
                <c:pt idx="181">
                  <c:v>39323</c:v>
                </c:pt>
                <c:pt idx="182">
                  <c:v>39324</c:v>
                </c:pt>
                <c:pt idx="183">
                  <c:v>39325</c:v>
                </c:pt>
                <c:pt idx="184">
                  <c:v>39326</c:v>
                </c:pt>
                <c:pt idx="185">
                  <c:v>39327</c:v>
                </c:pt>
                <c:pt idx="186">
                  <c:v>39328</c:v>
                </c:pt>
                <c:pt idx="187">
                  <c:v>39329</c:v>
                </c:pt>
                <c:pt idx="188">
                  <c:v>39330</c:v>
                </c:pt>
                <c:pt idx="189">
                  <c:v>39331</c:v>
                </c:pt>
                <c:pt idx="190">
                  <c:v>39332</c:v>
                </c:pt>
                <c:pt idx="191">
                  <c:v>39333</c:v>
                </c:pt>
                <c:pt idx="192">
                  <c:v>39334</c:v>
                </c:pt>
                <c:pt idx="193">
                  <c:v>39335</c:v>
                </c:pt>
                <c:pt idx="194">
                  <c:v>39336</c:v>
                </c:pt>
                <c:pt idx="195">
                  <c:v>39337</c:v>
                </c:pt>
                <c:pt idx="196">
                  <c:v>39338</c:v>
                </c:pt>
                <c:pt idx="197">
                  <c:v>39339</c:v>
                </c:pt>
                <c:pt idx="198">
                  <c:v>39340</c:v>
                </c:pt>
                <c:pt idx="199">
                  <c:v>39341</c:v>
                </c:pt>
                <c:pt idx="200">
                  <c:v>39342</c:v>
                </c:pt>
                <c:pt idx="201">
                  <c:v>39343</c:v>
                </c:pt>
                <c:pt idx="202">
                  <c:v>39344</c:v>
                </c:pt>
                <c:pt idx="203">
                  <c:v>39345</c:v>
                </c:pt>
                <c:pt idx="204">
                  <c:v>39346</c:v>
                </c:pt>
                <c:pt idx="205">
                  <c:v>39347</c:v>
                </c:pt>
                <c:pt idx="206">
                  <c:v>39348</c:v>
                </c:pt>
                <c:pt idx="207">
                  <c:v>39349</c:v>
                </c:pt>
                <c:pt idx="208">
                  <c:v>39350</c:v>
                </c:pt>
                <c:pt idx="209">
                  <c:v>39351</c:v>
                </c:pt>
                <c:pt idx="210">
                  <c:v>39352</c:v>
                </c:pt>
                <c:pt idx="211">
                  <c:v>39353</c:v>
                </c:pt>
                <c:pt idx="212">
                  <c:v>39354</c:v>
                </c:pt>
                <c:pt idx="213">
                  <c:v>39355</c:v>
                </c:pt>
              </c:numCache>
            </c:numRef>
          </c:cat>
          <c:val>
            <c:numRef>
              <c:f>'2007'!$I$2:$I$215</c:f>
              <c:numCache>
                <c:formatCode>General</c:formatCode>
                <c:ptCount val="214"/>
                <c:pt idx="0">
                  <c:v>-17.3</c:v>
                </c:pt>
                <c:pt idx="1">
                  <c:v>-15.6</c:v>
                </c:pt>
                <c:pt idx="2">
                  <c:v>-17.899999999999999</c:v>
                </c:pt>
                <c:pt idx="3">
                  <c:v>-15.7</c:v>
                </c:pt>
                <c:pt idx="4">
                  <c:v>-15.6</c:v>
                </c:pt>
                <c:pt idx="5">
                  <c:v>-14.7</c:v>
                </c:pt>
                <c:pt idx="6">
                  <c:v>-11.7</c:v>
                </c:pt>
                <c:pt idx="7">
                  <c:v>-14.5</c:v>
                </c:pt>
                <c:pt idx="8">
                  <c:v>-15</c:v>
                </c:pt>
                <c:pt idx="9">
                  <c:v>-9.4</c:v>
                </c:pt>
                <c:pt idx="10">
                  <c:v>-8.9</c:v>
                </c:pt>
                <c:pt idx="11">
                  <c:v>-14</c:v>
                </c:pt>
                <c:pt idx="12">
                  <c:v>-14.8</c:v>
                </c:pt>
                <c:pt idx="13">
                  <c:v>-15.3</c:v>
                </c:pt>
                <c:pt idx="14">
                  <c:v>-12.3</c:v>
                </c:pt>
                <c:pt idx="15">
                  <c:v>-9.1</c:v>
                </c:pt>
                <c:pt idx="16">
                  <c:v>-8.5</c:v>
                </c:pt>
                <c:pt idx="17">
                  <c:v>-4.5999999999999996</c:v>
                </c:pt>
                <c:pt idx="18">
                  <c:v>2.8</c:v>
                </c:pt>
                <c:pt idx="19">
                  <c:v>-1.9</c:v>
                </c:pt>
                <c:pt idx="20">
                  <c:v>-2.2999999999999998</c:v>
                </c:pt>
                <c:pt idx="21">
                  <c:v>-2.6</c:v>
                </c:pt>
                <c:pt idx="22">
                  <c:v>-0.2</c:v>
                </c:pt>
                <c:pt idx="23">
                  <c:v>1.1000000000000001</c:v>
                </c:pt>
                <c:pt idx="24">
                  <c:v>0.4</c:v>
                </c:pt>
                <c:pt idx="25">
                  <c:v>-1</c:v>
                </c:pt>
                <c:pt idx="26">
                  <c:v>3.4</c:v>
                </c:pt>
                <c:pt idx="27">
                  <c:v>-0.3</c:v>
                </c:pt>
                <c:pt idx="28">
                  <c:v>-4.0999999999999996</c:v>
                </c:pt>
                <c:pt idx="29">
                  <c:v>-2.5</c:v>
                </c:pt>
                <c:pt idx="30">
                  <c:v>-5.4</c:v>
                </c:pt>
                <c:pt idx="31">
                  <c:v>-1.5</c:v>
                </c:pt>
                <c:pt idx="32">
                  <c:v>-0.5</c:v>
                </c:pt>
                <c:pt idx="33">
                  <c:v>2.6</c:v>
                </c:pt>
                <c:pt idx="34">
                  <c:v>1.4</c:v>
                </c:pt>
                <c:pt idx="35">
                  <c:v>1.5</c:v>
                </c:pt>
                <c:pt idx="36">
                  <c:v>5.7</c:v>
                </c:pt>
                <c:pt idx="37">
                  <c:v>10.7</c:v>
                </c:pt>
                <c:pt idx="38">
                  <c:v>7.7</c:v>
                </c:pt>
                <c:pt idx="39">
                  <c:v>5.7</c:v>
                </c:pt>
                <c:pt idx="40">
                  <c:v>8.6</c:v>
                </c:pt>
                <c:pt idx="41">
                  <c:v>10</c:v>
                </c:pt>
                <c:pt idx="42">
                  <c:v>4.8</c:v>
                </c:pt>
                <c:pt idx="43">
                  <c:v>4</c:v>
                </c:pt>
                <c:pt idx="44">
                  <c:v>6.4</c:v>
                </c:pt>
                <c:pt idx="45">
                  <c:v>7</c:v>
                </c:pt>
                <c:pt idx="46">
                  <c:v>9.1</c:v>
                </c:pt>
                <c:pt idx="47">
                  <c:v>14.7</c:v>
                </c:pt>
                <c:pt idx="48">
                  <c:v>8.5</c:v>
                </c:pt>
                <c:pt idx="49">
                  <c:v>4.7</c:v>
                </c:pt>
                <c:pt idx="50">
                  <c:v>6.7</c:v>
                </c:pt>
                <c:pt idx="51">
                  <c:v>9.8000000000000007</c:v>
                </c:pt>
                <c:pt idx="52">
                  <c:v>12.2</c:v>
                </c:pt>
                <c:pt idx="53">
                  <c:v>13.2</c:v>
                </c:pt>
                <c:pt idx="54">
                  <c:v>14.8</c:v>
                </c:pt>
                <c:pt idx="55">
                  <c:v>16.3</c:v>
                </c:pt>
                <c:pt idx="56">
                  <c:v>17.899999999999999</c:v>
                </c:pt>
                <c:pt idx="57">
                  <c:v>20.399999999999999</c:v>
                </c:pt>
                <c:pt idx="58">
                  <c:v>9.4</c:v>
                </c:pt>
                <c:pt idx="59">
                  <c:v>14.8</c:v>
                </c:pt>
                <c:pt idx="60">
                  <c:v>14.9</c:v>
                </c:pt>
                <c:pt idx="61">
                  <c:v>14.9</c:v>
                </c:pt>
                <c:pt idx="62">
                  <c:v>17.399999999999999</c:v>
                </c:pt>
                <c:pt idx="63">
                  <c:v>18.2</c:v>
                </c:pt>
                <c:pt idx="64">
                  <c:v>18.5</c:v>
                </c:pt>
                <c:pt idx="65">
                  <c:v>10.8</c:v>
                </c:pt>
                <c:pt idx="66">
                  <c:v>9.4</c:v>
                </c:pt>
                <c:pt idx="67">
                  <c:v>13.9</c:v>
                </c:pt>
                <c:pt idx="68">
                  <c:v>13</c:v>
                </c:pt>
                <c:pt idx="69">
                  <c:v>7.4</c:v>
                </c:pt>
                <c:pt idx="70">
                  <c:v>7.4</c:v>
                </c:pt>
                <c:pt idx="71">
                  <c:v>14.4</c:v>
                </c:pt>
                <c:pt idx="72">
                  <c:v>17.5</c:v>
                </c:pt>
                <c:pt idx="73">
                  <c:v>13</c:v>
                </c:pt>
                <c:pt idx="74">
                  <c:v>10.199999999999999</c:v>
                </c:pt>
                <c:pt idx="75">
                  <c:v>16.899999999999999</c:v>
                </c:pt>
                <c:pt idx="76">
                  <c:v>20.8</c:v>
                </c:pt>
                <c:pt idx="77">
                  <c:v>18.3</c:v>
                </c:pt>
                <c:pt idx="78">
                  <c:v>11</c:v>
                </c:pt>
                <c:pt idx="79">
                  <c:v>16.100000000000001</c:v>
                </c:pt>
                <c:pt idx="80">
                  <c:v>14.2</c:v>
                </c:pt>
                <c:pt idx="81">
                  <c:v>9.1999999999999993</c:v>
                </c:pt>
                <c:pt idx="82">
                  <c:v>6.5</c:v>
                </c:pt>
                <c:pt idx="83">
                  <c:v>12</c:v>
                </c:pt>
                <c:pt idx="84">
                  <c:v>15.6</c:v>
                </c:pt>
                <c:pt idx="85">
                  <c:v>11</c:v>
                </c:pt>
                <c:pt idx="86">
                  <c:v>13.7</c:v>
                </c:pt>
                <c:pt idx="87">
                  <c:v>14.5</c:v>
                </c:pt>
                <c:pt idx="88">
                  <c:v>11.2</c:v>
                </c:pt>
                <c:pt idx="89">
                  <c:v>11.4</c:v>
                </c:pt>
                <c:pt idx="90">
                  <c:v>15.8</c:v>
                </c:pt>
                <c:pt idx="91">
                  <c:v>10.4</c:v>
                </c:pt>
                <c:pt idx="92">
                  <c:v>7.8</c:v>
                </c:pt>
                <c:pt idx="93">
                  <c:v>8.5</c:v>
                </c:pt>
                <c:pt idx="94">
                  <c:v>10.9</c:v>
                </c:pt>
                <c:pt idx="95">
                  <c:v>8.9</c:v>
                </c:pt>
                <c:pt idx="96">
                  <c:v>9.5</c:v>
                </c:pt>
                <c:pt idx="97">
                  <c:v>9.3000000000000007</c:v>
                </c:pt>
                <c:pt idx="98">
                  <c:v>12.9</c:v>
                </c:pt>
                <c:pt idx="99">
                  <c:v>12.2</c:v>
                </c:pt>
                <c:pt idx="100">
                  <c:v>14.1</c:v>
                </c:pt>
                <c:pt idx="101">
                  <c:v>14.8</c:v>
                </c:pt>
                <c:pt idx="102">
                  <c:v>18</c:v>
                </c:pt>
                <c:pt idx="103">
                  <c:v>17.399999999999999</c:v>
                </c:pt>
                <c:pt idx="104">
                  <c:v>14</c:v>
                </c:pt>
                <c:pt idx="105">
                  <c:v>14.5</c:v>
                </c:pt>
                <c:pt idx="106">
                  <c:v>12</c:v>
                </c:pt>
                <c:pt idx="107">
                  <c:v>13</c:v>
                </c:pt>
                <c:pt idx="108">
                  <c:v>19.2</c:v>
                </c:pt>
                <c:pt idx="109">
                  <c:v>20.3</c:v>
                </c:pt>
                <c:pt idx="110">
                  <c:v>17</c:v>
                </c:pt>
                <c:pt idx="111">
                  <c:v>20.6</c:v>
                </c:pt>
                <c:pt idx="112">
                  <c:v>21.6</c:v>
                </c:pt>
                <c:pt idx="113">
                  <c:v>22.6</c:v>
                </c:pt>
                <c:pt idx="114">
                  <c:v>24.1</c:v>
                </c:pt>
                <c:pt idx="115">
                  <c:v>24.2</c:v>
                </c:pt>
                <c:pt idx="116">
                  <c:v>19</c:v>
                </c:pt>
                <c:pt idx="117">
                  <c:v>16.600000000000001</c:v>
                </c:pt>
                <c:pt idx="118">
                  <c:v>17.8</c:v>
                </c:pt>
                <c:pt idx="119">
                  <c:v>20.2</c:v>
                </c:pt>
                <c:pt idx="120">
                  <c:v>20.100000000000001</c:v>
                </c:pt>
                <c:pt idx="121">
                  <c:v>17.600000000000001</c:v>
                </c:pt>
                <c:pt idx="122">
                  <c:v>18.600000000000001</c:v>
                </c:pt>
                <c:pt idx="123">
                  <c:v>19.899999999999999</c:v>
                </c:pt>
                <c:pt idx="124">
                  <c:v>20.9</c:v>
                </c:pt>
                <c:pt idx="125">
                  <c:v>21.1</c:v>
                </c:pt>
                <c:pt idx="126">
                  <c:v>21.5</c:v>
                </c:pt>
                <c:pt idx="127">
                  <c:v>22.1</c:v>
                </c:pt>
                <c:pt idx="128">
                  <c:v>23.3</c:v>
                </c:pt>
                <c:pt idx="129">
                  <c:v>23.9</c:v>
                </c:pt>
                <c:pt idx="130">
                  <c:v>24.9</c:v>
                </c:pt>
                <c:pt idx="131">
                  <c:v>22.1</c:v>
                </c:pt>
                <c:pt idx="132">
                  <c:v>21.1</c:v>
                </c:pt>
                <c:pt idx="133">
                  <c:v>22.8</c:v>
                </c:pt>
                <c:pt idx="134">
                  <c:v>22.3</c:v>
                </c:pt>
                <c:pt idx="135">
                  <c:v>23.2</c:v>
                </c:pt>
                <c:pt idx="136">
                  <c:v>21.8</c:v>
                </c:pt>
                <c:pt idx="137">
                  <c:v>22.6</c:v>
                </c:pt>
                <c:pt idx="138">
                  <c:v>21.6</c:v>
                </c:pt>
                <c:pt idx="139">
                  <c:v>21.6</c:v>
                </c:pt>
                <c:pt idx="140">
                  <c:v>23.4</c:v>
                </c:pt>
                <c:pt idx="141">
                  <c:v>24.2</c:v>
                </c:pt>
                <c:pt idx="142">
                  <c:v>22.9</c:v>
                </c:pt>
                <c:pt idx="143">
                  <c:v>21.6</c:v>
                </c:pt>
                <c:pt idx="144">
                  <c:v>23.2</c:v>
                </c:pt>
                <c:pt idx="145">
                  <c:v>21.5</c:v>
                </c:pt>
                <c:pt idx="146">
                  <c:v>24.2</c:v>
                </c:pt>
                <c:pt idx="147">
                  <c:v>18</c:v>
                </c:pt>
                <c:pt idx="148">
                  <c:v>18</c:v>
                </c:pt>
                <c:pt idx="149">
                  <c:v>18.5</c:v>
                </c:pt>
                <c:pt idx="150">
                  <c:v>18.8</c:v>
                </c:pt>
                <c:pt idx="151">
                  <c:v>19.7</c:v>
                </c:pt>
                <c:pt idx="152">
                  <c:v>20.100000000000001</c:v>
                </c:pt>
                <c:pt idx="153">
                  <c:v>21.4</c:v>
                </c:pt>
                <c:pt idx="154">
                  <c:v>21</c:v>
                </c:pt>
                <c:pt idx="155">
                  <c:v>22.5</c:v>
                </c:pt>
                <c:pt idx="156">
                  <c:v>21.5</c:v>
                </c:pt>
                <c:pt idx="157">
                  <c:v>20</c:v>
                </c:pt>
                <c:pt idx="158">
                  <c:v>17.8</c:v>
                </c:pt>
                <c:pt idx="159">
                  <c:v>18.899999999999999</c:v>
                </c:pt>
                <c:pt idx="160">
                  <c:v>21.3</c:v>
                </c:pt>
                <c:pt idx="161">
                  <c:v>22.2</c:v>
                </c:pt>
                <c:pt idx="162">
                  <c:v>17.5</c:v>
                </c:pt>
                <c:pt idx="163">
                  <c:v>13.5</c:v>
                </c:pt>
                <c:pt idx="164">
                  <c:v>14.9</c:v>
                </c:pt>
                <c:pt idx="165">
                  <c:v>15.9</c:v>
                </c:pt>
                <c:pt idx="166">
                  <c:v>13.3</c:v>
                </c:pt>
                <c:pt idx="167">
                  <c:v>11.5</c:v>
                </c:pt>
                <c:pt idx="168">
                  <c:v>11.1</c:v>
                </c:pt>
                <c:pt idx="169">
                  <c:v>10.6</c:v>
                </c:pt>
                <c:pt idx="170">
                  <c:v>10.3</c:v>
                </c:pt>
                <c:pt idx="171">
                  <c:v>12.3</c:v>
                </c:pt>
                <c:pt idx="172">
                  <c:v>13.6</c:v>
                </c:pt>
                <c:pt idx="173">
                  <c:v>15.6</c:v>
                </c:pt>
                <c:pt idx="174">
                  <c:v>17.2</c:v>
                </c:pt>
                <c:pt idx="175">
                  <c:v>17.3</c:v>
                </c:pt>
                <c:pt idx="176">
                  <c:v>16.899999999999999</c:v>
                </c:pt>
                <c:pt idx="177">
                  <c:v>13.9</c:v>
                </c:pt>
                <c:pt idx="178">
                  <c:v>10.7</c:v>
                </c:pt>
                <c:pt idx="179">
                  <c:v>12.6</c:v>
                </c:pt>
                <c:pt idx="180">
                  <c:v>18.5</c:v>
                </c:pt>
                <c:pt idx="181">
                  <c:v>21.1</c:v>
                </c:pt>
                <c:pt idx="182">
                  <c:v>20.7</c:v>
                </c:pt>
                <c:pt idx="183">
                  <c:v>21.6</c:v>
                </c:pt>
                <c:pt idx="184">
                  <c:v>21.7</c:v>
                </c:pt>
                <c:pt idx="185">
                  <c:v>23.5</c:v>
                </c:pt>
                <c:pt idx="186">
                  <c:v>23.8</c:v>
                </c:pt>
                <c:pt idx="187">
                  <c:v>20.8</c:v>
                </c:pt>
                <c:pt idx="188">
                  <c:v>13.1</c:v>
                </c:pt>
                <c:pt idx="189">
                  <c:v>13.7</c:v>
                </c:pt>
                <c:pt idx="190">
                  <c:v>13.7</c:v>
                </c:pt>
                <c:pt idx="191">
                  <c:v>14.1</c:v>
                </c:pt>
                <c:pt idx="192">
                  <c:v>9.3000000000000007</c:v>
                </c:pt>
                <c:pt idx="193">
                  <c:v>14.4</c:v>
                </c:pt>
                <c:pt idx="194">
                  <c:v>17.8</c:v>
                </c:pt>
                <c:pt idx="195">
                  <c:v>21.7</c:v>
                </c:pt>
                <c:pt idx="196">
                  <c:v>19.399999999999999</c:v>
                </c:pt>
                <c:pt idx="197">
                  <c:v>12.1</c:v>
                </c:pt>
                <c:pt idx="198">
                  <c:v>9.5</c:v>
                </c:pt>
                <c:pt idx="199">
                  <c:v>8.1</c:v>
                </c:pt>
                <c:pt idx="200">
                  <c:v>10.7</c:v>
                </c:pt>
                <c:pt idx="201">
                  <c:v>13.3</c:v>
                </c:pt>
                <c:pt idx="202">
                  <c:v>10.9</c:v>
                </c:pt>
                <c:pt idx="203">
                  <c:v>13.7</c:v>
                </c:pt>
                <c:pt idx="204">
                  <c:v>9.6999999999999993</c:v>
                </c:pt>
                <c:pt idx="205">
                  <c:v>6.8</c:v>
                </c:pt>
                <c:pt idx="206">
                  <c:v>5.8</c:v>
                </c:pt>
                <c:pt idx="207">
                  <c:v>6.2</c:v>
                </c:pt>
                <c:pt idx="208">
                  <c:v>8.1</c:v>
                </c:pt>
                <c:pt idx="209">
                  <c:v>10.3</c:v>
                </c:pt>
                <c:pt idx="210">
                  <c:v>8.6</c:v>
                </c:pt>
                <c:pt idx="211">
                  <c:v>6.2</c:v>
                </c:pt>
                <c:pt idx="212">
                  <c:v>9.8000000000000007</c:v>
                </c:pt>
                <c:pt idx="2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73216"/>
        <c:axId val="2036078112"/>
      </c:lineChart>
      <c:dateAx>
        <c:axId val="2036073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8112"/>
        <c:crosses val="autoZero"/>
        <c:auto val="1"/>
        <c:lblOffset val="100"/>
        <c:baseTimeUnit val="days"/>
        <c:majorUnit val="1"/>
        <c:majorTimeUnit val="days"/>
      </c:dateAx>
      <c:valAx>
        <c:axId val="20360781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'2007'!$H$1:$H$215</c:f>
              <c:strCache>
                <c:ptCount val="215"/>
                <c:pt idx="0">
                  <c:v>Дата</c:v>
                </c:pt>
                <c:pt idx="1">
                  <c:v>01.03.2007</c:v>
                </c:pt>
                <c:pt idx="2">
                  <c:v>02.03.2007</c:v>
                </c:pt>
                <c:pt idx="3">
                  <c:v>03.03.2007</c:v>
                </c:pt>
                <c:pt idx="4">
                  <c:v>04.03.2007</c:v>
                </c:pt>
                <c:pt idx="5">
                  <c:v>05.03.2007</c:v>
                </c:pt>
                <c:pt idx="6">
                  <c:v>06.03.2007</c:v>
                </c:pt>
                <c:pt idx="7">
                  <c:v>07.03.2007</c:v>
                </c:pt>
                <c:pt idx="8">
                  <c:v>08.03.2007</c:v>
                </c:pt>
                <c:pt idx="9">
                  <c:v>09.03.2007</c:v>
                </c:pt>
                <c:pt idx="10">
                  <c:v>10.03.2007</c:v>
                </c:pt>
                <c:pt idx="11">
                  <c:v>11.03.2007</c:v>
                </c:pt>
                <c:pt idx="12">
                  <c:v>12.03.2007</c:v>
                </c:pt>
                <c:pt idx="13">
                  <c:v>13.03.2007</c:v>
                </c:pt>
                <c:pt idx="14">
                  <c:v>14.03.2007</c:v>
                </c:pt>
                <c:pt idx="15">
                  <c:v>15.03.2007</c:v>
                </c:pt>
                <c:pt idx="16">
                  <c:v>16.03.2007</c:v>
                </c:pt>
                <c:pt idx="17">
                  <c:v>17.03.2007</c:v>
                </c:pt>
                <c:pt idx="18">
                  <c:v>18.03.2007</c:v>
                </c:pt>
                <c:pt idx="19">
                  <c:v>19.03.2007</c:v>
                </c:pt>
                <c:pt idx="20">
                  <c:v>20.03.2007</c:v>
                </c:pt>
                <c:pt idx="21">
                  <c:v>21.03.2007</c:v>
                </c:pt>
                <c:pt idx="22">
                  <c:v>22.03.2007</c:v>
                </c:pt>
                <c:pt idx="23">
                  <c:v>23.03.2007</c:v>
                </c:pt>
                <c:pt idx="24">
                  <c:v>24.03.2007</c:v>
                </c:pt>
                <c:pt idx="25">
                  <c:v>25.03.2007</c:v>
                </c:pt>
                <c:pt idx="26">
                  <c:v>26.03.2007</c:v>
                </c:pt>
                <c:pt idx="27">
                  <c:v>27.03.2007</c:v>
                </c:pt>
                <c:pt idx="28">
                  <c:v>28.03.2007</c:v>
                </c:pt>
                <c:pt idx="29">
                  <c:v>29.03.2007</c:v>
                </c:pt>
                <c:pt idx="30">
                  <c:v>30.03.2007</c:v>
                </c:pt>
                <c:pt idx="31">
                  <c:v>31.03.2007</c:v>
                </c:pt>
                <c:pt idx="32">
                  <c:v>01.04.2007</c:v>
                </c:pt>
                <c:pt idx="33">
                  <c:v>02.04.2007</c:v>
                </c:pt>
                <c:pt idx="34">
                  <c:v>03.04.2007</c:v>
                </c:pt>
                <c:pt idx="35">
                  <c:v>04.04.2007</c:v>
                </c:pt>
                <c:pt idx="36">
                  <c:v>05.04.2007</c:v>
                </c:pt>
                <c:pt idx="37">
                  <c:v>06.04.2007</c:v>
                </c:pt>
                <c:pt idx="38">
                  <c:v>07.04.2007</c:v>
                </c:pt>
                <c:pt idx="39">
                  <c:v>08.04.2007</c:v>
                </c:pt>
                <c:pt idx="40">
                  <c:v>09.04.2007</c:v>
                </c:pt>
                <c:pt idx="41">
                  <c:v>10.04.2007</c:v>
                </c:pt>
                <c:pt idx="42">
                  <c:v>11.04.2007</c:v>
                </c:pt>
                <c:pt idx="43">
                  <c:v>12.04.2007</c:v>
                </c:pt>
                <c:pt idx="44">
                  <c:v>13.04.2007</c:v>
                </c:pt>
                <c:pt idx="45">
                  <c:v>14.04.2007</c:v>
                </c:pt>
                <c:pt idx="46">
                  <c:v>15.04.2007</c:v>
                </c:pt>
                <c:pt idx="47">
                  <c:v>16.04.2007</c:v>
                </c:pt>
                <c:pt idx="48">
                  <c:v>17.04.2007</c:v>
                </c:pt>
                <c:pt idx="49">
                  <c:v>18.04.2007</c:v>
                </c:pt>
                <c:pt idx="50">
                  <c:v>19.04.2007</c:v>
                </c:pt>
                <c:pt idx="51">
                  <c:v>20.04.2007</c:v>
                </c:pt>
                <c:pt idx="52">
                  <c:v>21.04.2007</c:v>
                </c:pt>
                <c:pt idx="53">
                  <c:v>22.04.2007</c:v>
                </c:pt>
                <c:pt idx="54">
                  <c:v>23.04.2007</c:v>
                </c:pt>
                <c:pt idx="55">
                  <c:v>24.04.2007</c:v>
                </c:pt>
                <c:pt idx="56">
                  <c:v>25.04.2007</c:v>
                </c:pt>
                <c:pt idx="57">
                  <c:v>26.04.2007</c:v>
                </c:pt>
                <c:pt idx="58">
                  <c:v>27.04.2007</c:v>
                </c:pt>
                <c:pt idx="59">
                  <c:v>28.04.2007</c:v>
                </c:pt>
                <c:pt idx="60">
                  <c:v>29.04.2007</c:v>
                </c:pt>
                <c:pt idx="61">
                  <c:v>30.04.2007</c:v>
                </c:pt>
                <c:pt idx="62">
                  <c:v>01.05.2007</c:v>
                </c:pt>
                <c:pt idx="63">
                  <c:v>02.05.2007</c:v>
                </c:pt>
                <c:pt idx="64">
                  <c:v>03.05.2007</c:v>
                </c:pt>
                <c:pt idx="65">
                  <c:v>04.05.2007</c:v>
                </c:pt>
                <c:pt idx="66">
                  <c:v>05.05.2007</c:v>
                </c:pt>
                <c:pt idx="67">
                  <c:v>06.05.2007</c:v>
                </c:pt>
                <c:pt idx="68">
                  <c:v>07.05.2007</c:v>
                </c:pt>
                <c:pt idx="69">
                  <c:v>08.05.2007</c:v>
                </c:pt>
                <c:pt idx="70">
                  <c:v>09.05.2007</c:v>
                </c:pt>
                <c:pt idx="71">
                  <c:v>10.05.2007</c:v>
                </c:pt>
                <c:pt idx="72">
                  <c:v>11.05.2007</c:v>
                </c:pt>
                <c:pt idx="73">
                  <c:v>12.05.2007</c:v>
                </c:pt>
                <c:pt idx="74">
                  <c:v>13.05.2007</c:v>
                </c:pt>
                <c:pt idx="75">
                  <c:v>14.05.2007</c:v>
                </c:pt>
                <c:pt idx="76">
                  <c:v>15.05.2007</c:v>
                </c:pt>
                <c:pt idx="77">
                  <c:v>16.05.2007</c:v>
                </c:pt>
                <c:pt idx="78">
                  <c:v>17.05.2007</c:v>
                </c:pt>
                <c:pt idx="79">
                  <c:v>18.05.2007</c:v>
                </c:pt>
                <c:pt idx="80">
                  <c:v>19.05.2007</c:v>
                </c:pt>
                <c:pt idx="81">
                  <c:v>20.05.2007</c:v>
                </c:pt>
                <c:pt idx="82">
                  <c:v>21.05.2007</c:v>
                </c:pt>
                <c:pt idx="83">
                  <c:v>22.05.2007</c:v>
                </c:pt>
                <c:pt idx="84">
                  <c:v>23.05.2007</c:v>
                </c:pt>
                <c:pt idx="85">
                  <c:v>24.05.2007</c:v>
                </c:pt>
                <c:pt idx="86">
                  <c:v>25.05.2007</c:v>
                </c:pt>
                <c:pt idx="87">
                  <c:v>26.05.2007</c:v>
                </c:pt>
                <c:pt idx="88">
                  <c:v>27.05.2007</c:v>
                </c:pt>
                <c:pt idx="89">
                  <c:v>28.05.2007</c:v>
                </c:pt>
                <c:pt idx="90">
                  <c:v>29.05.2007</c:v>
                </c:pt>
                <c:pt idx="91">
                  <c:v>30.05.2007</c:v>
                </c:pt>
                <c:pt idx="92">
                  <c:v>31.05.2007</c:v>
                </c:pt>
                <c:pt idx="93">
                  <c:v>01.06.2007</c:v>
                </c:pt>
                <c:pt idx="94">
                  <c:v>02.06.2007</c:v>
                </c:pt>
                <c:pt idx="95">
                  <c:v>03.06.2007</c:v>
                </c:pt>
                <c:pt idx="96">
                  <c:v>04.06.2007</c:v>
                </c:pt>
                <c:pt idx="97">
                  <c:v>05.06.2007</c:v>
                </c:pt>
                <c:pt idx="98">
                  <c:v>06.06.2007</c:v>
                </c:pt>
                <c:pt idx="99">
                  <c:v>07.06.2007</c:v>
                </c:pt>
                <c:pt idx="100">
                  <c:v>08.06.2007</c:v>
                </c:pt>
                <c:pt idx="101">
                  <c:v>09.06.2007</c:v>
                </c:pt>
                <c:pt idx="102">
                  <c:v>10.06.2007</c:v>
                </c:pt>
                <c:pt idx="103">
                  <c:v>11.06.2007</c:v>
                </c:pt>
                <c:pt idx="104">
                  <c:v>12.06.2007</c:v>
                </c:pt>
                <c:pt idx="105">
                  <c:v>13.06.2007</c:v>
                </c:pt>
                <c:pt idx="106">
                  <c:v>14.06.2007</c:v>
                </c:pt>
                <c:pt idx="107">
                  <c:v>15.06.2007</c:v>
                </c:pt>
                <c:pt idx="108">
                  <c:v>16.06.2007</c:v>
                </c:pt>
                <c:pt idx="109">
                  <c:v>17.06.2007</c:v>
                </c:pt>
                <c:pt idx="110">
                  <c:v>18.06.2007</c:v>
                </c:pt>
                <c:pt idx="111">
                  <c:v>19.06.2007</c:v>
                </c:pt>
                <c:pt idx="112">
                  <c:v>20.06.2007</c:v>
                </c:pt>
                <c:pt idx="113">
                  <c:v>21.06.2007</c:v>
                </c:pt>
                <c:pt idx="114">
                  <c:v>22.06.2007</c:v>
                </c:pt>
                <c:pt idx="115">
                  <c:v>23.06.2007</c:v>
                </c:pt>
                <c:pt idx="116">
                  <c:v>24.06.2007</c:v>
                </c:pt>
                <c:pt idx="117">
                  <c:v>25.06.2007</c:v>
                </c:pt>
                <c:pt idx="118">
                  <c:v>26.06.2007</c:v>
                </c:pt>
                <c:pt idx="119">
                  <c:v>27.06.2007</c:v>
                </c:pt>
                <c:pt idx="120">
                  <c:v>28.06.2007</c:v>
                </c:pt>
                <c:pt idx="121">
                  <c:v>29.06.2007</c:v>
                </c:pt>
                <c:pt idx="122">
                  <c:v>30.06.2007</c:v>
                </c:pt>
                <c:pt idx="123">
                  <c:v>01.07.2007</c:v>
                </c:pt>
                <c:pt idx="124">
                  <c:v>02.07.2007</c:v>
                </c:pt>
                <c:pt idx="125">
                  <c:v>03.07.2007</c:v>
                </c:pt>
                <c:pt idx="126">
                  <c:v>04.07.2007</c:v>
                </c:pt>
                <c:pt idx="127">
                  <c:v>05.07.2007</c:v>
                </c:pt>
                <c:pt idx="128">
                  <c:v>06.07.2007</c:v>
                </c:pt>
                <c:pt idx="129">
                  <c:v>07.07.2007</c:v>
                </c:pt>
                <c:pt idx="130">
                  <c:v>08.07.2007</c:v>
                </c:pt>
                <c:pt idx="131">
                  <c:v>09.07.2007</c:v>
                </c:pt>
                <c:pt idx="132">
                  <c:v>10.07.2007</c:v>
                </c:pt>
                <c:pt idx="133">
                  <c:v>11.07.2007</c:v>
                </c:pt>
                <c:pt idx="134">
                  <c:v>12.07.2007</c:v>
                </c:pt>
                <c:pt idx="135">
                  <c:v>13.07.2007</c:v>
                </c:pt>
                <c:pt idx="136">
                  <c:v>14.07.2007</c:v>
                </c:pt>
                <c:pt idx="137">
                  <c:v>15.07.2007</c:v>
                </c:pt>
                <c:pt idx="138">
                  <c:v>16.07.2007</c:v>
                </c:pt>
                <c:pt idx="139">
                  <c:v>17.07.2007</c:v>
                </c:pt>
                <c:pt idx="140">
                  <c:v>18.07.2007</c:v>
                </c:pt>
                <c:pt idx="141">
                  <c:v>19.07.2007</c:v>
                </c:pt>
                <c:pt idx="142">
                  <c:v>20.07.2007</c:v>
                </c:pt>
                <c:pt idx="143">
                  <c:v>21.07.2007</c:v>
                </c:pt>
                <c:pt idx="144">
                  <c:v>22.07.2007</c:v>
                </c:pt>
                <c:pt idx="145">
                  <c:v>23.07.2007</c:v>
                </c:pt>
                <c:pt idx="146">
                  <c:v>24.07.2007</c:v>
                </c:pt>
                <c:pt idx="147">
                  <c:v>25.07.2007</c:v>
                </c:pt>
                <c:pt idx="148">
                  <c:v>26.07.2007</c:v>
                </c:pt>
                <c:pt idx="149">
                  <c:v>27.07.2007</c:v>
                </c:pt>
                <c:pt idx="150">
                  <c:v>28.07.2007</c:v>
                </c:pt>
                <c:pt idx="151">
                  <c:v>29.07.2007</c:v>
                </c:pt>
                <c:pt idx="152">
                  <c:v>30.07.2007</c:v>
                </c:pt>
                <c:pt idx="153">
                  <c:v>31.07.2007</c:v>
                </c:pt>
                <c:pt idx="154">
                  <c:v>01.08.2007</c:v>
                </c:pt>
                <c:pt idx="155">
                  <c:v>02.08.2007</c:v>
                </c:pt>
                <c:pt idx="156">
                  <c:v>03.08.2007</c:v>
                </c:pt>
                <c:pt idx="157">
                  <c:v>04.08.2007</c:v>
                </c:pt>
                <c:pt idx="158">
                  <c:v>05.08.2007</c:v>
                </c:pt>
                <c:pt idx="159">
                  <c:v>06.08.2007</c:v>
                </c:pt>
                <c:pt idx="160">
                  <c:v>07.08.2007</c:v>
                </c:pt>
                <c:pt idx="161">
                  <c:v>08.08.2007</c:v>
                </c:pt>
                <c:pt idx="162">
                  <c:v>09.08.2007</c:v>
                </c:pt>
                <c:pt idx="163">
                  <c:v>10.08.2007</c:v>
                </c:pt>
                <c:pt idx="164">
                  <c:v>11.08.2007</c:v>
                </c:pt>
                <c:pt idx="165">
                  <c:v>12.08.2007</c:v>
                </c:pt>
                <c:pt idx="166">
                  <c:v>13.08.2007</c:v>
                </c:pt>
                <c:pt idx="167">
                  <c:v>14.08.2007</c:v>
                </c:pt>
                <c:pt idx="168">
                  <c:v>15.08.2007</c:v>
                </c:pt>
                <c:pt idx="169">
                  <c:v>16.08.2007</c:v>
                </c:pt>
                <c:pt idx="170">
                  <c:v>17.08.2007</c:v>
                </c:pt>
                <c:pt idx="171">
                  <c:v>18.08.2007</c:v>
                </c:pt>
                <c:pt idx="172">
                  <c:v>19.08.2007</c:v>
                </c:pt>
                <c:pt idx="173">
                  <c:v>20.08.2007</c:v>
                </c:pt>
                <c:pt idx="174">
                  <c:v>21.08.2007</c:v>
                </c:pt>
                <c:pt idx="175">
                  <c:v>22.08.2007</c:v>
                </c:pt>
                <c:pt idx="176">
                  <c:v>23.08.2007</c:v>
                </c:pt>
                <c:pt idx="177">
                  <c:v>24.08.2007</c:v>
                </c:pt>
                <c:pt idx="178">
                  <c:v>25.08.2007</c:v>
                </c:pt>
                <c:pt idx="179">
                  <c:v>26.08.2007</c:v>
                </c:pt>
                <c:pt idx="180">
                  <c:v>27.08.2007</c:v>
                </c:pt>
                <c:pt idx="181">
                  <c:v>28.08.2007</c:v>
                </c:pt>
                <c:pt idx="182">
                  <c:v>29.08.2007</c:v>
                </c:pt>
                <c:pt idx="183">
                  <c:v>30.08.2007</c:v>
                </c:pt>
                <c:pt idx="184">
                  <c:v>31.08.2007</c:v>
                </c:pt>
                <c:pt idx="185">
                  <c:v>01.09.2007</c:v>
                </c:pt>
                <c:pt idx="186">
                  <c:v>02.09.2007</c:v>
                </c:pt>
                <c:pt idx="187">
                  <c:v>03.09.2007</c:v>
                </c:pt>
                <c:pt idx="188">
                  <c:v>04.09.2007</c:v>
                </c:pt>
                <c:pt idx="189">
                  <c:v>05.09.2007</c:v>
                </c:pt>
                <c:pt idx="190">
                  <c:v>06.09.2007</c:v>
                </c:pt>
                <c:pt idx="191">
                  <c:v>07.09.2007</c:v>
                </c:pt>
                <c:pt idx="192">
                  <c:v>08.09.2007</c:v>
                </c:pt>
                <c:pt idx="193">
                  <c:v>09.09.2007</c:v>
                </c:pt>
                <c:pt idx="194">
                  <c:v>10.09.2007</c:v>
                </c:pt>
                <c:pt idx="195">
                  <c:v>11.09.2007</c:v>
                </c:pt>
                <c:pt idx="196">
                  <c:v>12.09.2007</c:v>
                </c:pt>
                <c:pt idx="197">
                  <c:v>13.09.2007</c:v>
                </c:pt>
                <c:pt idx="198">
                  <c:v>14.09.2007</c:v>
                </c:pt>
                <c:pt idx="199">
                  <c:v>15.09.2007</c:v>
                </c:pt>
                <c:pt idx="200">
                  <c:v>16.09.2007</c:v>
                </c:pt>
                <c:pt idx="201">
                  <c:v>17.09.2007</c:v>
                </c:pt>
                <c:pt idx="202">
                  <c:v>18.09.2007</c:v>
                </c:pt>
                <c:pt idx="203">
                  <c:v>19.09.2007</c:v>
                </c:pt>
                <c:pt idx="204">
                  <c:v>20.09.2007</c:v>
                </c:pt>
                <c:pt idx="205">
                  <c:v>21.09.2007</c:v>
                </c:pt>
                <c:pt idx="206">
                  <c:v>22.09.2007</c:v>
                </c:pt>
                <c:pt idx="207">
                  <c:v>23.09.2007</c:v>
                </c:pt>
                <c:pt idx="208">
                  <c:v>24.09.2007</c:v>
                </c:pt>
                <c:pt idx="209">
                  <c:v>25.09.2007</c:v>
                </c:pt>
                <c:pt idx="210">
                  <c:v>26.09.2007</c:v>
                </c:pt>
                <c:pt idx="211">
                  <c:v>27.09.2007</c:v>
                </c:pt>
                <c:pt idx="212">
                  <c:v>28.09.2007</c:v>
                </c:pt>
                <c:pt idx="213">
                  <c:v>29.09.2007</c:v>
                </c:pt>
                <c:pt idx="214">
                  <c:v>30.09.2007</c:v>
                </c:pt>
              </c:strCache>
            </c:strRef>
          </c:cat>
          <c:val>
            <c:numRef>
              <c:f>'2007'!$I$1:$I$215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-17.3</c:v>
                </c:pt>
                <c:pt idx="2">
                  <c:v>-15.6</c:v>
                </c:pt>
                <c:pt idx="3">
                  <c:v>-17.899999999999999</c:v>
                </c:pt>
                <c:pt idx="4">
                  <c:v>-15.7</c:v>
                </c:pt>
                <c:pt idx="5">
                  <c:v>-15.6</c:v>
                </c:pt>
                <c:pt idx="6">
                  <c:v>-14.7</c:v>
                </c:pt>
                <c:pt idx="7">
                  <c:v>-11.7</c:v>
                </c:pt>
                <c:pt idx="8">
                  <c:v>-14.5</c:v>
                </c:pt>
                <c:pt idx="9">
                  <c:v>-15</c:v>
                </c:pt>
                <c:pt idx="10">
                  <c:v>-9.4</c:v>
                </c:pt>
                <c:pt idx="11">
                  <c:v>-8.9</c:v>
                </c:pt>
                <c:pt idx="12">
                  <c:v>-14</c:v>
                </c:pt>
                <c:pt idx="13">
                  <c:v>-14.8</c:v>
                </c:pt>
                <c:pt idx="14">
                  <c:v>-15.3</c:v>
                </c:pt>
                <c:pt idx="15">
                  <c:v>-12.3</c:v>
                </c:pt>
                <c:pt idx="16">
                  <c:v>-9.1</c:v>
                </c:pt>
                <c:pt idx="17">
                  <c:v>-8.5</c:v>
                </c:pt>
                <c:pt idx="18">
                  <c:v>-4.5999999999999996</c:v>
                </c:pt>
                <c:pt idx="19">
                  <c:v>2.8</c:v>
                </c:pt>
                <c:pt idx="20">
                  <c:v>-1.9</c:v>
                </c:pt>
                <c:pt idx="21">
                  <c:v>-2.2999999999999998</c:v>
                </c:pt>
                <c:pt idx="22">
                  <c:v>-2.6</c:v>
                </c:pt>
                <c:pt idx="23">
                  <c:v>-0.2</c:v>
                </c:pt>
                <c:pt idx="24">
                  <c:v>1.1000000000000001</c:v>
                </c:pt>
                <c:pt idx="25">
                  <c:v>0.4</c:v>
                </c:pt>
                <c:pt idx="26">
                  <c:v>-1</c:v>
                </c:pt>
                <c:pt idx="27">
                  <c:v>3.4</c:v>
                </c:pt>
                <c:pt idx="28">
                  <c:v>-0.3</c:v>
                </c:pt>
                <c:pt idx="29">
                  <c:v>-4.0999999999999996</c:v>
                </c:pt>
                <c:pt idx="30">
                  <c:v>-2.5</c:v>
                </c:pt>
                <c:pt idx="31">
                  <c:v>-5.4</c:v>
                </c:pt>
                <c:pt idx="32">
                  <c:v>-1.5</c:v>
                </c:pt>
                <c:pt idx="33">
                  <c:v>-0.5</c:v>
                </c:pt>
                <c:pt idx="34">
                  <c:v>2.6</c:v>
                </c:pt>
                <c:pt idx="35">
                  <c:v>1.4</c:v>
                </c:pt>
                <c:pt idx="36">
                  <c:v>1.5</c:v>
                </c:pt>
                <c:pt idx="37">
                  <c:v>5.7</c:v>
                </c:pt>
                <c:pt idx="38">
                  <c:v>10.7</c:v>
                </c:pt>
                <c:pt idx="39">
                  <c:v>7.7</c:v>
                </c:pt>
                <c:pt idx="40">
                  <c:v>5.7</c:v>
                </c:pt>
                <c:pt idx="41">
                  <c:v>8.6</c:v>
                </c:pt>
                <c:pt idx="42">
                  <c:v>10</c:v>
                </c:pt>
                <c:pt idx="43">
                  <c:v>4.8</c:v>
                </c:pt>
                <c:pt idx="44">
                  <c:v>4</c:v>
                </c:pt>
                <c:pt idx="45">
                  <c:v>6.4</c:v>
                </c:pt>
                <c:pt idx="46">
                  <c:v>7</c:v>
                </c:pt>
                <c:pt idx="47">
                  <c:v>9.1</c:v>
                </c:pt>
                <c:pt idx="48">
                  <c:v>14.7</c:v>
                </c:pt>
                <c:pt idx="49">
                  <c:v>8.5</c:v>
                </c:pt>
                <c:pt idx="50">
                  <c:v>4.7</c:v>
                </c:pt>
                <c:pt idx="51">
                  <c:v>6.7</c:v>
                </c:pt>
                <c:pt idx="52">
                  <c:v>9.8000000000000007</c:v>
                </c:pt>
                <c:pt idx="53">
                  <c:v>12.2</c:v>
                </c:pt>
                <c:pt idx="54">
                  <c:v>13.2</c:v>
                </c:pt>
                <c:pt idx="55">
                  <c:v>14.8</c:v>
                </c:pt>
                <c:pt idx="56">
                  <c:v>16.3</c:v>
                </c:pt>
                <c:pt idx="57">
                  <c:v>17.899999999999999</c:v>
                </c:pt>
                <c:pt idx="58">
                  <c:v>20.399999999999999</c:v>
                </c:pt>
                <c:pt idx="59">
                  <c:v>9.4</c:v>
                </c:pt>
                <c:pt idx="60">
                  <c:v>14.8</c:v>
                </c:pt>
                <c:pt idx="61">
                  <c:v>14.9</c:v>
                </c:pt>
                <c:pt idx="62">
                  <c:v>14.9</c:v>
                </c:pt>
                <c:pt idx="63">
                  <c:v>17.399999999999999</c:v>
                </c:pt>
                <c:pt idx="64">
                  <c:v>18.2</c:v>
                </c:pt>
                <c:pt idx="65">
                  <c:v>18.5</c:v>
                </c:pt>
                <c:pt idx="66">
                  <c:v>10.8</c:v>
                </c:pt>
                <c:pt idx="67">
                  <c:v>9.4</c:v>
                </c:pt>
                <c:pt idx="68">
                  <c:v>13.9</c:v>
                </c:pt>
                <c:pt idx="69">
                  <c:v>13</c:v>
                </c:pt>
                <c:pt idx="70">
                  <c:v>7.4</c:v>
                </c:pt>
                <c:pt idx="71">
                  <c:v>7.4</c:v>
                </c:pt>
                <c:pt idx="72">
                  <c:v>14.4</c:v>
                </c:pt>
                <c:pt idx="73">
                  <c:v>17.5</c:v>
                </c:pt>
                <c:pt idx="74">
                  <c:v>13</c:v>
                </c:pt>
                <c:pt idx="75">
                  <c:v>10.199999999999999</c:v>
                </c:pt>
                <c:pt idx="76">
                  <c:v>16.899999999999999</c:v>
                </c:pt>
                <c:pt idx="77">
                  <c:v>20.8</c:v>
                </c:pt>
                <c:pt idx="78">
                  <c:v>18.3</c:v>
                </c:pt>
                <c:pt idx="79">
                  <c:v>11</c:v>
                </c:pt>
                <c:pt idx="80">
                  <c:v>16.100000000000001</c:v>
                </c:pt>
                <c:pt idx="81">
                  <c:v>14.2</c:v>
                </c:pt>
                <c:pt idx="82">
                  <c:v>9.1999999999999993</c:v>
                </c:pt>
                <c:pt idx="83">
                  <c:v>6.5</c:v>
                </c:pt>
                <c:pt idx="84">
                  <c:v>12</c:v>
                </c:pt>
                <c:pt idx="85">
                  <c:v>15.6</c:v>
                </c:pt>
                <c:pt idx="86">
                  <c:v>11</c:v>
                </c:pt>
                <c:pt idx="87">
                  <c:v>13.7</c:v>
                </c:pt>
                <c:pt idx="88">
                  <c:v>14.5</c:v>
                </c:pt>
                <c:pt idx="89">
                  <c:v>11.2</c:v>
                </c:pt>
                <c:pt idx="90">
                  <c:v>11.4</c:v>
                </c:pt>
                <c:pt idx="91">
                  <c:v>15.8</c:v>
                </c:pt>
                <c:pt idx="92">
                  <c:v>10.4</c:v>
                </c:pt>
                <c:pt idx="93">
                  <c:v>7.8</c:v>
                </c:pt>
                <c:pt idx="94">
                  <c:v>8.5</c:v>
                </c:pt>
                <c:pt idx="95">
                  <c:v>10.9</c:v>
                </c:pt>
                <c:pt idx="96">
                  <c:v>8.9</c:v>
                </c:pt>
                <c:pt idx="97">
                  <c:v>9.5</c:v>
                </c:pt>
                <c:pt idx="98">
                  <c:v>9.3000000000000007</c:v>
                </c:pt>
                <c:pt idx="99">
                  <c:v>12.9</c:v>
                </c:pt>
                <c:pt idx="100">
                  <c:v>12.2</c:v>
                </c:pt>
                <c:pt idx="101">
                  <c:v>14.1</c:v>
                </c:pt>
                <c:pt idx="102">
                  <c:v>14.8</c:v>
                </c:pt>
                <c:pt idx="103">
                  <c:v>18</c:v>
                </c:pt>
                <c:pt idx="104">
                  <c:v>17.399999999999999</c:v>
                </c:pt>
                <c:pt idx="105">
                  <c:v>14</c:v>
                </c:pt>
                <c:pt idx="106">
                  <c:v>14.5</c:v>
                </c:pt>
                <c:pt idx="107">
                  <c:v>12</c:v>
                </c:pt>
                <c:pt idx="108">
                  <c:v>13</c:v>
                </c:pt>
                <c:pt idx="109">
                  <c:v>19.2</c:v>
                </c:pt>
                <c:pt idx="110">
                  <c:v>20.3</c:v>
                </c:pt>
                <c:pt idx="111">
                  <c:v>17</c:v>
                </c:pt>
                <c:pt idx="112">
                  <c:v>20.6</c:v>
                </c:pt>
                <c:pt idx="113">
                  <c:v>21.6</c:v>
                </c:pt>
                <c:pt idx="114">
                  <c:v>22.6</c:v>
                </c:pt>
                <c:pt idx="115">
                  <c:v>24.1</c:v>
                </c:pt>
                <c:pt idx="116">
                  <c:v>24.2</c:v>
                </c:pt>
                <c:pt idx="117">
                  <c:v>19</c:v>
                </c:pt>
                <c:pt idx="118">
                  <c:v>16.600000000000001</c:v>
                </c:pt>
                <c:pt idx="119">
                  <c:v>17.8</c:v>
                </c:pt>
                <c:pt idx="120">
                  <c:v>20.2</c:v>
                </c:pt>
                <c:pt idx="121">
                  <c:v>20.100000000000001</c:v>
                </c:pt>
                <c:pt idx="122">
                  <c:v>17.600000000000001</c:v>
                </c:pt>
                <c:pt idx="123">
                  <c:v>18.600000000000001</c:v>
                </c:pt>
                <c:pt idx="124">
                  <c:v>19.899999999999999</c:v>
                </c:pt>
                <c:pt idx="125">
                  <c:v>20.9</c:v>
                </c:pt>
                <c:pt idx="126">
                  <c:v>21.1</c:v>
                </c:pt>
                <c:pt idx="127">
                  <c:v>21.5</c:v>
                </c:pt>
                <c:pt idx="128">
                  <c:v>22.1</c:v>
                </c:pt>
                <c:pt idx="129">
                  <c:v>23.3</c:v>
                </c:pt>
                <c:pt idx="130">
                  <c:v>23.9</c:v>
                </c:pt>
                <c:pt idx="131">
                  <c:v>24.9</c:v>
                </c:pt>
                <c:pt idx="132">
                  <c:v>22.1</c:v>
                </c:pt>
                <c:pt idx="133">
                  <c:v>21.1</c:v>
                </c:pt>
                <c:pt idx="134">
                  <c:v>22.8</c:v>
                </c:pt>
                <c:pt idx="135">
                  <c:v>22.3</c:v>
                </c:pt>
                <c:pt idx="136">
                  <c:v>23.2</c:v>
                </c:pt>
                <c:pt idx="137">
                  <c:v>21.8</c:v>
                </c:pt>
                <c:pt idx="138">
                  <c:v>22.6</c:v>
                </c:pt>
                <c:pt idx="139">
                  <c:v>21.6</c:v>
                </c:pt>
                <c:pt idx="140">
                  <c:v>21.6</c:v>
                </c:pt>
                <c:pt idx="141">
                  <c:v>23.4</c:v>
                </c:pt>
                <c:pt idx="142">
                  <c:v>24.2</c:v>
                </c:pt>
                <c:pt idx="143">
                  <c:v>22.9</c:v>
                </c:pt>
                <c:pt idx="144">
                  <c:v>21.6</c:v>
                </c:pt>
                <c:pt idx="145">
                  <c:v>23.2</c:v>
                </c:pt>
                <c:pt idx="146">
                  <c:v>21.5</c:v>
                </c:pt>
                <c:pt idx="147">
                  <c:v>24.2</c:v>
                </c:pt>
                <c:pt idx="148">
                  <c:v>18</c:v>
                </c:pt>
                <c:pt idx="149">
                  <c:v>18</c:v>
                </c:pt>
                <c:pt idx="150">
                  <c:v>18.5</c:v>
                </c:pt>
                <c:pt idx="151">
                  <c:v>18.8</c:v>
                </c:pt>
                <c:pt idx="152">
                  <c:v>19.7</c:v>
                </c:pt>
                <c:pt idx="153">
                  <c:v>20.100000000000001</c:v>
                </c:pt>
                <c:pt idx="154">
                  <c:v>21.4</c:v>
                </c:pt>
                <c:pt idx="155">
                  <c:v>21</c:v>
                </c:pt>
                <c:pt idx="156">
                  <c:v>22.5</c:v>
                </c:pt>
                <c:pt idx="157">
                  <c:v>21.5</c:v>
                </c:pt>
                <c:pt idx="158">
                  <c:v>20</c:v>
                </c:pt>
                <c:pt idx="159">
                  <c:v>17.8</c:v>
                </c:pt>
                <c:pt idx="160">
                  <c:v>18.899999999999999</c:v>
                </c:pt>
                <c:pt idx="161">
                  <c:v>21.3</c:v>
                </c:pt>
                <c:pt idx="162">
                  <c:v>22.2</c:v>
                </c:pt>
                <c:pt idx="163">
                  <c:v>17.5</c:v>
                </c:pt>
                <c:pt idx="164">
                  <c:v>13.5</c:v>
                </c:pt>
                <c:pt idx="165">
                  <c:v>14.9</c:v>
                </c:pt>
                <c:pt idx="166">
                  <c:v>15.9</c:v>
                </c:pt>
                <c:pt idx="167">
                  <c:v>13.3</c:v>
                </c:pt>
                <c:pt idx="168">
                  <c:v>11.5</c:v>
                </c:pt>
                <c:pt idx="169">
                  <c:v>11.1</c:v>
                </c:pt>
                <c:pt idx="170">
                  <c:v>10.6</c:v>
                </c:pt>
                <c:pt idx="171">
                  <c:v>10.3</c:v>
                </c:pt>
                <c:pt idx="172">
                  <c:v>12.3</c:v>
                </c:pt>
                <c:pt idx="173">
                  <c:v>13.6</c:v>
                </c:pt>
                <c:pt idx="174">
                  <c:v>15.6</c:v>
                </c:pt>
                <c:pt idx="175">
                  <c:v>17.2</c:v>
                </c:pt>
                <c:pt idx="176">
                  <c:v>17.3</c:v>
                </c:pt>
                <c:pt idx="177">
                  <c:v>16.899999999999999</c:v>
                </c:pt>
                <c:pt idx="178">
                  <c:v>13.9</c:v>
                </c:pt>
                <c:pt idx="179">
                  <c:v>10.7</c:v>
                </c:pt>
                <c:pt idx="180">
                  <c:v>12.6</c:v>
                </c:pt>
                <c:pt idx="181">
                  <c:v>18.5</c:v>
                </c:pt>
                <c:pt idx="182">
                  <c:v>21.1</c:v>
                </c:pt>
                <c:pt idx="183">
                  <c:v>20.7</c:v>
                </c:pt>
                <c:pt idx="184">
                  <c:v>21.6</c:v>
                </c:pt>
                <c:pt idx="185">
                  <c:v>21.7</c:v>
                </c:pt>
                <c:pt idx="186">
                  <c:v>23.5</c:v>
                </c:pt>
                <c:pt idx="187">
                  <c:v>23.8</c:v>
                </c:pt>
                <c:pt idx="188">
                  <c:v>20.8</c:v>
                </c:pt>
                <c:pt idx="189">
                  <c:v>13.1</c:v>
                </c:pt>
                <c:pt idx="190">
                  <c:v>13.7</c:v>
                </c:pt>
                <c:pt idx="191">
                  <c:v>13.7</c:v>
                </c:pt>
                <c:pt idx="192">
                  <c:v>14.1</c:v>
                </c:pt>
                <c:pt idx="193">
                  <c:v>9.3000000000000007</c:v>
                </c:pt>
                <c:pt idx="194">
                  <c:v>14.4</c:v>
                </c:pt>
                <c:pt idx="195">
                  <c:v>17.8</c:v>
                </c:pt>
                <c:pt idx="196">
                  <c:v>21.7</c:v>
                </c:pt>
                <c:pt idx="197">
                  <c:v>19.399999999999999</c:v>
                </c:pt>
                <c:pt idx="198">
                  <c:v>12.1</c:v>
                </c:pt>
                <c:pt idx="199">
                  <c:v>9.5</c:v>
                </c:pt>
                <c:pt idx="200">
                  <c:v>8.1</c:v>
                </c:pt>
                <c:pt idx="201">
                  <c:v>10.7</c:v>
                </c:pt>
                <c:pt idx="202">
                  <c:v>13.3</c:v>
                </c:pt>
                <c:pt idx="203">
                  <c:v>10.9</c:v>
                </c:pt>
                <c:pt idx="204">
                  <c:v>13.7</c:v>
                </c:pt>
                <c:pt idx="205">
                  <c:v>9.6999999999999993</c:v>
                </c:pt>
                <c:pt idx="206">
                  <c:v>6.8</c:v>
                </c:pt>
                <c:pt idx="207">
                  <c:v>5.8</c:v>
                </c:pt>
                <c:pt idx="208">
                  <c:v>6.2</c:v>
                </c:pt>
                <c:pt idx="209">
                  <c:v>8.1</c:v>
                </c:pt>
                <c:pt idx="210">
                  <c:v>10.3</c:v>
                </c:pt>
                <c:pt idx="211">
                  <c:v>8.6</c:v>
                </c:pt>
                <c:pt idx="212">
                  <c:v>6.2</c:v>
                </c:pt>
                <c:pt idx="213">
                  <c:v>9.8000000000000007</c:v>
                </c:pt>
                <c:pt idx="2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4-49C9-9845-407C13436B08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'2007'!$H$1:$H$215</c:f>
              <c:strCache>
                <c:ptCount val="215"/>
                <c:pt idx="0">
                  <c:v>Дата</c:v>
                </c:pt>
                <c:pt idx="1">
                  <c:v>01.03.2007</c:v>
                </c:pt>
                <c:pt idx="2">
                  <c:v>02.03.2007</c:v>
                </c:pt>
                <c:pt idx="3">
                  <c:v>03.03.2007</c:v>
                </c:pt>
                <c:pt idx="4">
                  <c:v>04.03.2007</c:v>
                </c:pt>
                <c:pt idx="5">
                  <c:v>05.03.2007</c:v>
                </c:pt>
                <c:pt idx="6">
                  <c:v>06.03.2007</c:v>
                </c:pt>
                <c:pt idx="7">
                  <c:v>07.03.2007</c:v>
                </c:pt>
                <c:pt idx="8">
                  <c:v>08.03.2007</c:v>
                </c:pt>
                <c:pt idx="9">
                  <c:v>09.03.2007</c:v>
                </c:pt>
                <c:pt idx="10">
                  <c:v>10.03.2007</c:v>
                </c:pt>
                <c:pt idx="11">
                  <c:v>11.03.2007</c:v>
                </c:pt>
                <c:pt idx="12">
                  <c:v>12.03.2007</c:v>
                </c:pt>
                <c:pt idx="13">
                  <c:v>13.03.2007</c:v>
                </c:pt>
                <c:pt idx="14">
                  <c:v>14.03.2007</c:v>
                </c:pt>
                <c:pt idx="15">
                  <c:v>15.03.2007</c:v>
                </c:pt>
                <c:pt idx="16">
                  <c:v>16.03.2007</c:v>
                </c:pt>
                <c:pt idx="17">
                  <c:v>17.03.2007</c:v>
                </c:pt>
                <c:pt idx="18">
                  <c:v>18.03.2007</c:v>
                </c:pt>
                <c:pt idx="19">
                  <c:v>19.03.2007</c:v>
                </c:pt>
                <c:pt idx="20">
                  <c:v>20.03.2007</c:v>
                </c:pt>
                <c:pt idx="21">
                  <c:v>21.03.2007</c:v>
                </c:pt>
                <c:pt idx="22">
                  <c:v>22.03.2007</c:v>
                </c:pt>
                <c:pt idx="23">
                  <c:v>23.03.2007</c:v>
                </c:pt>
                <c:pt idx="24">
                  <c:v>24.03.2007</c:v>
                </c:pt>
                <c:pt idx="25">
                  <c:v>25.03.2007</c:v>
                </c:pt>
                <c:pt idx="26">
                  <c:v>26.03.2007</c:v>
                </c:pt>
                <c:pt idx="27">
                  <c:v>27.03.2007</c:v>
                </c:pt>
                <c:pt idx="28">
                  <c:v>28.03.2007</c:v>
                </c:pt>
                <c:pt idx="29">
                  <c:v>29.03.2007</c:v>
                </c:pt>
                <c:pt idx="30">
                  <c:v>30.03.2007</c:v>
                </c:pt>
                <c:pt idx="31">
                  <c:v>31.03.2007</c:v>
                </c:pt>
                <c:pt idx="32">
                  <c:v>01.04.2007</c:v>
                </c:pt>
                <c:pt idx="33">
                  <c:v>02.04.2007</c:v>
                </c:pt>
                <c:pt idx="34">
                  <c:v>03.04.2007</c:v>
                </c:pt>
                <c:pt idx="35">
                  <c:v>04.04.2007</c:v>
                </c:pt>
                <c:pt idx="36">
                  <c:v>05.04.2007</c:v>
                </c:pt>
                <c:pt idx="37">
                  <c:v>06.04.2007</c:v>
                </c:pt>
                <c:pt idx="38">
                  <c:v>07.04.2007</c:v>
                </c:pt>
                <c:pt idx="39">
                  <c:v>08.04.2007</c:v>
                </c:pt>
                <c:pt idx="40">
                  <c:v>09.04.2007</c:v>
                </c:pt>
                <c:pt idx="41">
                  <c:v>10.04.2007</c:v>
                </c:pt>
                <c:pt idx="42">
                  <c:v>11.04.2007</c:v>
                </c:pt>
                <c:pt idx="43">
                  <c:v>12.04.2007</c:v>
                </c:pt>
                <c:pt idx="44">
                  <c:v>13.04.2007</c:v>
                </c:pt>
                <c:pt idx="45">
                  <c:v>14.04.2007</c:v>
                </c:pt>
                <c:pt idx="46">
                  <c:v>15.04.2007</c:v>
                </c:pt>
                <c:pt idx="47">
                  <c:v>16.04.2007</c:v>
                </c:pt>
                <c:pt idx="48">
                  <c:v>17.04.2007</c:v>
                </c:pt>
                <c:pt idx="49">
                  <c:v>18.04.2007</c:v>
                </c:pt>
                <c:pt idx="50">
                  <c:v>19.04.2007</c:v>
                </c:pt>
                <c:pt idx="51">
                  <c:v>20.04.2007</c:v>
                </c:pt>
                <c:pt idx="52">
                  <c:v>21.04.2007</c:v>
                </c:pt>
                <c:pt idx="53">
                  <c:v>22.04.2007</c:v>
                </c:pt>
                <c:pt idx="54">
                  <c:v>23.04.2007</c:v>
                </c:pt>
                <c:pt idx="55">
                  <c:v>24.04.2007</c:v>
                </c:pt>
                <c:pt idx="56">
                  <c:v>25.04.2007</c:v>
                </c:pt>
                <c:pt idx="57">
                  <c:v>26.04.2007</c:v>
                </c:pt>
                <c:pt idx="58">
                  <c:v>27.04.2007</c:v>
                </c:pt>
                <c:pt idx="59">
                  <c:v>28.04.2007</c:v>
                </c:pt>
                <c:pt idx="60">
                  <c:v>29.04.2007</c:v>
                </c:pt>
                <c:pt idx="61">
                  <c:v>30.04.2007</c:v>
                </c:pt>
                <c:pt idx="62">
                  <c:v>01.05.2007</c:v>
                </c:pt>
                <c:pt idx="63">
                  <c:v>02.05.2007</c:v>
                </c:pt>
                <c:pt idx="64">
                  <c:v>03.05.2007</c:v>
                </c:pt>
                <c:pt idx="65">
                  <c:v>04.05.2007</c:v>
                </c:pt>
                <c:pt idx="66">
                  <c:v>05.05.2007</c:v>
                </c:pt>
                <c:pt idx="67">
                  <c:v>06.05.2007</c:v>
                </c:pt>
                <c:pt idx="68">
                  <c:v>07.05.2007</c:v>
                </c:pt>
                <c:pt idx="69">
                  <c:v>08.05.2007</c:v>
                </c:pt>
                <c:pt idx="70">
                  <c:v>09.05.2007</c:v>
                </c:pt>
                <c:pt idx="71">
                  <c:v>10.05.2007</c:v>
                </c:pt>
                <c:pt idx="72">
                  <c:v>11.05.2007</c:v>
                </c:pt>
                <c:pt idx="73">
                  <c:v>12.05.2007</c:v>
                </c:pt>
                <c:pt idx="74">
                  <c:v>13.05.2007</c:v>
                </c:pt>
                <c:pt idx="75">
                  <c:v>14.05.2007</c:v>
                </c:pt>
                <c:pt idx="76">
                  <c:v>15.05.2007</c:v>
                </c:pt>
                <c:pt idx="77">
                  <c:v>16.05.2007</c:v>
                </c:pt>
                <c:pt idx="78">
                  <c:v>17.05.2007</c:v>
                </c:pt>
                <c:pt idx="79">
                  <c:v>18.05.2007</c:v>
                </c:pt>
                <c:pt idx="80">
                  <c:v>19.05.2007</c:v>
                </c:pt>
                <c:pt idx="81">
                  <c:v>20.05.2007</c:v>
                </c:pt>
                <c:pt idx="82">
                  <c:v>21.05.2007</c:v>
                </c:pt>
                <c:pt idx="83">
                  <c:v>22.05.2007</c:v>
                </c:pt>
                <c:pt idx="84">
                  <c:v>23.05.2007</c:v>
                </c:pt>
                <c:pt idx="85">
                  <c:v>24.05.2007</c:v>
                </c:pt>
                <c:pt idx="86">
                  <c:v>25.05.2007</c:v>
                </c:pt>
                <c:pt idx="87">
                  <c:v>26.05.2007</c:v>
                </c:pt>
                <c:pt idx="88">
                  <c:v>27.05.2007</c:v>
                </c:pt>
                <c:pt idx="89">
                  <c:v>28.05.2007</c:v>
                </c:pt>
                <c:pt idx="90">
                  <c:v>29.05.2007</c:v>
                </c:pt>
                <c:pt idx="91">
                  <c:v>30.05.2007</c:v>
                </c:pt>
                <c:pt idx="92">
                  <c:v>31.05.2007</c:v>
                </c:pt>
                <c:pt idx="93">
                  <c:v>01.06.2007</c:v>
                </c:pt>
                <c:pt idx="94">
                  <c:v>02.06.2007</c:v>
                </c:pt>
                <c:pt idx="95">
                  <c:v>03.06.2007</c:v>
                </c:pt>
                <c:pt idx="96">
                  <c:v>04.06.2007</c:v>
                </c:pt>
                <c:pt idx="97">
                  <c:v>05.06.2007</c:v>
                </c:pt>
                <c:pt idx="98">
                  <c:v>06.06.2007</c:v>
                </c:pt>
                <c:pt idx="99">
                  <c:v>07.06.2007</c:v>
                </c:pt>
                <c:pt idx="100">
                  <c:v>08.06.2007</c:v>
                </c:pt>
                <c:pt idx="101">
                  <c:v>09.06.2007</c:v>
                </c:pt>
                <c:pt idx="102">
                  <c:v>10.06.2007</c:v>
                </c:pt>
                <c:pt idx="103">
                  <c:v>11.06.2007</c:v>
                </c:pt>
                <c:pt idx="104">
                  <c:v>12.06.2007</c:v>
                </c:pt>
                <c:pt idx="105">
                  <c:v>13.06.2007</c:v>
                </c:pt>
                <c:pt idx="106">
                  <c:v>14.06.2007</c:v>
                </c:pt>
                <c:pt idx="107">
                  <c:v>15.06.2007</c:v>
                </c:pt>
                <c:pt idx="108">
                  <c:v>16.06.2007</c:v>
                </c:pt>
                <c:pt idx="109">
                  <c:v>17.06.2007</c:v>
                </c:pt>
                <c:pt idx="110">
                  <c:v>18.06.2007</c:v>
                </c:pt>
                <c:pt idx="111">
                  <c:v>19.06.2007</c:v>
                </c:pt>
                <c:pt idx="112">
                  <c:v>20.06.2007</c:v>
                </c:pt>
                <c:pt idx="113">
                  <c:v>21.06.2007</c:v>
                </c:pt>
                <c:pt idx="114">
                  <c:v>22.06.2007</c:v>
                </c:pt>
                <c:pt idx="115">
                  <c:v>23.06.2007</c:v>
                </c:pt>
                <c:pt idx="116">
                  <c:v>24.06.2007</c:v>
                </c:pt>
                <c:pt idx="117">
                  <c:v>25.06.2007</c:v>
                </c:pt>
                <c:pt idx="118">
                  <c:v>26.06.2007</c:v>
                </c:pt>
                <c:pt idx="119">
                  <c:v>27.06.2007</c:v>
                </c:pt>
                <c:pt idx="120">
                  <c:v>28.06.2007</c:v>
                </c:pt>
                <c:pt idx="121">
                  <c:v>29.06.2007</c:v>
                </c:pt>
                <c:pt idx="122">
                  <c:v>30.06.2007</c:v>
                </c:pt>
                <c:pt idx="123">
                  <c:v>01.07.2007</c:v>
                </c:pt>
                <c:pt idx="124">
                  <c:v>02.07.2007</c:v>
                </c:pt>
                <c:pt idx="125">
                  <c:v>03.07.2007</c:v>
                </c:pt>
                <c:pt idx="126">
                  <c:v>04.07.2007</c:v>
                </c:pt>
                <c:pt idx="127">
                  <c:v>05.07.2007</c:v>
                </c:pt>
                <c:pt idx="128">
                  <c:v>06.07.2007</c:v>
                </c:pt>
                <c:pt idx="129">
                  <c:v>07.07.2007</c:v>
                </c:pt>
                <c:pt idx="130">
                  <c:v>08.07.2007</c:v>
                </c:pt>
                <c:pt idx="131">
                  <c:v>09.07.2007</c:v>
                </c:pt>
                <c:pt idx="132">
                  <c:v>10.07.2007</c:v>
                </c:pt>
                <c:pt idx="133">
                  <c:v>11.07.2007</c:v>
                </c:pt>
                <c:pt idx="134">
                  <c:v>12.07.2007</c:v>
                </c:pt>
                <c:pt idx="135">
                  <c:v>13.07.2007</c:v>
                </c:pt>
                <c:pt idx="136">
                  <c:v>14.07.2007</c:v>
                </c:pt>
                <c:pt idx="137">
                  <c:v>15.07.2007</c:v>
                </c:pt>
                <c:pt idx="138">
                  <c:v>16.07.2007</c:v>
                </c:pt>
                <c:pt idx="139">
                  <c:v>17.07.2007</c:v>
                </c:pt>
                <c:pt idx="140">
                  <c:v>18.07.2007</c:v>
                </c:pt>
                <c:pt idx="141">
                  <c:v>19.07.2007</c:v>
                </c:pt>
                <c:pt idx="142">
                  <c:v>20.07.2007</c:v>
                </c:pt>
                <c:pt idx="143">
                  <c:v>21.07.2007</c:v>
                </c:pt>
                <c:pt idx="144">
                  <c:v>22.07.2007</c:v>
                </c:pt>
                <c:pt idx="145">
                  <c:v>23.07.2007</c:v>
                </c:pt>
                <c:pt idx="146">
                  <c:v>24.07.2007</c:v>
                </c:pt>
                <c:pt idx="147">
                  <c:v>25.07.2007</c:v>
                </c:pt>
                <c:pt idx="148">
                  <c:v>26.07.2007</c:v>
                </c:pt>
                <c:pt idx="149">
                  <c:v>27.07.2007</c:v>
                </c:pt>
                <c:pt idx="150">
                  <c:v>28.07.2007</c:v>
                </c:pt>
                <c:pt idx="151">
                  <c:v>29.07.2007</c:v>
                </c:pt>
                <c:pt idx="152">
                  <c:v>30.07.2007</c:v>
                </c:pt>
                <c:pt idx="153">
                  <c:v>31.07.2007</c:v>
                </c:pt>
                <c:pt idx="154">
                  <c:v>01.08.2007</c:v>
                </c:pt>
                <c:pt idx="155">
                  <c:v>02.08.2007</c:v>
                </c:pt>
                <c:pt idx="156">
                  <c:v>03.08.2007</c:v>
                </c:pt>
                <c:pt idx="157">
                  <c:v>04.08.2007</c:v>
                </c:pt>
                <c:pt idx="158">
                  <c:v>05.08.2007</c:v>
                </c:pt>
                <c:pt idx="159">
                  <c:v>06.08.2007</c:v>
                </c:pt>
                <c:pt idx="160">
                  <c:v>07.08.2007</c:v>
                </c:pt>
                <c:pt idx="161">
                  <c:v>08.08.2007</c:v>
                </c:pt>
                <c:pt idx="162">
                  <c:v>09.08.2007</c:v>
                </c:pt>
                <c:pt idx="163">
                  <c:v>10.08.2007</c:v>
                </c:pt>
                <c:pt idx="164">
                  <c:v>11.08.2007</c:v>
                </c:pt>
                <c:pt idx="165">
                  <c:v>12.08.2007</c:v>
                </c:pt>
                <c:pt idx="166">
                  <c:v>13.08.2007</c:v>
                </c:pt>
                <c:pt idx="167">
                  <c:v>14.08.2007</c:v>
                </c:pt>
                <c:pt idx="168">
                  <c:v>15.08.2007</c:v>
                </c:pt>
                <c:pt idx="169">
                  <c:v>16.08.2007</c:v>
                </c:pt>
                <c:pt idx="170">
                  <c:v>17.08.2007</c:v>
                </c:pt>
                <c:pt idx="171">
                  <c:v>18.08.2007</c:v>
                </c:pt>
                <c:pt idx="172">
                  <c:v>19.08.2007</c:v>
                </c:pt>
                <c:pt idx="173">
                  <c:v>20.08.2007</c:v>
                </c:pt>
                <c:pt idx="174">
                  <c:v>21.08.2007</c:v>
                </c:pt>
                <c:pt idx="175">
                  <c:v>22.08.2007</c:v>
                </c:pt>
                <c:pt idx="176">
                  <c:v>23.08.2007</c:v>
                </c:pt>
                <c:pt idx="177">
                  <c:v>24.08.2007</c:v>
                </c:pt>
                <c:pt idx="178">
                  <c:v>25.08.2007</c:v>
                </c:pt>
                <c:pt idx="179">
                  <c:v>26.08.2007</c:v>
                </c:pt>
                <c:pt idx="180">
                  <c:v>27.08.2007</c:v>
                </c:pt>
                <c:pt idx="181">
                  <c:v>28.08.2007</c:v>
                </c:pt>
                <c:pt idx="182">
                  <c:v>29.08.2007</c:v>
                </c:pt>
                <c:pt idx="183">
                  <c:v>30.08.2007</c:v>
                </c:pt>
                <c:pt idx="184">
                  <c:v>31.08.2007</c:v>
                </c:pt>
                <c:pt idx="185">
                  <c:v>01.09.2007</c:v>
                </c:pt>
                <c:pt idx="186">
                  <c:v>02.09.2007</c:v>
                </c:pt>
                <c:pt idx="187">
                  <c:v>03.09.2007</c:v>
                </c:pt>
                <c:pt idx="188">
                  <c:v>04.09.2007</c:v>
                </c:pt>
                <c:pt idx="189">
                  <c:v>05.09.2007</c:v>
                </c:pt>
                <c:pt idx="190">
                  <c:v>06.09.2007</c:v>
                </c:pt>
                <c:pt idx="191">
                  <c:v>07.09.2007</c:v>
                </c:pt>
                <c:pt idx="192">
                  <c:v>08.09.2007</c:v>
                </c:pt>
                <c:pt idx="193">
                  <c:v>09.09.2007</c:v>
                </c:pt>
                <c:pt idx="194">
                  <c:v>10.09.2007</c:v>
                </c:pt>
                <c:pt idx="195">
                  <c:v>11.09.2007</c:v>
                </c:pt>
                <c:pt idx="196">
                  <c:v>12.09.2007</c:v>
                </c:pt>
                <c:pt idx="197">
                  <c:v>13.09.2007</c:v>
                </c:pt>
                <c:pt idx="198">
                  <c:v>14.09.2007</c:v>
                </c:pt>
                <c:pt idx="199">
                  <c:v>15.09.2007</c:v>
                </c:pt>
                <c:pt idx="200">
                  <c:v>16.09.2007</c:v>
                </c:pt>
                <c:pt idx="201">
                  <c:v>17.09.2007</c:v>
                </c:pt>
                <c:pt idx="202">
                  <c:v>18.09.2007</c:v>
                </c:pt>
                <c:pt idx="203">
                  <c:v>19.09.2007</c:v>
                </c:pt>
                <c:pt idx="204">
                  <c:v>20.09.2007</c:v>
                </c:pt>
                <c:pt idx="205">
                  <c:v>21.09.2007</c:v>
                </c:pt>
                <c:pt idx="206">
                  <c:v>22.09.2007</c:v>
                </c:pt>
                <c:pt idx="207">
                  <c:v>23.09.2007</c:v>
                </c:pt>
                <c:pt idx="208">
                  <c:v>24.09.2007</c:v>
                </c:pt>
                <c:pt idx="209">
                  <c:v>25.09.2007</c:v>
                </c:pt>
                <c:pt idx="210">
                  <c:v>26.09.2007</c:v>
                </c:pt>
                <c:pt idx="211">
                  <c:v>27.09.2007</c:v>
                </c:pt>
                <c:pt idx="212">
                  <c:v>28.09.2007</c:v>
                </c:pt>
                <c:pt idx="213">
                  <c:v>29.09.2007</c:v>
                </c:pt>
                <c:pt idx="214">
                  <c:v>30.09.2007</c:v>
                </c:pt>
              </c:strCache>
            </c:strRef>
          </c:cat>
          <c:val>
            <c:numRef>
              <c:f>'2007'!$J$1:$J$215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0.8</c:v>
                </c:pt>
                <c:pt idx="25">
                  <c:v>0</c:v>
                </c:pt>
                <c:pt idx="26">
                  <c:v>0</c:v>
                </c:pt>
                <c:pt idx="27">
                  <c:v>1.6</c:v>
                </c:pt>
                <c:pt idx="28">
                  <c:v>5.7</c:v>
                </c:pt>
                <c:pt idx="29">
                  <c:v>0</c:v>
                </c:pt>
                <c:pt idx="30">
                  <c:v>1.2</c:v>
                </c:pt>
                <c:pt idx="31">
                  <c:v>0</c:v>
                </c:pt>
                <c:pt idx="32">
                  <c:v>0</c:v>
                </c:pt>
                <c:pt idx="33">
                  <c:v>0.5</c:v>
                </c:pt>
                <c:pt idx="34">
                  <c:v>0.9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1.3</c:v>
                </c:pt>
                <c:pt idx="49">
                  <c:v>0.3</c:v>
                </c:pt>
                <c:pt idx="50">
                  <c:v>0.3</c:v>
                </c:pt>
                <c:pt idx="51">
                  <c:v>0.1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5.5</c:v>
                </c:pt>
                <c:pt idx="71">
                  <c:v>4.5999999999999996</c:v>
                </c:pt>
                <c:pt idx="72">
                  <c:v>0</c:v>
                </c:pt>
                <c:pt idx="73">
                  <c:v>0</c:v>
                </c:pt>
                <c:pt idx="74">
                  <c:v>10.4</c:v>
                </c:pt>
                <c:pt idx="75">
                  <c:v>0.1</c:v>
                </c:pt>
                <c:pt idx="76">
                  <c:v>9.5</c:v>
                </c:pt>
                <c:pt idx="77">
                  <c:v>0</c:v>
                </c:pt>
                <c:pt idx="78">
                  <c:v>0.6</c:v>
                </c:pt>
                <c:pt idx="79">
                  <c:v>0</c:v>
                </c:pt>
                <c:pt idx="80">
                  <c:v>1.1000000000000001</c:v>
                </c:pt>
                <c:pt idx="81">
                  <c:v>2.8</c:v>
                </c:pt>
                <c:pt idx="82">
                  <c:v>0</c:v>
                </c:pt>
                <c:pt idx="83">
                  <c:v>0.7</c:v>
                </c:pt>
                <c:pt idx="84">
                  <c:v>7.1</c:v>
                </c:pt>
                <c:pt idx="85">
                  <c:v>3.6</c:v>
                </c:pt>
                <c:pt idx="86">
                  <c:v>0.1</c:v>
                </c:pt>
                <c:pt idx="87">
                  <c:v>3.4</c:v>
                </c:pt>
                <c:pt idx="88">
                  <c:v>0</c:v>
                </c:pt>
                <c:pt idx="89">
                  <c:v>2.8</c:v>
                </c:pt>
                <c:pt idx="90">
                  <c:v>1.3</c:v>
                </c:pt>
                <c:pt idx="91">
                  <c:v>3.8</c:v>
                </c:pt>
                <c:pt idx="92">
                  <c:v>0</c:v>
                </c:pt>
                <c:pt idx="93">
                  <c:v>0.1</c:v>
                </c:pt>
                <c:pt idx="94">
                  <c:v>1.3</c:v>
                </c:pt>
                <c:pt idx="95">
                  <c:v>3.6</c:v>
                </c:pt>
                <c:pt idx="96">
                  <c:v>24.4</c:v>
                </c:pt>
                <c:pt idx="97">
                  <c:v>5.0999999999999996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1.5</c:v>
                </c:pt>
                <c:pt idx="105">
                  <c:v>0.3</c:v>
                </c:pt>
                <c:pt idx="106">
                  <c:v>0.9</c:v>
                </c:pt>
                <c:pt idx="107">
                  <c:v>0.4</c:v>
                </c:pt>
                <c:pt idx="108">
                  <c:v>0</c:v>
                </c:pt>
                <c:pt idx="109">
                  <c:v>0</c:v>
                </c:pt>
                <c:pt idx="110">
                  <c:v>9.1999999999999993</c:v>
                </c:pt>
                <c:pt idx="111">
                  <c:v>0</c:v>
                </c:pt>
                <c:pt idx="112">
                  <c:v>3.6</c:v>
                </c:pt>
                <c:pt idx="113">
                  <c:v>0</c:v>
                </c:pt>
                <c:pt idx="114">
                  <c:v>0.4</c:v>
                </c:pt>
                <c:pt idx="115">
                  <c:v>0</c:v>
                </c:pt>
                <c:pt idx="116">
                  <c:v>0.4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4.5999999999999996</c:v>
                </c:pt>
                <c:pt idx="122">
                  <c:v>7</c:v>
                </c:pt>
                <c:pt idx="123">
                  <c:v>1.4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0.4</c:v>
                </c:pt>
                <c:pt idx="128">
                  <c:v>0</c:v>
                </c:pt>
                <c:pt idx="129">
                  <c:v>0.7</c:v>
                </c:pt>
                <c:pt idx="130">
                  <c:v>0</c:v>
                </c:pt>
                <c:pt idx="131">
                  <c:v>0</c:v>
                </c:pt>
                <c:pt idx="132">
                  <c:v>4.2</c:v>
                </c:pt>
                <c:pt idx="133">
                  <c:v>1.4</c:v>
                </c:pt>
                <c:pt idx="134">
                  <c:v>0</c:v>
                </c:pt>
                <c:pt idx="135">
                  <c:v>8.1999999999999993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1.6</c:v>
                </c:pt>
                <c:pt idx="144">
                  <c:v>1.8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7.1</c:v>
                </c:pt>
                <c:pt idx="149">
                  <c:v>0.1</c:v>
                </c:pt>
                <c:pt idx="150">
                  <c:v>0.1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</c:v>
                </c:pt>
                <c:pt idx="160">
                  <c:v>0</c:v>
                </c:pt>
                <c:pt idx="161">
                  <c:v>0.2</c:v>
                </c:pt>
                <c:pt idx="162">
                  <c:v>0.1</c:v>
                </c:pt>
                <c:pt idx="163">
                  <c:v>8.1999999999999993</c:v>
                </c:pt>
                <c:pt idx="164">
                  <c:v>0.3</c:v>
                </c:pt>
                <c:pt idx="165">
                  <c:v>0</c:v>
                </c:pt>
                <c:pt idx="166">
                  <c:v>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1.3</c:v>
                </c:pt>
                <c:pt idx="173">
                  <c:v>0</c:v>
                </c:pt>
                <c:pt idx="174">
                  <c:v>0</c:v>
                </c:pt>
                <c:pt idx="175">
                  <c:v>0.1</c:v>
                </c:pt>
                <c:pt idx="176">
                  <c:v>0.1</c:v>
                </c:pt>
                <c:pt idx="177">
                  <c:v>0</c:v>
                </c:pt>
                <c:pt idx="178">
                  <c:v>3.4</c:v>
                </c:pt>
                <c:pt idx="179">
                  <c:v>0</c:v>
                </c:pt>
                <c:pt idx="180">
                  <c:v>5.3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0.9</c:v>
                </c:pt>
                <c:pt idx="190">
                  <c:v>0</c:v>
                </c:pt>
                <c:pt idx="191">
                  <c:v>0</c:v>
                </c:pt>
                <c:pt idx="192">
                  <c:v>1.1000000000000001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8.6</c:v>
                </c:pt>
                <c:pt idx="206">
                  <c:v>1.2</c:v>
                </c:pt>
                <c:pt idx="207">
                  <c:v>3.4</c:v>
                </c:pt>
                <c:pt idx="208">
                  <c:v>0.7</c:v>
                </c:pt>
                <c:pt idx="209">
                  <c:v>0</c:v>
                </c:pt>
                <c:pt idx="210">
                  <c:v>0</c:v>
                </c:pt>
                <c:pt idx="211">
                  <c:v>0.3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D4-49C9-9845-407C13436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78656"/>
        <c:axId val="2036083008"/>
      </c:lineChart>
      <c:catAx>
        <c:axId val="2036078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3008"/>
        <c:crosses val="autoZero"/>
        <c:auto val="1"/>
        <c:lblAlgn val="ctr"/>
        <c:lblOffset val="100"/>
        <c:tickLblSkip val="1"/>
        <c:noMultiLvlLbl val="0"/>
      </c:catAx>
      <c:valAx>
        <c:axId val="203608300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'2008'!$I$1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'2008'!$H$31:$H$244</c:f>
              <c:numCache>
                <c:formatCode>dd\.mm\.yyyy</c:formatCode>
                <c:ptCount val="214"/>
                <c:pt idx="0">
                  <c:v>39508</c:v>
                </c:pt>
                <c:pt idx="1">
                  <c:v>39509</c:v>
                </c:pt>
                <c:pt idx="2">
                  <c:v>39510</c:v>
                </c:pt>
                <c:pt idx="3">
                  <c:v>39511</c:v>
                </c:pt>
                <c:pt idx="4">
                  <c:v>39512</c:v>
                </c:pt>
                <c:pt idx="5">
                  <c:v>39513</c:v>
                </c:pt>
                <c:pt idx="6">
                  <c:v>39514</c:v>
                </c:pt>
                <c:pt idx="7">
                  <c:v>39515</c:v>
                </c:pt>
                <c:pt idx="8">
                  <c:v>39516</c:v>
                </c:pt>
                <c:pt idx="9">
                  <c:v>39517</c:v>
                </c:pt>
                <c:pt idx="10">
                  <c:v>39518</c:v>
                </c:pt>
                <c:pt idx="11">
                  <c:v>39519</c:v>
                </c:pt>
                <c:pt idx="12">
                  <c:v>39520</c:v>
                </c:pt>
                <c:pt idx="13">
                  <c:v>39521</c:v>
                </c:pt>
                <c:pt idx="14">
                  <c:v>39522</c:v>
                </c:pt>
                <c:pt idx="15">
                  <c:v>39523</c:v>
                </c:pt>
                <c:pt idx="16">
                  <c:v>39524</c:v>
                </c:pt>
                <c:pt idx="17">
                  <c:v>39525</c:v>
                </c:pt>
                <c:pt idx="18">
                  <c:v>39526</c:v>
                </c:pt>
                <c:pt idx="19">
                  <c:v>39527</c:v>
                </c:pt>
                <c:pt idx="20">
                  <c:v>39528</c:v>
                </c:pt>
                <c:pt idx="21">
                  <c:v>39529</c:v>
                </c:pt>
                <c:pt idx="22">
                  <c:v>39530</c:v>
                </c:pt>
                <c:pt idx="23">
                  <c:v>39531</c:v>
                </c:pt>
                <c:pt idx="24">
                  <c:v>39532</c:v>
                </c:pt>
                <c:pt idx="25">
                  <c:v>39533</c:v>
                </c:pt>
                <c:pt idx="26">
                  <c:v>39534</c:v>
                </c:pt>
                <c:pt idx="27">
                  <c:v>39535</c:v>
                </c:pt>
                <c:pt idx="28">
                  <c:v>39536</c:v>
                </c:pt>
                <c:pt idx="29">
                  <c:v>39537</c:v>
                </c:pt>
                <c:pt idx="30">
                  <c:v>39538</c:v>
                </c:pt>
                <c:pt idx="31">
                  <c:v>39539</c:v>
                </c:pt>
                <c:pt idx="32">
                  <c:v>39540</c:v>
                </c:pt>
                <c:pt idx="33">
                  <c:v>39541</c:v>
                </c:pt>
                <c:pt idx="34">
                  <c:v>39542</c:v>
                </c:pt>
                <c:pt idx="35">
                  <c:v>39543</c:v>
                </c:pt>
                <c:pt idx="36">
                  <c:v>39544</c:v>
                </c:pt>
                <c:pt idx="37">
                  <c:v>39545</c:v>
                </c:pt>
                <c:pt idx="38">
                  <c:v>39546</c:v>
                </c:pt>
                <c:pt idx="39">
                  <c:v>39547</c:v>
                </c:pt>
                <c:pt idx="40">
                  <c:v>39548</c:v>
                </c:pt>
                <c:pt idx="41">
                  <c:v>39549</c:v>
                </c:pt>
                <c:pt idx="42">
                  <c:v>39550</c:v>
                </c:pt>
                <c:pt idx="43">
                  <c:v>39551</c:v>
                </c:pt>
                <c:pt idx="44">
                  <c:v>39552</c:v>
                </c:pt>
                <c:pt idx="45">
                  <c:v>39553</c:v>
                </c:pt>
                <c:pt idx="46">
                  <c:v>39554</c:v>
                </c:pt>
                <c:pt idx="47">
                  <c:v>39555</c:v>
                </c:pt>
                <c:pt idx="48">
                  <c:v>39556</c:v>
                </c:pt>
                <c:pt idx="49">
                  <c:v>39557</c:v>
                </c:pt>
                <c:pt idx="50">
                  <c:v>39558</c:v>
                </c:pt>
                <c:pt idx="51">
                  <c:v>39559</c:v>
                </c:pt>
                <c:pt idx="52">
                  <c:v>39560</c:v>
                </c:pt>
                <c:pt idx="53">
                  <c:v>39561</c:v>
                </c:pt>
                <c:pt idx="54">
                  <c:v>39562</c:v>
                </c:pt>
                <c:pt idx="55">
                  <c:v>39563</c:v>
                </c:pt>
                <c:pt idx="56">
                  <c:v>39564</c:v>
                </c:pt>
                <c:pt idx="57">
                  <c:v>39565</c:v>
                </c:pt>
                <c:pt idx="58">
                  <c:v>39566</c:v>
                </c:pt>
                <c:pt idx="59">
                  <c:v>39567</c:v>
                </c:pt>
                <c:pt idx="60">
                  <c:v>39568</c:v>
                </c:pt>
                <c:pt idx="61">
                  <c:v>39569</c:v>
                </c:pt>
                <c:pt idx="62">
                  <c:v>39570</c:v>
                </c:pt>
                <c:pt idx="63">
                  <c:v>39571</c:v>
                </c:pt>
                <c:pt idx="64">
                  <c:v>39572</c:v>
                </c:pt>
                <c:pt idx="65">
                  <c:v>39573</c:v>
                </c:pt>
                <c:pt idx="66">
                  <c:v>39574</c:v>
                </c:pt>
                <c:pt idx="67">
                  <c:v>39575</c:v>
                </c:pt>
                <c:pt idx="68">
                  <c:v>39576</c:v>
                </c:pt>
                <c:pt idx="69">
                  <c:v>39577</c:v>
                </c:pt>
                <c:pt idx="70">
                  <c:v>39578</c:v>
                </c:pt>
                <c:pt idx="71">
                  <c:v>39579</c:v>
                </c:pt>
                <c:pt idx="72">
                  <c:v>39580</c:v>
                </c:pt>
                <c:pt idx="73">
                  <c:v>39581</c:v>
                </c:pt>
                <c:pt idx="74">
                  <c:v>39582</c:v>
                </c:pt>
                <c:pt idx="75">
                  <c:v>39583</c:v>
                </c:pt>
                <c:pt idx="76">
                  <c:v>39584</c:v>
                </c:pt>
                <c:pt idx="77">
                  <c:v>39585</c:v>
                </c:pt>
                <c:pt idx="78">
                  <c:v>39586</c:v>
                </c:pt>
                <c:pt idx="79">
                  <c:v>39587</c:v>
                </c:pt>
                <c:pt idx="80">
                  <c:v>39588</c:v>
                </c:pt>
                <c:pt idx="81">
                  <c:v>39589</c:v>
                </c:pt>
                <c:pt idx="82">
                  <c:v>39590</c:v>
                </c:pt>
                <c:pt idx="83">
                  <c:v>39591</c:v>
                </c:pt>
                <c:pt idx="84">
                  <c:v>39592</c:v>
                </c:pt>
                <c:pt idx="85">
                  <c:v>39593</c:v>
                </c:pt>
                <c:pt idx="86">
                  <c:v>39594</c:v>
                </c:pt>
                <c:pt idx="87">
                  <c:v>39595</c:v>
                </c:pt>
                <c:pt idx="88">
                  <c:v>39596</c:v>
                </c:pt>
                <c:pt idx="89">
                  <c:v>39597</c:v>
                </c:pt>
                <c:pt idx="90">
                  <c:v>39598</c:v>
                </c:pt>
                <c:pt idx="91">
                  <c:v>39599</c:v>
                </c:pt>
                <c:pt idx="92">
                  <c:v>39600</c:v>
                </c:pt>
                <c:pt idx="93">
                  <c:v>39601</c:v>
                </c:pt>
                <c:pt idx="94">
                  <c:v>39602</c:v>
                </c:pt>
                <c:pt idx="95">
                  <c:v>39603</c:v>
                </c:pt>
                <c:pt idx="96">
                  <c:v>39604</c:v>
                </c:pt>
                <c:pt idx="97">
                  <c:v>39605</c:v>
                </c:pt>
                <c:pt idx="98">
                  <c:v>39606</c:v>
                </c:pt>
                <c:pt idx="99">
                  <c:v>39607</c:v>
                </c:pt>
                <c:pt idx="100">
                  <c:v>39608</c:v>
                </c:pt>
                <c:pt idx="101">
                  <c:v>39609</c:v>
                </c:pt>
                <c:pt idx="102">
                  <c:v>39610</c:v>
                </c:pt>
                <c:pt idx="103">
                  <c:v>39611</c:v>
                </c:pt>
                <c:pt idx="104">
                  <c:v>39612</c:v>
                </c:pt>
                <c:pt idx="105">
                  <c:v>39613</c:v>
                </c:pt>
                <c:pt idx="106">
                  <c:v>39614</c:v>
                </c:pt>
                <c:pt idx="107">
                  <c:v>39615</c:v>
                </c:pt>
                <c:pt idx="108">
                  <c:v>39616</c:v>
                </c:pt>
                <c:pt idx="109">
                  <c:v>39617</c:v>
                </c:pt>
                <c:pt idx="110">
                  <c:v>39618</c:v>
                </c:pt>
                <c:pt idx="111">
                  <c:v>39619</c:v>
                </c:pt>
                <c:pt idx="112">
                  <c:v>39620</c:v>
                </c:pt>
                <c:pt idx="113">
                  <c:v>39621</c:v>
                </c:pt>
                <c:pt idx="114">
                  <c:v>39622</c:v>
                </c:pt>
                <c:pt idx="115">
                  <c:v>39623</c:v>
                </c:pt>
                <c:pt idx="116">
                  <c:v>39624</c:v>
                </c:pt>
                <c:pt idx="117">
                  <c:v>39625</c:v>
                </c:pt>
                <c:pt idx="118">
                  <c:v>39626</c:v>
                </c:pt>
                <c:pt idx="119">
                  <c:v>39627</c:v>
                </c:pt>
                <c:pt idx="120">
                  <c:v>39628</c:v>
                </c:pt>
                <c:pt idx="121">
                  <c:v>39629</c:v>
                </c:pt>
                <c:pt idx="122">
                  <c:v>39630</c:v>
                </c:pt>
                <c:pt idx="123">
                  <c:v>39631</c:v>
                </c:pt>
                <c:pt idx="124">
                  <c:v>39632</c:v>
                </c:pt>
                <c:pt idx="125">
                  <c:v>39633</c:v>
                </c:pt>
                <c:pt idx="126">
                  <c:v>39634</c:v>
                </c:pt>
                <c:pt idx="127">
                  <c:v>39635</c:v>
                </c:pt>
                <c:pt idx="128">
                  <c:v>39636</c:v>
                </c:pt>
                <c:pt idx="129">
                  <c:v>39637</c:v>
                </c:pt>
                <c:pt idx="130">
                  <c:v>39638</c:v>
                </c:pt>
                <c:pt idx="131">
                  <c:v>39639</c:v>
                </c:pt>
                <c:pt idx="132">
                  <c:v>39640</c:v>
                </c:pt>
                <c:pt idx="133">
                  <c:v>39641</c:v>
                </c:pt>
                <c:pt idx="134">
                  <c:v>39642</c:v>
                </c:pt>
                <c:pt idx="135">
                  <c:v>39643</c:v>
                </c:pt>
                <c:pt idx="136">
                  <c:v>39644</c:v>
                </c:pt>
                <c:pt idx="137">
                  <c:v>39645</c:v>
                </c:pt>
                <c:pt idx="138">
                  <c:v>39646</c:v>
                </c:pt>
                <c:pt idx="139">
                  <c:v>39647</c:v>
                </c:pt>
                <c:pt idx="140">
                  <c:v>39648</c:v>
                </c:pt>
                <c:pt idx="141">
                  <c:v>39649</c:v>
                </c:pt>
                <c:pt idx="142">
                  <c:v>39650</c:v>
                </c:pt>
                <c:pt idx="143">
                  <c:v>39651</c:v>
                </c:pt>
                <c:pt idx="144">
                  <c:v>39652</c:v>
                </c:pt>
                <c:pt idx="145">
                  <c:v>39653</c:v>
                </c:pt>
                <c:pt idx="146">
                  <c:v>39654</c:v>
                </c:pt>
                <c:pt idx="147">
                  <c:v>39655</c:v>
                </c:pt>
                <c:pt idx="148">
                  <c:v>39656</c:v>
                </c:pt>
                <c:pt idx="149">
                  <c:v>39657</c:v>
                </c:pt>
                <c:pt idx="150">
                  <c:v>39658</c:v>
                </c:pt>
                <c:pt idx="151">
                  <c:v>39659</c:v>
                </c:pt>
                <c:pt idx="152">
                  <c:v>39660</c:v>
                </c:pt>
                <c:pt idx="153">
                  <c:v>39661</c:v>
                </c:pt>
                <c:pt idx="154">
                  <c:v>39662</c:v>
                </c:pt>
                <c:pt idx="155">
                  <c:v>39663</c:v>
                </c:pt>
                <c:pt idx="156">
                  <c:v>39664</c:v>
                </c:pt>
                <c:pt idx="157">
                  <c:v>39665</c:v>
                </c:pt>
                <c:pt idx="158">
                  <c:v>39666</c:v>
                </c:pt>
                <c:pt idx="159">
                  <c:v>39667</c:v>
                </c:pt>
                <c:pt idx="160">
                  <c:v>39668</c:v>
                </c:pt>
                <c:pt idx="161">
                  <c:v>39669</c:v>
                </c:pt>
                <c:pt idx="162">
                  <c:v>39670</c:v>
                </c:pt>
                <c:pt idx="163">
                  <c:v>39671</c:v>
                </c:pt>
                <c:pt idx="164">
                  <c:v>39672</c:v>
                </c:pt>
                <c:pt idx="165">
                  <c:v>39673</c:v>
                </c:pt>
                <c:pt idx="166">
                  <c:v>39674</c:v>
                </c:pt>
                <c:pt idx="167">
                  <c:v>39675</c:v>
                </c:pt>
                <c:pt idx="168">
                  <c:v>39676</c:v>
                </c:pt>
                <c:pt idx="169">
                  <c:v>39677</c:v>
                </c:pt>
                <c:pt idx="170">
                  <c:v>39678</c:v>
                </c:pt>
                <c:pt idx="171">
                  <c:v>39679</c:v>
                </c:pt>
                <c:pt idx="172">
                  <c:v>39680</c:v>
                </c:pt>
                <c:pt idx="173">
                  <c:v>39681</c:v>
                </c:pt>
                <c:pt idx="174">
                  <c:v>39682</c:v>
                </c:pt>
                <c:pt idx="175">
                  <c:v>39683</c:v>
                </c:pt>
                <c:pt idx="176">
                  <c:v>39684</c:v>
                </c:pt>
                <c:pt idx="177">
                  <c:v>39685</c:v>
                </c:pt>
                <c:pt idx="178">
                  <c:v>39686</c:v>
                </c:pt>
                <c:pt idx="179">
                  <c:v>39687</c:v>
                </c:pt>
                <c:pt idx="180">
                  <c:v>39688</c:v>
                </c:pt>
                <c:pt idx="181">
                  <c:v>39689</c:v>
                </c:pt>
                <c:pt idx="182">
                  <c:v>39690</c:v>
                </c:pt>
                <c:pt idx="183">
                  <c:v>39691</c:v>
                </c:pt>
                <c:pt idx="184">
                  <c:v>39692</c:v>
                </c:pt>
                <c:pt idx="185">
                  <c:v>39693</c:v>
                </c:pt>
                <c:pt idx="186">
                  <c:v>39694</c:v>
                </c:pt>
                <c:pt idx="187">
                  <c:v>39695</c:v>
                </c:pt>
                <c:pt idx="188">
                  <c:v>39696</c:v>
                </c:pt>
                <c:pt idx="189">
                  <c:v>39697</c:v>
                </c:pt>
                <c:pt idx="190">
                  <c:v>39698</c:v>
                </c:pt>
                <c:pt idx="191">
                  <c:v>39699</c:v>
                </c:pt>
                <c:pt idx="192">
                  <c:v>39700</c:v>
                </c:pt>
                <c:pt idx="193">
                  <c:v>39701</c:v>
                </c:pt>
                <c:pt idx="194">
                  <c:v>39702</c:v>
                </c:pt>
                <c:pt idx="195">
                  <c:v>39703</c:v>
                </c:pt>
                <c:pt idx="196">
                  <c:v>39704</c:v>
                </c:pt>
                <c:pt idx="197">
                  <c:v>39705</c:v>
                </c:pt>
                <c:pt idx="198">
                  <c:v>39706</c:v>
                </c:pt>
                <c:pt idx="199">
                  <c:v>39707</c:v>
                </c:pt>
                <c:pt idx="200">
                  <c:v>39708</c:v>
                </c:pt>
                <c:pt idx="201">
                  <c:v>39709</c:v>
                </c:pt>
                <c:pt idx="202">
                  <c:v>39710</c:v>
                </c:pt>
                <c:pt idx="203">
                  <c:v>39711</c:v>
                </c:pt>
                <c:pt idx="204">
                  <c:v>39712</c:v>
                </c:pt>
                <c:pt idx="205">
                  <c:v>39713</c:v>
                </c:pt>
                <c:pt idx="206">
                  <c:v>39714</c:v>
                </c:pt>
                <c:pt idx="207">
                  <c:v>39715</c:v>
                </c:pt>
                <c:pt idx="208">
                  <c:v>39716</c:v>
                </c:pt>
                <c:pt idx="209">
                  <c:v>39717</c:v>
                </c:pt>
                <c:pt idx="210">
                  <c:v>39718</c:v>
                </c:pt>
                <c:pt idx="211">
                  <c:v>39719</c:v>
                </c:pt>
                <c:pt idx="212">
                  <c:v>39720</c:v>
                </c:pt>
                <c:pt idx="213">
                  <c:v>39721</c:v>
                </c:pt>
              </c:numCache>
            </c:numRef>
          </c:cat>
          <c:val>
            <c:numRef>
              <c:f>'2008'!$I$31:$I$244</c:f>
              <c:numCache>
                <c:formatCode>General</c:formatCode>
                <c:ptCount val="214"/>
                <c:pt idx="0">
                  <c:v>-1.2</c:v>
                </c:pt>
                <c:pt idx="1">
                  <c:v>-3.6</c:v>
                </c:pt>
                <c:pt idx="2">
                  <c:v>-2.4</c:v>
                </c:pt>
                <c:pt idx="3">
                  <c:v>-8.5</c:v>
                </c:pt>
                <c:pt idx="4">
                  <c:v>-5.4</c:v>
                </c:pt>
                <c:pt idx="5">
                  <c:v>-2.9</c:v>
                </c:pt>
                <c:pt idx="6">
                  <c:v>-0.3</c:v>
                </c:pt>
                <c:pt idx="7">
                  <c:v>-1.6</c:v>
                </c:pt>
                <c:pt idx="8">
                  <c:v>1.6</c:v>
                </c:pt>
                <c:pt idx="9">
                  <c:v>-0.8</c:v>
                </c:pt>
                <c:pt idx="10">
                  <c:v>-6.3</c:v>
                </c:pt>
                <c:pt idx="11">
                  <c:v>-9.6999999999999993</c:v>
                </c:pt>
                <c:pt idx="12">
                  <c:v>-2.7</c:v>
                </c:pt>
                <c:pt idx="13">
                  <c:v>-2.5</c:v>
                </c:pt>
                <c:pt idx="14">
                  <c:v>-2.1</c:v>
                </c:pt>
                <c:pt idx="15">
                  <c:v>-7.7</c:v>
                </c:pt>
                <c:pt idx="16">
                  <c:v>-11.2</c:v>
                </c:pt>
                <c:pt idx="17">
                  <c:v>1.4</c:v>
                </c:pt>
                <c:pt idx="18">
                  <c:v>0.8</c:v>
                </c:pt>
                <c:pt idx="19">
                  <c:v>0.1</c:v>
                </c:pt>
                <c:pt idx="20">
                  <c:v>-1.2</c:v>
                </c:pt>
                <c:pt idx="21">
                  <c:v>4.0999999999999996</c:v>
                </c:pt>
                <c:pt idx="22">
                  <c:v>5.6</c:v>
                </c:pt>
                <c:pt idx="23">
                  <c:v>3.8</c:v>
                </c:pt>
                <c:pt idx="24">
                  <c:v>-0.8</c:v>
                </c:pt>
                <c:pt idx="25">
                  <c:v>-1.4</c:v>
                </c:pt>
                <c:pt idx="26">
                  <c:v>0.2</c:v>
                </c:pt>
                <c:pt idx="27">
                  <c:v>3.2</c:v>
                </c:pt>
                <c:pt idx="28">
                  <c:v>3.2</c:v>
                </c:pt>
                <c:pt idx="29">
                  <c:v>3.4</c:v>
                </c:pt>
                <c:pt idx="30">
                  <c:v>3.6</c:v>
                </c:pt>
                <c:pt idx="31">
                  <c:v>3.9</c:v>
                </c:pt>
                <c:pt idx="32">
                  <c:v>4.9000000000000004</c:v>
                </c:pt>
                <c:pt idx="33">
                  <c:v>4.5999999999999996</c:v>
                </c:pt>
                <c:pt idx="34">
                  <c:v>6.1</c:v>
                </c:pt>
                <c:pt idx="35">
                  <c:v>5.8</c:v>
                </c:pt>
                <c:pt idx="36">
                  <c:v>-4.5</c:v>
                </c:pt>
                <c:pt idx="37">
                  <c:v>-5.8</c:v>
                </c:pt>
                <c:pt idx="38">
                  <c:v>-0.5</c:v>
                </c:pt>
                <c:pt idx="39">
                  <c:v>-3.1</c:v>
                </c:pt>
                <c:pt idx="40">
                  <c:v>-3.6</c:v>
                </c:pt>
                <c:pt idx="41">
                  <c:v>7</c:v>
                </c:pt>
                <c:pt idx="42">
                  <c:v>13.3</c:v>
                </c:pt>
                <c:pt idx="43">
                  <c:v>13</c:v>
                </c:pt>
                <c:pt idx="44">
                  <c:v>15</c:v>
                </c:pt>
                <c:pt idx="45">
                  <c:v>0</c:v>
                </c:pt>
                <c:pt idx="46">
                  <c:v>-2.2999999999999998</c:v>
                </c:pt>
                <c:pt idx="47">
                  <c:v>-4.2</c:v>
                </c:pt>
                <c:pt idx="48">
                  <c:v>-8.4</c:v>
                </c:pt>
                <c:pt idx="49">
                  <c:v>-4.5</c:v>
                </c:pt>
                <c:pt idx="50">
                  <c:v>3.7</c:v>
                </c:pt>
                <c:pt idx="51">
                  <c:v>7.5</c:v>
                </c:pt>
                <c:pt idx="52">
                  <c:v>9.5</c:v>
                </c:pt>
                <c:pt idx="53">
                  <c:v>14.5</c:v>
                </c:pt>
                <c:pt idx="54">
                  <c:v>16.8</c:v>
                </c:pt>
                <c:pt idx="55">
                  <c:v>15.5</c:v>
                </c:pt>
                <c:pt idx="56">
                  <c:v>11.5</c:v>
                </c:pt>
                <c:pt idx="57">
                  <c:v>7.8</c:v>
                </c:pt>
                <c:pt idx="58">
                  <c:v>4.9000000000000004</c:v>
                </c:pt>
                <c:pt idx="59">
                  <c:v>3</c:v>
                </c:pt>
                <c:pt idx="60">
                  <c:v>2.2000000000000002</c:v>
                </c:pt>
                <c:pt idx="61">
                  <c:v>2.1</c:v>
                </c:pt>
                <c:pt idx="62">
                  <c:v>3.4</c:v>
                </c:pt>
                <c:pt idx="63">
                  <c:v>4.4000000000000004</c:v>
                </c:pt>
                <c:pt idx="64">
                  <c:v>6.2</c:v>
                </c:pt>
                <c:pt idx="65">
                  <c:v>6.8</c:v>
                </c:pt>
                <c:pt idx="66">
                  <c:v>8.6999999999999993</c:v>
                </c:pt>
                <c:pt idx="67">
                  <c:v>11.7</c:v>
                </c:pt>
                <c:pt idx="68">
                  <c:v>15.7</c:v>
                </c:pt>
                <c:pt idx="69">
                  <c:v>18.7</c:v>
                </c:pt>
                <c:pt idx="70">
                  <c:v>22.5</c:v>
                </c:pt>
                <c:pt idx="71">
                  <c:v>18.600000000000001</c:v>
                </c:pt>
                <c:pt idx="72">
                  <c:v>13.7</c:v>
                </c:pt>
                <c:pt idx="73">
                  <c:v>16.7</c:v>
                </c:pt>
                <c:pt idx="74">
                  <c:v>19.3</c:v>
                </c:pt>
                <c:pt idx="75">
                  <c:v>19.8</c:v>
                </c:pt>
                <c:pt idx="76">
                  <c:v>19.399999999999999</c:v>
                </c:pt>
                <c:pt idx="77">
                  <c:v>17.8</c:v>
                </c:pt>
                <c:pt idx="78">
                  <c:v>17.7</c:v>
                </c:pt>
                <c:pt idx="79">
                  <c:v>17.399999999999999</c:v>
                </c:pt>
                <c:pt idx="80">
                  <c:v>14.8</c:v>
                </c:pt>
                <c:pt idx="81">
                  <c:v>10.3</c:v>
                </c:pt>
                <c:pt idx="82">
                  <c:v>11.3</c:v>
                </c:pt>
                <c:pt idx="83">
                  <c:v>14.7</c:v>
                </c:pt>
                <c:pt idx="84">
                  <c:v>9.1</c:v>
                </c:pt>
                <c:pt idx="85">
                  <c:v>5.0999999999999996</c:v>
                </c:pt>
                <c:pt idx="86">
                  <c:v>6.9</c:v>
                </c:pt>
                <c:pt idx="87">
                  <c:v>9.9</c:v>
                </c:pt>
                <c:pt idx="88">
                  <c:v>15.8</c:v>
                </c:pt>
                <c:pt idx="89">
                  <c:v>22.7</c:v>
                </c:pt>
                <c:pt idx="90">
                  <c:v>18.399999999999999</c:v>
                </c:pt>
                <c:pt idx="91">
                  <c:v>25.2</c:v>
                </c:pt>
                <c:pt idx="92">
                  <c:v>24.9</c:v>
                </c:pt>
                <c:pt idx="93">
                  <c:v>20.7</c:v>
                </c:pt>
                <c:pt idx="94">
                  <c:v>20.2</c:v>
                </c:pt>
                <c:pt idx="95">
                  <c:v>20.6</c:v>
                </c:pt>
                <c:pt idx="96">
                  <c:v>23.4</c:v>
                </c:pt>
                <c:pt idx="97">
                  <c:v>18.899999999999999</c:v>
                </c:pt>
                <c:pt idx="98">
                  <c:v>17.8</c:v>
                </c:pt>
                <c:pt idx="99">
                  <c:v>21.9</c:v>
                </c:pt>
                <c:pt idx="100">
                  <c:v>20.100000000000001</c:v>
                </c:pt>
                <c:pt idx="101">
                  <c:v>13.9</c:v>
                </c:pt>
                <c:pt idx="102">
                  <c:v>12.3</c:v>
                </c:pt>
                <c:pt idx="103">
                  <c:v>15.1</c:v>
                </c:pt>
                <c:pt idx="104">
                  <c:v>15.3</c:v>
                </c:pt>
                <c:pt idx="105">
                  <c:v>14.8</c:v>
                </c:pt>
                <c:pt idx="106">
                  <c:v>16.8</c:v>
                </c:pt>
                <c:pt idx="107">
                  <c:v>17.7</c:v>
                </c:pt>
                <c:pt idx="108">
                  <c:v>13.1</c:v>
                </c:pt>
                <c:pt idx="109">
                  <c:v>12.3</c:v>
                </c:pt>
                <c:pt idx="110">
                  <c:v>14.8</c:v>
                </c:pt>
                <c:pt idx="111">
                  <c:v>18.399999999999999</c:v>
                </c:pt>
                <c:pt idx="112">
                  <c:v>21.3</c:v>
                </c:pt>
                <c:pt idx="113">
                  <c:v>21.5</c:v>
                </c:pt>
                <c:pt idx="114">
                  <c:v>20.399999999999999</c:v>
                </c:pt>
                <c:pt idx="115">
                  <c:v>19.2</c:v>
                </c:pt>
                <c:pt idx="116">
                  <c:v>17.899999999999999</c:v>
                </c:pt>
                <c:pt idx="117">
                  <c:v>18.100000000000001</c:v>
                </c:pt>
                <c:pt idx="118">
                  <c:v>20.2</c:v>
                </c:pt>
                <c:pt idx="119">
                  <c:v>21.9</c:v>
                </c:pt>
                <c:pt idx="120">
                  <c:v>18.2</c:v>
                </c:pt>
                <c:pt idx="121">
                  <c:v>19</c:v>
                </c:pt>
                <c:pt idx="122">
                  <c:v>20.9</c:v>
                </c:pt>
                <c:pt idx="123">
                  <c:v>20.8</c:v>
                </c:pt>
                <c:pt idx="124">
                  <c:v>21.8</c:v>
                </c:pt>
                <c:pt idx="125">
                  <c:v>21.7</c:v>
                </c:pt>
                <c:pt idx="126">
                  <c:v>18.600000000000001</c:v>
                </c:pt>
                <c:pt idx="127">
                  <c:v>15.9</c:v>
                </c:pt>
                <c:pt idx="128">
                  <c:v>16.2</c:v>
                </c:pt>
                <c:pt idx="129">
                  <c:v>17.2</c:v>
                </c:pt>
                <c:pt idx="130">
                  <c:v>16.5</c:v>
                </c:pt>
                <c:pt idx="131">
                  <c:v>21.9</c:v>
                </c:pt>
                <c:pt idx="132">
                  <c:v>22.6</c:v>
                </c:pt>
                <c:pt idx="133">
                  <c:v>21.5</c:v>
                </c:pt>
                <c:pt idx="134">
                  <c:v>20.7</c:v>
                </c:pt>
                <c:pt idx="135">
                  <c:v>21.7</c:v>
                </c:pt>
                <c:pt idx="136">
                  <c:v>23.6</c:v>
                </c:pt>
                <c:pt idx="137">
                  <c:v>24.9</c:v>
                </c:pt>
                <c:pt idx="138">
                  <c:v>24.1</c:v>
                </c:pt>
                <c:pt idx="139">
                  <c:v>24.2</c:v>
                </c:pt>
                <c:pt idx="140">
                  <c:v>22.3</c:v>
                </c:pt>
                <c:pt idx="141">
                  <c:v>21.5</c:v>
                </c:pt>
                <c:pt idx="142">
                  <c:v>20.7</c:v>
                </c:pt>
                <c:pt idx="143">
                  <c:v>20.7</c:v>
                </c:pt>
                <c:pt idx="144">
                  <c:v>20.8</c:v>
                </c:pt>
                <c:pt idx="145">
                  <c:v>14.9</c:v>
                </c:pt>
                <c:pt idx="146">
                  <c:v>17.399999999999999</c:v>
                </c:pt>
                <c:pt idx="147">
                  <c:v>19.399999999999999</c:v>
                </c:pt>
                <c:pt idx="148">
                  <c:v>23.5</c:v>
                </c:pt>
                <c:pt idx="149">
                  <c:v>25.2</c:v>
                </c:pt>
                <c:pt idx="150">
                  <c:v>25.2</c:v>
                </c:pt>
                <c:pt idx="151">
                  <c:v>23.1</c:v>
                </c:pt>
                <c:pt idx="152">
                  <c:v>25.8</c:v>
                </c:pt>
                <c:pt idx="153">
                  <c:v>23.6</c:v>
                </c:pt>
                <c:pt idx="154">
                  <c:v>19.2</c:v>
                </c:pt>
                <c:pt idx="155">
                  <c:v>18</c:v>
                </c:pt>
                <c:pt idx="156">
                  <c:v>18.100000000000001</c:v>
                </c:pt>
                <c:pt idx="157">
                  <c:v>18.600000000000001</c:v>
                </c:pt>
                <c:pt idx="158">
                  <c:v>22.8</c:v>
                </c:pt>
                <c:pt idx="159">
                  <c:v>18.7</c:v>
                </c:pt>
                <c:pt idx="160">
                  <c:v>18.5</c:v>
                </c:pt>
                <c:pt idx="161">
                  <c:v>22.7</c:v>
                </c:pt>
                <c:pt idx="162">
                  <c:v>23.5</c:v>
                </c:pt>
                <c:pt idx="163">
                  <c:v>15.1</c:v>
                </c:pt>
                <c:pt idx="164">
                  <c:v>18.100000000000001</c:v>
                </c:pt>
                <c:pt idx="165">
                  <c:v>20.9</c:v>
                </c:pt>
                <c:pt idx="166">
                  <c:v>19.899999999999999</c:v>
                </c:pt>
                <c:pt idx="167">
                  <c:v>19.600000000000001</c:v>
                </c:pt>
                <c:pt idx="168">
                  <c:v>17.5</c:v>
                </c:pt>
                <c:pt idx="169">
                  <c:v>15.9</c:v>
                </c:pt>
                <c:pt idx="170">
                  <c:v>15.9</c:v>
                </c:pt>
                <c:pt idx="171">
                  <c:v>13.9</c:v>
                </c:pt>
                <c:pt idx="172">
                  <c:v>14.3</c:v>
                </c:pt>
                <c:pt idx="173">
                  <c:v>11.9</c:v>
                </c:pt>
                <c:pt idx="174">
                  <c:v>9.6999999999999993</c:v>
                </c:pt>
                <c:pt idx="175">
                  <c:v>10.199999999999999</c:v>
                </c:pt>
                <c:pt idx="176">
                  <c:v>11.9</c:v>
                </c:pt>
                <c:pt idx="177">
                  <c:v>12.5</c:v>
                </c:pt>
                <c:pt idx="178">
                  <c:v>11.6</c:v>
                </c:pt>
                <c:pt idx="179">
                  <c:v>11.4</c:v>
                </c:pt>
                <c:pt idx="180">
                  <c:v>17.100000000000001</c:v>
                </c:pt>
                <c:pt idx="181">
                  <c:v>20.3</c:v>
                </c:pt>
                <c:pt idx="182">
                  <c:v>21</c:v>
                </c:pt>
                <c:pt idx="183">
                  <c:v>19.7</c:v>
                </c:pt>
                <c:pt idx="184">
                  <c:v>16.3</c:v>
                </c:pt>
                <c:pt idx="185">
                  <c:v>16.399999999999999</c:v>
                </c:pt>
                <c:pt idx="186">
                  <c:v>14.1</c:v>
                </c:pt>
                <c:pt idx="187">
                  <c:v>12.4</c:v>
                </c:pt>
                <c:pt idx="188">
                  <c:v>11.5</c:v>
                </c:pt>
                <c:pt idx="189">
                  <c:v>13.2</c:v>
                </c:pt>
                <c:pt idx="190">
                  <c:v>10.4</c:v>
                </c:pt>
                <c:pt idx="191">
                  <c:v>13.2</c:v>
                </c:pt>
                <c:pt idx="192">
                  <c:v>13.4</c:v>
                </c:pt>
                <c:pt idx="193">
                  <c:v>13.4</c:v>
                </c:pt>
                <c:pt idx="194">
                  <c:v>15.6</c:v>
                </c:pt>
                <c:pt idx="195">
                  <c:v>9.6999999999999993</c:v>
                </c:pt>
                <c:pt idx="196">
                  <c:v>9.4</c:v>
                </c:pt>
                <c:pt idx="197">
                  <c:v>9</c:v>
                </c:pt>
                <c:pt idx="198">
                  <c:v>9.1999999999999993</c:v>
                </c:pt>
                <c:pt idx="199">
                  <c:v>7.2</c:v>
                </c:pt>
                <c:pt idx="200">
                  <c:v>5.7</c:v>
                </c:pt>
                <c:pt idx="201">
                  <c:v>4.5</c:v>
                </c:pt>
                <c:pt idx="202">
                  <c:v>4.4000000000000004</c:v>
                </c:pt>
                <c:pt idx="203">
                  <c:v>4.3</c:v>
                </c:pt>
                <c:pt idx="204">
                  <c:v>5.8</c:v>
                </c:pt>
                <c:pt idx="205">
                  <c:v>6.8</c:v>
                </c:pt>
                <c:pt idx="206">
                  <c:v>5.2</c:v>
                </c:pt>
                <c:pt idx="207">
                  <c:v>4.9000000000000004</c:v>
                </c:pt>
                <c:pt idx="208">
                  <c:v>5.8</c:v>
                </c:pt>
                <c:pt idx="209">
                  <c:v>5.6</c:v>
                </c:pt>
                <c:pt idx="210">
                  <c:v>4.7</c:v>
                </c:pt>
                <c:pt idx="211">
                  <c:v>10.4</c:v>
                </c:pt>
                <c:pt idx="212">
                  <c:v>3.4</c:v>
                </c:pt>
                <c:pt idx="21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86272"/>
        <c:axId val="2036083552"/>
      </c:lineChart>
      <c:dateAx>
        <c:axId val="2036086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3552"/>
        <c:crosses val="autoZero"/>
        <c:auto val="1"/>
        <c:lblOffset val="100"/>
        <c:baseTimeUnit val="days"/>
        <c:majorUnit val="1"/>
        <c:majorTimeUnit val="days"/>
      </c:dateAx>
      <c:valAx>
        <c:axId val="203608355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'2008'!$H$1:$H$244</c:f>
              <c:strCache>
                <c:ptCount val="244"/>
                <c:pt idx="0">
                  <c:v>Дата</c:v>
                </c:pt>
                <c:pt idx="27">
                  <c:v>27.02.2008</c:v>
                </c:pt>
                <c:pt idx="28">
                  <c:v>28.02.2008</c:v>
                </c:pt>
                <c:pt idx="29">
                  <c:v>29.02.2008</c:v>
                </c:pt>
                <c:pt idx="30">
                  <c:v>01.03.2008</c:v>
                </c:pt>
                <c:pt idx="31">
                  <c:v>02.03.2008</c:v>
                </c:pt>
                <c:pt idx="32">
                  <c:v>03.03.2008</c:v>
                </c:pt>
                <c:pt idx="33">
                  <c:v>04.03.2008</c:v>
                </c:pt>
                <c:pt idx="34">
                  <c:v>05.03.2008</c:v>
                </c:pt>
                <c:pt idx="35">
                  <c:v>06.03.2008</c:v>
                </c:pt>
                <c:pt idx="36">
                  <c:v>07.03.2008</c:v>
                </c:pt>
                <c:pt idx="37">
                  <c:v>08.03.2008</c:v>
                </c:pt>
                <c:pt idx="38">
                  <c:v>09.03.2008</c:v>
                </c:pt>
                <c:pt idx="39">
                  <c:v>10.03.2008</c:v>
                </c:pt>
                <c:pt idx="40">
                  <c:v>11.03.2008</c:v>
                </c:pt>
                <c:pt idx="41">
                  <c:v>12.03.2008</c:v>
                </c:pt>
                <c:pt idx="42">
                  <c:v>13.03.2008</c:v>
                </c:pt>
                <c:pt idx="43">
                  <c:v>14.03.2008</c:v>
                </c:pt>
                <c:pt idx="44">
                  <c:v>15.03.2008</c:v>
                </c:pt>
                <c:pt idx="45">
                  <c:v>16.03.2008</c:v>
                </c:pt>
                <c:pt idx="46">
                  <c:v>17.03.2008</c:v>
                </c:pt>
                <c:pt idx="47">
                  <c:v>18.03.2008</c:v>
                </c:pt>
                <c:pt idx="48">
                  <c:v>19.03.2008</c:v>
                </c:pt>
                <c:pt idx="49">
                  <c:v>20.03.2008</c:v>
                </c:pt>
                <c:pt idx="50">
                  <c:v>21.03.2008</c:v>
                </c:pt>
                <c:pt idx="51">
                  <c:v>22.03.2008</c:v>
                </c:pt>
                <c:pt idx="52">
                  <c:v>23.03.2008</c:v>
                </c:pt>
                <c:pt idx="53">
                  <c:v>24.03.2008</c:v>
                </c:pt>
                <c:pt idx="54">
                  <c:v>25.03.2008</c:v>
                </c:pt>
                <c:pt idx="55">
                  <c:v>26.03.2008</c:v>
                </c:pt>
                <c:pt idx="56">
                  <c:v>27.03.2008</c:v>
                </c:pt>
                <c:pt idx="57">
                  <c:v>28.03.2008</c:v>
                </c:pt>
                <c:pt idx="58">
                  <c:v>29.03.2008</c:v>
                </c:pt>
                <c:pt idx="59">
                  <c:v>30.03.2008</c:v>
                </c:pt>
                <c:pt idx="60">
                  <c:v>31.03.2008</c:v>
                </c:pt>
                <c:pt idx="61">
                  <c:v>01.04.2008</c:v>
                </c:pt>
                <c:pt idx="62">
                  <c:v>02.04.2008</c:v>
                </c:pt>
                <c:pt idx="63">
                  <c:v>03.04.2008</c:v>
                </c:pt>
                <c:pt idx="64">
                  <c:v>04.04.2008</c:v>
                </c:pt>
                <c:pt idx="65">
                  <c:v>05.04.2008</c:v>
                </c:pt>
                <c:pt idx="66">
                  <c:v>06.04.2008</c:v>
                </c:pt>
                <c:pt idx="67">
                  <c:v>07.04.2008</c:v>
                </c:pt>
                <c:pt idx="68">
                  <c:v>08.04.2008</c:v>
                </c:pt>
                <c:pt idx="69">
                  <c:v>09.04.2008</c:v>
                </c:pt>
                <c:pt idx="70">
                  <c:v>10.04.2008</c:v>
                </c:pt>
                <c:pt idx="71">
                  <c:v>11.04.2008</c:v>
                </c:pt>
                <c:pt idx="72">
                  <c:v>12.04.2008</c:v>
                </c:pt>
                <c:pt idx="73">
                  <c:v>13.04.2008</c:v>
                </c:pt>
                <c:pt idx="74">
                  <c:v>14.04.2008</c:v>
                </c:pt>
                <c:pt idx="75">
                  <c:v>15.04.2008</c:v>
                </c:pt>
                <c:pt idx="76">
                  <c:v>16.04.2008</c:v>
                </c:pt>
                <c:pt idx="77">
                  <c:v>17.04.2008</c:v>
                </c:pt>
                <c:pt idx="78">
                  <c:v>18.04.2008</c:v>
                </c:pt>
                <c:pt idx="79">
                  <c:v>19.04.2008</c:v>
                </c:pt>
                <c:pt idx="80">
                  <c:v>20.04.2008</c:v>
                </c:pt>
                <c:pt idx="81">
                  <c:v>21.04.2008</c:v>
                </c:pt>
                <c:pt idx="82">
                  <c:v>22.04.2008</c:v>
                </c:pt>
                <c:pt idx="83">
                  <c:v>23.04.2008</c:v>
                </c:pt>
                <c:pt idx="84">
                  <c:v>24.04.2008</c:v>
                </c:pt>
                <c:pt idx="85">
                  <c:v>25.04.2008</c:v>
                </c:pt>
                <c:pt idx="86">
                  <c:v>26.04.2008</c:v>
                </c:pt>
                <c:pt idx="87">
                  <c:v>27.04.2008</c:v>
                </c:pt>
                <c:pt idx="88">
                  <c:v>28.04.2008</c:v>
                </c:pt>
                <c:pt idx="89">
                  <c:v>29.04.2008</c:v>
                </c:pt>
                <c:pt idx="90">
                  <c:v>30.04.2008</c:v>
                </c:pt>
                <c:pt idx="91">
                  <c:v>01.05.2008</c:v>
                </c:pt>
                <c:pt idx="92">
                  <c:v>02.05.2008</c:v>
                </c:pt>
                <c:pt idx="93">
                  <c:v>03.05.2008</c:v>
                </c:pt>
                <c:pt idx="94">
                  <c:v>04.05.2008</c:v>
                </c:pt>
                <c:pt idx="95">
                  <c:v>05.05.2008</c:v>
                </c:pt>
                <c:pt idx="96">
                  <c:v>06.05.2008</c:v>
                </c:pt>
                <c:pt idx="97">
                  <c:v>07.05.2008</c:v>
                </c:pt>
                <c:pt idx="98">
                  <c:v>08.05.2008</c:v>
                </c:pt>
                <c:pt idx="99">
                  <c:v>09.05.2008</c:v>
                </c:pt>
                <c:pt idx="100">
                  <c:v>10.05.2008</c:v>
                </c:pt>
                <c:pt idx="101">
                  <c:v>11.05.2008</c:v>
                </c:pt>
                <c:pt idx="102">
                  <c:v>12.05.2008</c:v>
                </c:pt>
                <c:pt idx="103">
                  <c:v>13.05.2008</c:v>
                </c:pt>
                <c:pt idx="104">
                  <c:v>14.05.2008</c:v>
                </c:pt>
                <c:pt idx="105">
                  <c:v>15.05.2008</c:v>
                </c:pt>
                <c:pt idx="106">
                  <c:v>16.05.2008</c:v>
                </c:pt>
                <c:pt idx="107">
                  <c:v>17.05.2008</c:v>
                </c:pt>
                <c:pt idx="108">
                  <c:v>18.05.2008</c:v>
                </c:pt>
                <c:pt idx="109">
                  <c:v>19.05.2008</c:v>
                </c:pt>
                <c:pt idx="110">
                  <c:v>20.05.2008</c:v>
                </c:pt>
                <c:pt idx="111">
                  <c:v>21.05.2008</c:v>
                </c:pt>
                <c:pt idx="112">
                  <c:v>22.05.2008</c:v>
                </c:pt>
                <c:pt idx="113">
                  <c:v>23.05.2008</c:v>
                </c:pt>
                <c:pt idx="114">
                  <c:v>24.05.2008</c:v>
                </c:pt>
                <c:pt idx="115">
                  <c:v>25.05.2008</c:v>
                </c:pt>
                <c:pt idx="116">
                  <c:v>26.05.2008</c:v>
                </c:pt>
                <c:pt idx="117">
                  <c:v>27.05.2008</c:v>
                </c:pt>
                <c:pt idx="118">
                  <c:v>28.05.2008</c:v>
                </c:pt>
                <c:pt idx="119">
                  <c:v>29.05.2008</c:v>
                </c:pt>
                <c:pt idx="120">
                  <c:v>30.05.2008</c:v>
                </c:pt>
                <c:pt idx="121">
                  <c:v>31.05.2008</c:v>
                </c:pt>
                <c:pt idx="122">
                  <c:v>01.06.2008</c:v>
                </c:pt>
                <c:pt idx="123">
                  <c:v>02.06.2008</c:v>
                </c:pt>
                <c:pt idx="124">
                  <c:v>03.06.2008</c:v>
                </c:pt>
                <c:pt idx="125">
                  <c:v>04.06.2008</c:v>
                </c:pt>
                <c:pt idx="126">
                  <c:v>05.06.2008</c:v>
                </c:pt>
                <c:pt idx="127">
                  <c:v>06.06.2008</c:v>
                </c:pt>
                <c:pt idx="128">
                  <c:v>07.06.2008</c:v>
                </c:pt>
                <c:pt idx="129">
                  <c:v>08.06.2008</c:v>
                </c:pt>
                <c:pt idx="130">
                  <c:v>09.06.2008</c:v>
                </c:pt>
                <c:pt idx="131">
                  <c:v>10.06.2008</c:v>
                </c:pt>
                <c:pt idx="132">
                  <c:v>11.06.2008</c:v>
                </c:pt>
                <c:pt idx="133">
                  <c:v>12.06.2008</c:v>
                </c:pt>
                <c:pt idx="134">
                  <c:v>13.06.2008</c:v>
                </c:pt>
                <c:pt idx="135">
                  <c:v>14.06.2008</c:v>
                </c:pt>
                <c:pt idx="136">
                  <c:v>15.06.2008</c:v>
                </c:pt>
                <c:pt idx="137">
                  <c:v>16.06.2008</c:v>
                </c:pt>
                <c:pt idx="138">
                  <c:v>17.06.2008</c:v>
                </c:pt>
                <c:pt idx="139">
                  <c:v>18.06.2008</c:v>
                </c:pt>
                <c:pt idx="140">
                  <c:v>19.06.2008</c:v>
                </c:pt>
                <c:pt idx="141">
                  <c:v>20.06.2008</c:v>
                </c:pt>
                <c:pt idx="142">
                  <c:v>21.06.2008</c:v>
                </c:pt>
                <c:pt idx="143">
                  <c:v>22.06.2008</c:v>
                </c:pt>
                <c:pt idx="144">
                  <c:v>23.06.2008</c:v>
                </c:pt>
                <c:pt idx="145">
                  <c:v>24.06.2008</c:v>
                </c:pt>
                <c:pt idx="146">
                  <c:v>25.06.2008</c:v>
                </c:pt>
                <c:pt idx="147">
                  <c:v>26.06.2008</c:v>
                </c:pt>
                <c:pt idx="148">
                  <c:v>27.06.2008</c:v>
                </c:pt>
                <c:pt idx="149">
                  <c:v>28.06.2008</c:v>
                </c:pt>
                <c:pt idx="150">
                  <c:v>29.06.2008</c:v>
                </c:pt>
                <c:pt idx="151">
                  <c:v>30.06.2008</c:v>
                </c:pt>
                <c:pt idx="152">
                  <c:v>01.07.2008</c:v>
                </c:pt>
                <c:pt idx="153">
                  <c:v>02.07.2008</c:v>
                </c:pt>
                <c:pt idx="154">
                  <c:v>03.07.2008</c:v>
                </c:pt>
                <c:pt idx="155">
                  <c:v>04.07.2008</c:v>
                </c:pt>
                <c:pt idx="156">
                  <c:v>05.07.2008</c:v>
                </c:pt>
                <c:pt idx="157">
                  <c:v>06.07.2008</c:v>
                </c:pt>
                <c:pt idx="158">
                  <c:v>07.07.2008</c:v>
                </c:pt>
                <c:pt idx="159">
                  <c:v>08.07.2008</c:v>
                </c:pt>
                <c:pt idx="160">
                  <c:v>09.07.2008</c:v>
                </c:pt>
                <c:pt idx="161">
                  <c:v>10.07.2008</c:v>
                </c:pt>
                <c:pt idx="162">
                  <c:v>11.07.2008</c:v>
                </c:pt>
                <c:pt idx="163">
                  <c:v>12.07.2008</c:v>
                </c:pt>
                <c:pt idx="164">
                  <c:v>13.07.2008</c:v>
                </c:pt>
                <c:pt idx="165">
                  <c:v>14.07.2008</c:v>
                </c:pt>
                <c:pt idx="166">
                  <c:v>15.07.2008</c:v>
                </c:pt>
                <c:pt idx="167">
                  <c:v>16.07.2008</c:v>
                </c:pt>
                <c:pt idx="168">
                  <c:v>17.07.2008</c:v>
                </c:pt>
                <c:pt idx="169">
                  <c:v>18.07.2008</c:v>
                </c:pt>
                <c:pt idx="170">
                  <c:v>19.07.2008</c:v>
                </c:pt>
                <c:pt idx="171">
                  <c:v>20.07.2008</c:v>
                </c:pt>
                <c:pt idx="172">
                  <c:v>21.07.2008</c:v>
                </c:pt>
                <c:pt idx="173">
                  <c:v>22.07.2008</c:v>
                </c:pt>
                <c:pt idx="174">
                  <c:v>23.07.2008</c:v>
                </c:pt>
                <c:pt idx="175">
                  <c:v>24.07.2008</c:v>
                </c:pt>
                <c:pt idx="176">
                  <c:v>25.07.2008</c:v>
                </c:pt>
                <c:pt idx="177">
                  <c:v>26.07.2008</c:v>
                </c:pt>
                <c:pt idx="178">
                  <c:v>27.07.2008</c:v>
                </c:pt>
                <c:pt idx="179">
                  <c:v>28.07.2008</c:v>
                </c:pt>
                <c:pt idx="180">
                  <c:v>29.07.2008</c:v>
                </c:pt>
                <c:pt idx="181">
                  <c:v>30.07.2008</c:v>
                </c:pt>
                <c:pt idx="182">
                  <c:v>31.07.2008</c:v>
                </c:pt>
                <c:pt idx="183">
                  <c:v>01.08.2008</c:v>
                </c:pt>
                <c:pt idx="184">
                  <c:v>02.08.2008</c:v>
                </c:pt>
                <c:pt idx="185">
                  <c:v>03.08.2008</c:v>
                </c:pt>
                <c:pt idx="186">
                  <c:v>04.08.2008</c:v>
                </c:pt>
                <c:pt idx="187">
                  <c:v>05.08.2008</c:v>
                </c:pt>
                <c:pt idx="188">
                  <c:v>06.08.2008</c:v>
                </c:pt>
                <c:pt idx="189">
                  <c:v>07.08.2008</c:v>
                </c:pt>
                <c:pt idx="190">
                  <c:v>08.08.2008</c:v>
                </c:pt>
                <c:pt idx="191">
                  <c:v>09.08.2008</c:v>
                </c:pt>
                <c:pt idx="192">
                  <c:v>10.08.2008</c:v>
                </c:pt>
                <c:pt idx="193">
                  <c:v>11.08.2008</c:v>
                </c:pt>
                <c:pt idx="194">
                  <c:v>12.08.2008</c:v>
                </c:pt>
                <c:pt idx="195">
                  <c:v>13.08.2008</c:v>
                </c:pt>
                <c:pt idx="196">
                  <c:v>14.08.2008</c:v>
                </c:pt>
                <c:pt idx="197">
                  <c:v>15.08.2008</c:v>
                </c:pt>
                <c:pt idx="198">
                  <c:v>16.08.2008</c:v>
                </c:pt>
                <c:pt idx="199">
                  <c:v>17.08.2008</c:v>
                </c:pt>
                <c:pt idx="200">
                  <c:v>18.08.2008</c:v>
                </c:pt>
                <c:pt idx="201">
                  <c:v>19.08.2008</c:v>
                </c:pt>
                <c:pt idx="202">
                  <c:v>20.08.2008</c:v>
                </c:pt>
                <c:pt idx="203">
                  <c:v>21.08.2008</c:v>
                </c:pt>
                <c:pt idx="204">
                  <c:v>22.08.2008</c:v>
                </c:pt>
                <c:pt idx="205">
                  <c:v>23.08.2008</c:v>
                </c:pt>
                <c:pt idx="206">
                  <c:v>24.08.2008</c:v>
                </c:pt>
                <c:pt idx="207">
                  <c:v>25.08.2008</c:v>
                </c:pt>
                <c:pt idx="208">
                  <c:v>26.08.2008</c:v>
                </c:pt>
                <c:pt idx="209">
                  <c:v>27.08.2008</c:v>
                </c:pt>
                <c:pt idx="210">
                  <c:v>28.08.2008</c:v>
                </c:pt>
                <c:pt idx="211">
                  <c:v>29.08.2008</c:v>
                </c:pt>
                <c:pt idx="212">
                  <c:v>30.08.2008</c:v>
                </c:pt>
                <c:pt idx="213">
                  <c:v>31.08.2008</c:v>
                </c:pt>
                <c:pt idx="214">
                  <c:v>01.09.2008</c:v>
                </c:pt>
                <c:pt idx="215">
                  <c:v>02.09.2008</c:v>
                </c:pt>
                <c:pt idx="216">
                  <c:v>03.09.2008</c:v>
                </c:pt>
                <c:pt idx="217">
                  <c:v>04.09.2008</c:v>
                </c:pt>
                <c:pt idx="218">
                  <c:v>05.09.2008</c:v>
                </c:pt>
                <c:pt idx="219">
                  <c:v>06.09.2008</c:v>
                </c:pt>
                <c:pt idx="220">
                  <c:v>07.09.2008</c:v>
                </c:pt>
                <c:pt idx="221">
                  <c:v>08.09.2008</c:v>
                </c:pt>
                <c:pt idx="222">
                  <c:v>09.09.2008</c:v>
                </c:pt>
                <c:pt idx="223">
                  <c:v>10.09.2008</c:v>
                </c:pt>
                <c:pt idx="224">
                  <c:v>11.09.2008</c:v>
                </c:pt>
                <c:pt idx="225">
                  <c:v>12.09.2008</c:v>
                </c:pt>
                <c:pt idx="226">
                  <c:v>13.09.2008</c:v>
                </c:pt>
                <c:pt idx="227">
                  <c:v>14.09.2008</c:v>
                </c:pt>
                <c:pt idx="228">
                  <c:v>15.09.2008</c:v>
                </c:pt>
                <c:pt idx="229">
                  <c:v>16.09.2008</c:v>
                </c:pt>
                <c:pt idx="230">
                  <c:v>17.09.2008</c:v>
                </c:pt>
                <c:pt idx="231">
                  <c:v>18.09.2008</c:v>
                </c:pt>
                <c:pt idx="232">
                  <c:v>19.09.2008</c:v>
                </c:pt>
                <c:pt idx="233">
                  <c:v>20.09.2008</c:v>
                </c:pt>
                <c:pt idx="234">
                  <c:v>21.09.2008</c:v>
                </c:pt>
                <c:pt idx="235">
                  <c:v>22.09.2008</c:v>
                </c:pt>
                <c:pt idx="236">
                  <c:v>23.09.2008</c:v>
                </c:pt>
                <c:pt idx="237">
                  <c:v>24.09.2008</c:v>
                </c:pt>
                <c:pt idx="238">
                  <c:v>25.09.2008</c:v>
                </c:pt>
                <c:pt idx="239">
                  <c:v>26.09.2008</c:v>
                </c:pt>
                <c:pt idx="240">
                  <c:v>27.09.2008</c:v>
                </c:pt>
                <c:pt idx="241">
                  <c:v>28.09.2008</c:v>
                </c:pt>
                <c:pt idx="242">
                  <c:v>29.09.2008</c:v>
                </c:pt>
                <c:pt idx="243">
                  <c:v>30.09.2008</c:v>
                </c:pt>
              </c:strCache>
            </c:strRef>
          </c:cat>
          <c:val>
            <c:numRef>
              <c:f>'2008'!$I$1:$I$244</c:f>
              <c:numCache>
                <c:formatCode>General</c:formatCode>
                <c:ptCount val="244"/>
                <c:pt idx="0">
                  <c:v>0</c:v>
                </c:pt>
                <c:pt idx="30">
                  <c:v>-1.2</c:v>
                </c:pt>
                <c:pt idx="31">
                  <c:v>-3.6</c:v>
                </c:pt>
                <c:pt idx="32">
                  <c:v>-2.4</c:v>
                </c:pt>
                <c:pt idx="33">
                  <c:v>-8.5</c:v>
                </c:pt>
                <c:pt idx="34">
                  <c:v>-5.4</c:v>
                </c:pt>
                <c:pt idx="35">
                  <c:v>-2.9</c:v>
                </c:pt>
                <c:pt idx="36">
                  <c:v>-0.3</c:v>
                </c:pt>
                <c:pt idx="37">
                  <c:v>-1.6</c:v>
                </c:pt>
                <c:pt idx="38">
                  <c:v>1.6</c:v>
                </c:pt>
                <c:pt idx="39">
                  <c:v>-0.8</c:v>
                </c:pt>
                <c:pt idx="40">
                  <c:v>-6.3</c:v>
                </c:pt>
                <c:pt idx="41">
                  <c:v>-9.6999999999999993</c:v>
                </c:pt>
                <c:pt idx="42">
                  <c:v>-2.7</c:v>
                </c:pt>
                <c:pt idx="43">
                  <c:v>-2.5</c:v>
                </c:pt>
                <c:pt idx="44">
                  <c:v>-2.1</c:v>
                </c:pt>
                <c:pt idx="45">
                  <c:v>-7.7</c:v>
                </c:pt>
                <c:pt idx="46">
                  <c:v>-11.2</c:v>
                </c:pt>
                <c:pt idx="47">
                  <c:v>1.4</c:v>
                </c:pt>
                <c:pt idx="48">
                  <c:v>0.8</c:v>
                </c:pt>
                <c:pt idx="49">
                  <c:v>0.1</c:v>
                </c:pt>
                <c:pt idx="50">
                  <c:v>-1.2</c:v>
                </c:pt>
                <c:pt idx="51">
                  <c:v>4.0999999999999996</c:v>
                </c:pt>
                <c:pt idx="52">
                  <c:v>5.6</c:v>
                </c:pt>
                <c:pt idx="53">
                  <c:v>3.8</c:v>
                </c:pt>
                <c:pt idx="54">
                  <c:v>-0.8</c:v>
                </c:pt>
                <c:pt idx="55">
                  <c:v>-1.4</c:v>
                </c:pt>
                <c:pt idx="56">
                  <c:v>0.2</c:v>
                </c:pt>
                <c:pt idx="57">
                  <c:v>3.2</c:v>
                </c:pt>
                <c:pt idx="58">
                  <c:v>3.2</c:v>
                </c:pt>
                <c:pt idx="59">
                  <c:v>3.4</c:v>
                </c:pt>
                <c:pt idx="60">
                  <c:v>3.6</c:v>
                </c:pt>
                <c:pt idx="61">
                  <c:v>3.9</c:v>
                </c:pt>
                <c:pt idx="62">
                  <c:v>4.9000000000000004</c:v>
                </c:pt>
                <c:pt idx="63">
                  <c:v>4.5999999999999996</c:v>
                </c:pt>
                <c:pt idx="64">
                  <c:v>6.1</c:v>
                </c:pt>
                <c:pt idx="65">
                  <c:v>5.8</c:v>
                </c:pt>
                <c:pt idx="66">
                  <c:v>-4.5</c:v>
                </c:pt>
                <c:pt idx="67">
                  <c:v>-5.8</c:v>
                </c:pt>
                <c:pt idx="68">
                  <c:v>-0.5</c:v>
                </c:pt>
                <c:pt idx="69">
                  <c:v>-3.1</c:v>
                </c:pt>
                <c:pt idx="70">
                  <c:v>-3.6</c:v>
                </c:pt>
                <c:pt idx="71">
                  <c:v>7</c:v>
                </c:pt>
                <c:pt idx="72">
                  <c:v>13.3</c:v>
                </c:pt>
                <c:pt idx="73">
                  <c:v>13</c:v>
                </c:pt>
                <c:pt idx="74">
                  <c:v>15</c:v>
                </c:pt>
                <c:pt idx="75">
                  <c:v>0</c:v>
                </c:pt>
                <c:pt idx="76">
                  <c:v>-2.2999999999999998</c:v>
                </c:pt>
                <c:pt idx="77">
                  <c:v>-4.2</c:v>
                </c:pt>
                <c:pt idx="78">
                  <c:v>-8.4</c:v>
                </c:pt>
                <c:pt idx="79">
                  <c:v>-4.5</c:v>
                </c:pt>
                <c:pt idx="80">
                  <c:v>3.7</c:v>
                </c:pt>
                <c:pt idx="81">
                  <c:v>7.5</c:v>
                </c:pt>
                <c:pt idx="82">
                  <c:v>9.5</c:v>
                </c:pt>
                <c:pt idx="83">
                  <c:v>14.5</c:v>
                </c:pt>
                <c:pt idx="84">
                  <c:v>16.8</c:v>
                </c:pt>
                <c:pt idx="85">
                  <c:v>15.5</c:v>
                </c:pt>
                <c:pt idx="86">
                  <c:v>11.5</c:v>
                </c:pt>
                <c:pt idx="87">
                  <c:v>7.8</c:v>
                </c:pt>
                <c:pt idx="88">
                  <c:v>4.9000000000000004</c:v>
                </c:pt>
                <c:pt idx="89">
                  <c:v>3</c:v>
                </c:pt>
                <c:pt idx="90">
                  <c:v>2.2000000000000002</c:v>
                </c:pt>
                <c:pt idx="91">
                  <c:v>2.1</c:v>
                </c:pt>
                <c:pt idx="92">
                  <c:v>3.4</c:v>
                </c:pt>
                <c:pt idx="93">
                  <c:v>4.4000000000000004</c:v>
                </c:pt>
                <c:pt idx="94">
                  <c:v>6.2</c:v>
                </c:pt>
                <c:pt idx="95">
                  <c:v>6.8</c:v>
                </c:pt>
                <c:pt idx="96">
                  <c:v>8.6999999999999993</c:v>
                </c:pt>
                <c:pt idx="97">
                  <c:v>11.7</c:v>
                </c:pt>
                <c:pt idx="98">
                  <c:v>15.7</c:v>
                </c:pt>
                <c:pt idx="99">
                  <c:v>18.7</c:v>
                </c:pt>
                <c:pt idx="100">
                  <c:v>22.5</c:v>
                </c:pt>
                <c:pt idx="101">
                  <c:v>18.600000000000001</c:v>
                </c:pt>
                <c:pt idx="102">
                  <c:v>13.7</c:v>
                </c:pt>
                <c:pt idx="103">
                  <c:v>16.7</c:v>
                </c:pt>
                <c:pt idx="104">
                  <c:v>19.3</c:v>
                </c:pt>
                <c:pt idx="105">
                  <c:v>19.8</c:v>
                </c:pt>
                <c:pt idx="106">
                  <c:v>19.399999999999999</c:v>
                </c:pt>
                <c:pt idx="107">
                  <c:v>17.8</c:v>
                </c:pt>
                <c:pt idx="108">
                  <c:v>17.7</c:v>
                </c:pt>
                <c:pt idx="109">
                  <c:v>17.399999999999999</c:v>
                </c:pt>
                <c:pt idx="110">
                  <c:v>14.8</c:v>
                </c:pt>
                <c:pt idx="111">
                  <c:v>10.3</c:v>
                </c:pt>
                <c:pt idx="112">
                  <c:v>11.3</c:v>
                </c:pt>
                <c:pt idx="113">
                  <c:v>14.7</c:v>
                </c:pt>
                <c:pt idx="114">
                  <c:v>9.1</c:v>
                </c:pt>
                <c:pt idx="115">
                  <c:v>5.0999999999999996</c:v>
                </c:pt>
                <c:pt idx="116">
                  <c:v>6.9</c:v>
                </c:pt>
                <c:pt idx="117">
                  <c:v>9.9</c:v>
                </c:pt>
                <c:pt idx="118">
                  <c:v>15.8</c:v>
                </c:pt>
                <c:pt idx="119">
                  <c:v>22.7</c:v>
                </c:pt>
                <c:pt idx="120">
                  <c:v>18.399999999999999</c:v>
                </c:pt>
                <c:pt idx="121">
                  <c:v>25.2</c:v>
                </c:pt>
                <c:pt idx="122">
                  <c:v>24.9</c:v>
                </c:pt>
                <c:pt idx="123">
                  <c:v>20.7</c:v>
                </c:pt>
                <c:pt idx="124">
                  <c:v>20.2</c:v>
                </c:pt>
                <c:pt idx="125">
                  <c:v>20.6</c:v>
                </c:pt>
                <c:pt idx="126">
                  <c:v>23.4</c:v>
                </c:pt>
                <c:pt idx="127">
                  <c:v>18.899999999999999</c:v>
                </c:pt>
                <c:pt idx="128">
                  <c:v>17.8</c:v>
                </c:pt>
                <c:pt idx="129">
                  <c:v>21.9</c:v>
                </c:pt>
                <c:pt idx="130">
                  <c:v>20.100000000000001</c:v>
                </c:pt>
                <c:pt idx="131">
                  <c:v>13.9</c:v>
                </c:pt>
                <c:pt idx="132">
                  <c:v>12.3</c:v>
                </c:pt>
                <c:pt idx="133">
                  <c:v>15.1</c:v>
                </c:pt>
                <c:pt idx="134">
                  <c:v>15.3</c:v>
                </c:pt>
                <c:pt idx="135">
                  <c:v>14.8</c:v>
                </c:pt>
                <c:pt idx="136">
                  <c:v>16.8</c:v>
                </c:pt>
                <c:pt idx="137">
                  <c:v>17.7</c:v>
                </c:pt>
                <c:pt idx="138">
                  <c:v>13.1</c:v>
                </c:pt>
                <c:pt idx="139">
                  <c:v>12.3</c:v>
                </c:pt>
                <c:pt idx="140">
                  <c:v>14.8</c:v>
                </c:pt>
                <c:pt idx="141">
                  <c:v>18.399999999999999</c:v>
                </c:pt>
                <c:pt idx="142">
                  <c:v>21.3</c:v>
                </c:pt>
                <c:pt idx="143">
                  <c:v>21.5</c:v>
                </c:pt>
                <c:pt idx="144">
                  <c:v>20.399999999999999</c:v>
                </c:pt>
                <c:pt idx="145">
                  <c:v>19.2</c:v>
                </c:pt>
                <c:pt idx="146">
                  <c:v>17.899999999999999</c:v>
                </c:pt>
                <c:pt idx="147">
                  <c:v>18.100000000000001</c:v>
                </c:pt>
                <c:pt idx="148">
                  <c:v>20.2</c:v>
                </c:pt>
                <c:pt idx="149">
                  <c:v>21.9</c:v>
                </c:pt>
                <c:pt idx="150">
                  <c:v>18.2</c:v>
                </c:pt>
                <c:pt idx="151">
                  <c:v>19</c:v>
                </c:pt>
                <c:pt idx="152">
                  <c:v>20.9</c:v>
                </c:pt>
                <c:pt idx="153">
                  <c:v>20.8</c:v>
                </c:pt>
                <c:pt idx="154">
                  <c:v>21.8</c:v>
                </c:pt>
                <c:pt idx="155">
                  <c:v>21.7</c:v>
                </c:pt>
                <c:pt idx="156">
                  <c:v>18.600000000000001</c:v>
                </c:pt>
                <c:pt idx="157">
                  <c:v>15.9</c:v>
                </c:pt>
                <c:pt idx="158">
                  <c:v>16.2</c:v>
                </c:pt>
                <c:pt idx="159">
                  <c:v>17.2</c:v>
                </c:pt>
                <c:pt idx="160">
                  <c:v>16.5</c:v>
                </c:pt>
                <c:pt idx="161">
                  <c:v>21.9</c:v>
                </c:pt>
                <c:pt idx="162">
                  <c:v>22.6</c:v>
                </c:pt>
                <c:pt idx="163">
                  <c:v>21.5</c:v>
                </c:pt>
                <c:pt idx="164">
                  <c:v>20.7</c:v>
                </c:pt>
                <c:pt idx="165">
                  <c:v>21.7</c:v>
                </c:pt>
                <c:pt idx="166">
                  <c:v>23.6</c:v>
                </c:pt>
                <c:pt idx="167">
                  <c:v>24.9</c:v>
                </c:pt>
                <c:pt idx="168">
                  <c:v>24.1</c:v>
                </c:pt>
                <c:pt idx="169">
                  <c:v>24.2</c:v>
                </c:pt>
                <c:pt idx="170">
                  <c:v>22.3</c:v>
                </c:pt>
                <c:pt idx="171">
                  <c:v>21.5</c:v>
                </c:pt>
                <c:pt idx="172">
                  <c:v>20.7</c:v>
                </c:pt>
                <c:pt idx="173">
                  <c:v>20.7</c:v>
                </c:pt>
                <c:pt idx="174">
                  <c:v>20.8</c:v>
                </c:pt>
                <c:pt idx="175">
                  <c:v>14.9</c:v>
                </c:pt>
                <c:pt idx="176">
                  <c:v>17.399999999999999</c:v>
                </c:pt>
                <c:pt idx="177">
                  <c:v>19.399999999999999</c:v>
                </c:pt>
                <c:pt idx="178">
                  <c:v>23.5</c:v>
                </c:pt>
                <c:pt idx="179">
                  <c:v>25.2</c:v>
                </c:pt>
                <c:pt idx="180">
                  <c:v>25.2</c:v>
                </c:pt>
                <c:pt idx="181">
                  <c:v>23.1</c:v>
                </c:pt>
                <c:pt idx="182">
                  <c:v>25.8</c:v>
                </c:pt>
                <c:pt idx="183">
                  <c:v>23.6</c:v>
                </c:pt>
                <c:pt idx="184">
                  <c:v>19.2</c:v>
                </c:pt>
                <c:pt idx="185">
                  <c:v>18</c:v>
                </c:pt>
                <c:pt idx="186">
                  <c:v>18.100000000000001</c:v>
                </c:pt>
                <c:pt idx="187">
                  <c:v>18.600000000000001</c:v>
                </c:pt>
                <c:pt idx="188">
                  <c:v>22.8</c:v>
                </c:pt>
                <c:pt idx="189">
                  <c:v>18.7</c:v>
                </c:pt>
                <c:pt idx="190">
                  <c:v>18.5</c:v>
                </c:pt>
                <c:pt idx="191">
                  <c:v>22.7</c:v>
                </c:pt>
                <c:pt idx="192">
                  <c:v>23.5</c:v>
                </c:pt>
                <c:pt idx="193">
                  <c:v>15.1</c:v>
                </c:pt>
                <c:pt idx="194">
                  <c:v>18.100000000000001</c:v>
                </c:pt>
                <c:pt idx="195">
                  <c:v>20.9</c:v>
                </c:pt>
                <c:pt idx="196">
                  <c:v>19.899999999999999</c:v>
                </c:pt>
                <c:pt idx="197">
                  <c:v>19.600000000000001</c:v>
                </c:pt>
                <c:pt idx="198">
                  <c:v>17.5</c:v>
                </c:pt>
                <c:pt idx="199">
                  <c:v>15.9</c:v>
                </c:pt>
                <c:pt idx="200">
                  <c:v>15.9</c:v>
                </c:pt>
                <c:pt idx="201">
                  <c:v>13.9</c:v>
                </c:pt>
                <c:pt idx="202">
                  <c:v>14.3</c:v>
                </c:pt>
                <c:pt idx="203">
                  <c:v>11.9</c:v>
                </c:pt>
                <c:pt idx="204">
                  <c:v>9.6999999999999993</c:v>
                </c:pt>
                <c:pt idx="205">
                  <c:v>10.199999999999999</c:v>
                </c:pt>
                <c:pt idx="206">
                  <c:v>11.9</c:v>
                </c:pt>
                <c:pt idx="207">
                  <c:v>12.5</c:v>
                </c:pt>
                <c:pt idx="208">
                  <c:v>11.6</c:v>
                </c:pt>
                <c:pt idx="209">
                  <c:v>11.4</c:v>
                </c:pt>
                <c:pt idx="210">
                  <c:v>17.100000000000001</c:v>
                </c:pt>
                <c:pt idx="211">
                  <c:v>20.3</c:v>
                </c:pt>
                <c:pt idx="212">
                  <c:v>21</c:v>
                </c:pt>
                <c:pt idx="213">
                  <c:v>19.7</c:v>
                </c:pt>
                <c:pt idx="214">
                  <c:v>16.3</c:v>
                </c:pt>
                <c:pt idx="215">
                  <c:v>16.399999999999999</c:v>
                </c:pt>
                <c:pt idx="216">
                  <c:v>14.1</c:v>
                </c:pt>
                <c:pt idx="217">
                  <c:v>12.4</c:v>
                </c:pt>
                <c:pt idx="218">
                  <c:v>11.5</c:v>
                </c:pt>
                <c:pt idx="219">
                  <c:v>13.2</c:v>
                </c:pt>
                <c:pt idx="220">
                  <c:v>10.4</c:v>
                </c:pt>
                <c:pt idx="221">
                  <c:v>13.2</c:v>
                </c:pt>
                <c:pt idx="222">
                  <c:v>13.4</c:v>
                </c:pt>
                <c:pt idx="223">
                  <c:v>13.4</c:v>
                </c:pt>
                <c:pt idx="224">
                  <c:v>15.6</c:v>
                </c:pt>
                <c:pt idx="225">
                  <c:v>9.6999999999999993</c:v>
                </c:pt>
                <c:pt idx="226">
                  <c:v>9.4</c:v>
                </c:pt>
                <c:pt idx="227">
                  <c:v>9</c:v>
                </c:pt>
                <c:pt idx="228">
                  <c:v>9.1999999999999993</c:v>
                </c:pt>
                <c:pt idx="229">
                  <c:v>7.2</c:v>
                </c:pt>
                <c:pt idx="230">
                  <c:v>5.7</c:v>
                </c:pt>
                <c:pt idx="231">
                  <c:v>4.5</c:v>
                </c:pt>
                <c:pt idx="232">
                  <c:v>4.4000000000000004</c:v>
                </c:pt>
                <c:pt idx="233">
                  <c:v>4.3</c:v>
                </c:pt>
                <c:pt idx="234">
                  <c:v>5.8</c:v>
                </c:pt>
                <c:pt idx="235">
                  <c:v>6.8</c:v>
                </c:pt>
                <c:pt idx="236">
                  <c:v>5.2</c:v>
                </c:pt>
                <c:pt idx="237">
                  <c:v>4.9000000000000004</c:v>
                </c:pt>
                <c:pt idx="238">
                  <c:v>5.8</c:v>
                </c:pt>
                <c:pt idx="239">
                  <c:v>5.6</c:v>
                </c:pt>
                <c:pt idx="240">
                  <c:v>4.7</c:v>
                </c:pt>
                <c:pt idx="241">
                  <c:v>10.4</c:v>
                </c:pt>
                <c:pt idx="242">
                  <c:v>3.4</c:v>
                </c:pt>
                <c:pt idx="24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2-4CE3-82E2-1D57E1C384DA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'2008'!$H$1:$H$244</c:f>
              <c:strCache>
                <c:ptCount val="244"/>
                <c:pt idx="0">
                  <c:v>Дата</c:v>
                </c:pt>
                <c:pt idx="27">
                  <c:v>27.02.2008</c:v>
                </c:pt>
                <c:pt idx="28">
                  <c:v>28.02.2008</c:v>
                </c:pt>
                <c:pt idx="29">
                  <c:v>29.02.2008</c:v>
                </c:pt>
                <c:pt idx="30">
                  <c:v>01.03.2008</c:v>
                </c:pt>
                <c:pt idx="31">
                  <c:v>02.03.2008</c:v>
                </c:pt>
                <c:pt idx="32">
                  <c:v>03.03.2008</c:v>
                </c:pt>
                <c:pt idx="33">
                  <c:v>04.03.2008</c:v>
                </c:pt>
                <c:pt idx="34">
                  <c:v>05.03.2008</c:v>
                </c:pt>
                <c:pt idx="35">
                  <c:v>06.03.2008</c:v>
                </c:pt>
                <c:pt idx="36">
                  <c:v>07.03.2008</c:v>
                </c:pt>
                <c:pt idx="37">
                  <c:v>08.03.2008</c:v>
                </c:pt>
                <c:pt idx="38">
                  <c:v>09.03.2008</c:v>
                </c:pt>
                <c:pt idx="39">
                  <c:v>10.03.2008</c:v>
                </c:pt>
                <c:pt idx="40">
                  <c:v>11.03.2008</c:v>
                </c:pt>
                <c:pt idx="41">
                  <c:v>12.03.2008</c:v>
                </c:pt>
                <c:pt idx="42">
                  <c:v>13.03.2008</c:v>
                </c:pt>
                <c:pt idx="43">
                  <c:v>14.03.2008</c:v>
                </c:pt>
                <c:pt idx="44">
                  <c:v>15.03.2008</c:v>
                </c:pt>
                <c:pt idx="45">
                  <c:v>16.03.2008</c:v>
                </c:pt>
                <c:pt idx="46">
                  <c:v>17.03.2008</c:v>
                </c:pt>
                <c:pt idx="47">
                  <c:v>18.03.2008</c:v>
                </c:pt>
                <c:pt idx="48">
                  <c:v>19.03.2008</c:v>
                </c:pt>
                <c:pt idx="49">
                  <c:v>20.03.2008</c:v>
                </c:pt>
                <c:pt idx="50">
                  <c:v>21.03.2008</c:v>
                </c:pt>
                <c:pt idx="51">
                  <c:v>22.03.2008</c:v>
                </c:pt>
                <c:pt idx="52">
                  <c:v>23.03.2008</c:v>
                </c:pt>
                <c:pt idx="53">
                  <c:v>24.03.2008</c:v>
                </c:pt>
                <c:pt idx="54">
                  <c:v>25.03.2008</c:v>
                </c:pt>
                <c:pt idx="55">
                  <c:v>26.03.2008</c:v>
                </c:pt>
                <c:pt idx="56">
                  <c:v>27.03.2008</c:v>
                </c:pt>
                <c:pt idx="57">
                  <c:v>28.03.2008</c:v>
                </c:pt>
                <c:pt idx="58">
                  <c:v>29.03.2008</c:v>
                </c:pt>
                <c:pt idx="59">
                  <c:v>30.03.2008</c:v>
                </c:pt>
                <c:pt idx="60">
                  <c:v>31.03.2008</c:v>
                </c:pt>
                <c:pt idx="61">
                  <c:v>01.04.2008</c:v>
                </c:pt>
                <c:pt idx="62">
                  <c:v>02.04.2008</c:v>
                </c:pt>
                <c:pt idx="63">
                  <c:v>03.04.2008</c:v>
                </c:pt>
                <c:pt idx="64">
                  <c:v>04.04.2008</c:v>
                </c:pt>
                <c:pt idx="65">
                  <c:v>05.04.2008</c:v>
                </c:pt>
                <c:pt idx="66">
                  <c:v>06.04.2008</c:v>
                </c:pt>
                <c:pt idx="67">
                  <c:v>07.04.2008</c:v>
                </c:pt>
                <c:pt idx="68">
                  <c:v>08.04.2008</c:v>
                </c:pt>
                <c:pt idx="69">
                  <c:v>09.04.2008</c:v>
                </c:pt>
                <c:pt idx="70">
                  <c:v>10.04.2008</c:v>
                </c:pt>
                <c:pt idx="71">
                  <c:v>11.04.2008</c:v>
                </c:pt>
                <c:pt idx="72">
                  <c:v>12.04.2008</c:v>
                </c:pt>
                <c:pt idx="73">
                  <c:v>13.04.2008</c:v>
                </c:pt>
                <c:pt idx="74">
                  <c:v>14.04.2008</c:v>
                </c:pt>
                <c:pt idx="75">
                  <c:v>15.04.2008</c:v>
                </c:pt>
                <c:pt idx="76">
                  <c:v>16.04.2008</c:v>
                </c:pt>
                <c:pt idx="77">
                  <c:v>17.04.2008</c:v>
                </c:pt>
                <c:pt idx="78">
                  <c:v>18.04.2008</c:v>
                </c:pt>
                <c:pt idx="79">
                  <c:v>19.04.2008</c:v>
                </c:pt>
                <c:pt idx="80">
                  <c:v>20.04.2008</c:v>
                </c:pt>
                <c:pt idx="81">
                  <c:v>21.04.2008</c:v>
                </c:pt>
                <c:pt idx="82">
                  <c:v>22.04.2008</c:v>
                </c:pt>
                <c:pt idx="83">
                  <c:v>23.04.2008</c:v>
                </c:pt>
                <c:pt idx="84">
                  <c:v>24.04.2008</c:v>
                </c:pt>
                <c:pt idx="85">
                  <c:v>25.04.2008</c:v>
                </c:pt>
                <c:pt idx="86">
                  <c:v>26.04.2008</c:v>
                </c:pt>
                <c:pt idx="87">
                  <c:v>27.04.2008</c:v>
                </c:pt>
                <c:pt idx="88">
                  <c:v>28.04.2008</c:v>
                </c:pt>
                <c:pt idx="89">
                  <c:v>29.04.2008</c:v>
                </c:pt>
                <c:pt idx="90">
                  <c:v>30.04.2008</c:v>
                </c:pt>
                <c:pt idx="91">
                  <c:v>01.05.2008</c:v>
                </c:pt>
                <c:pt idx="92">
                  <c:v>02.05.2008</c:v>
                </c:pt>
                <c:pt idx="93">
                  <c:v>03.05.2008</c:v>
                </c:pt>
                <c:pt idx="94">
                  <c:v>04.05.2008</c:v>
                </c:pt>
                <c:pt idx="95">
                  <c:v>05.05.2008</c:v>
                </c:pt>
                <c:pt idx="96">
                  <c:v>06.05.2008</c:v>
                </c:pt>
                <c:pt idx="97">
                  <c:v>07.05.2008</c:v>
                </c:pt>
                <c:pt idx="98">
                  <c:v>08.05.2008</c:v>
                </c:pt>
                <c:pt idx="99">
                  <c:v>09.05.2008</c:v>
                </c:pt>
                <c:pt idx="100">
                  <c:v>10.05.2008</c:v>
                </c:pt>
                <c:pt idx="101">
                  <c:v>11.05.2008</c:v>
                </c:pt>
                <c:pt idx="102">
                  <c:v>12.05.2008</c:v>
                </c:pt>
                <c:pt idx="103">
                  <c:v>13.05.2008</c:v>
                </c:pt>
                <c:pt idx="104">
                  <c:v>14.05.2008</c:v>
                </c:pt>
                <c:pt idx="105">
                  <c:v>15.05.2008</c:v>
                </c:pt>
                <c:pt idx="106">
                  <c:v>16.05.2008</c:v>
                </c:pt>
                <c:pt idx="107">
                  <c:v>17.05.2008</c:v>
                </c:pt>
                <c:pt idx="108">
                  <c:v>18.05.2008</c:v>
                </c:pt>
                <c:pt idx="109">
                  <c:v>19.05.2008</c:v>
                </c:pt>
                <c:pt idx="110">
                  <c:v>20.05.2008</c:v>
                </c:pt>
                <c:pt idx="111">
                  <c:v>21.05.2008</c:v>
                </c:pt>
                <c:pt idx="112">
                  <c:v>22.05.2008</c:v>
                </c:pt>
                <c:pt idx="113">
                  <c:v>23.05.2008</c:v>
                </c:pt>
                <c:pt idx="114">
                  <c:v>24.05.2008</c:v>
                </c:pt>
                <c:pt idx="115">
                  <c:v>25.05.2008</c:v>
                </c:pt>
                <c:pt idx="116">
                  <c:v>26.05.2008</c:v>
                </c:pt>
                <c:pt idx="117">
                  <c:v>27.05.2008</c:v>
                </c:pt>
                <c:pt idx="118">
                  <c:v>28.05.2008</c:v>
                </c:pt>
                <c:pt idx="119">
                  <c:v>29.05.2008</c:v>
                </c:pt>
                <c:pt idx="120">
                  <c:v>30.05.2008</c:v>
                </c:pt>
                <c:pt idx="121">
                  <c:v>31.05.2008</c:v>
                </c:pt>
                <c:pt idx="122">
                  <c:v>01.06.2008</c:v>
                </c:pt>
                <c:pt idx="123">
                  <c:v>02.06.2008</c:v>
                </c:pt>
                <c:pt idx="124">
                  <c:v>03.06.2008</c:v>
                </c:pt>
                <c:pt idx="125">
                  <c:v>04.06.2008</c:v>
                </c:pt>
                <c:pt idx="126">
                  <c:v>05.06.2008</c:v>
                </c:pt>
                <c:pt idx="127">
                  <c:v>06.06.2008</c:v>
                </c:pt>
                <c:pt idx="128">
                  <c:v>07.06.2008</c:v>
                </c:pt>
                <c:pt idx="129">
                  <c:v>08.06.2008</c:v>
                </c:pt>
                <c:pt idx="130">
                  <c:v>09.06.2008</c:v>
                </c:pt>
                <c:pt idx="131">
                  <c:v>10.06.2008</c:v>
                </c:pt>
                <c:pt idx="132">
                  <c:v>11.06.2008</c:v>
                </c:pt>
                <c:pt idx="133">
                  <c:v>12.06.2008</c:v>
                </c:pt>
                <c:pt idx="134">
                  <c:v>13.06.2008</c:v>
                </c:pt>
                <c:pt idx="135">
                  <c:v>14.06.2008</c:v>
                </c:pt>
                <c:pt idx="136">
                  <c:v>15.06.2008</c:v>
                </c:pt>
                <c:pt idx="137">
                  <c:v>16.06.2008</c:v>
                </c:pt>
                <c:pt idx="138">
                  <c:v>17.06.2008</c:v>
                </c:pt>
                <c:pt idx="139">
                  <c:v>18.06.2008</c:v>
                </c:pt>
                <c:pt idx="140">
                  <c:v>19.06.2008</c:v>
                </c:pt>
                <c:pt idx="141">
                  <c:v>20.06.2008</c:v>
                </c:pt>
                <c:pt idx="142">
                  <c:v>21.06.2008</c:v>
                </c:pt>
                <c:pt idx="143">
                  <c:v>22.06.2008</c:v>
                </c:pt>
                <c:pt idx="144">
                  <c:v>23.06.2008</c:v>
                </c:pt>
                <c:pt idx="145">
                  <c:v>24.06.2008</c:v>
                </c:pt>
                <c:pt idx="146">
                  <c:v>25.06.2008</c:v>
                </c:pt>
                <c:pt idx="147">
                  <c:v>26.06.2008</c:v>
                </c:pt>
                <c:pt idx="148">
                  <c:v>27.06.2008</c:v>
                </c:pt>
                <c:pt idx="149">
                  <c:v>28.06.2008</c:v>
                </c:pt>
                <c:pt idx="150">
                  <c:v>29.06.2008</c:v>
                </c:pt>
                <c:pt idx="151">
                  <c:v>30.06.2008</c:v>
                </c:pt>
                <c:pt idx="152">
                  <c:v>01.07.2008</c:v>
                </c:pt>
                <c:pt idx="153">
                  <c:v>02.07.2008</c:v>
                </c:pt>
                <c:pt idx="154">
                  <c:v>03.07.2008</c:v>
                </c:pt>
                <c:pt idx="155">
                  <c:v>04.07.2008</c:v>
                </c:pt>
                <c:pt idx="156">
                  <c:v>05.07.2008</c:v>
                </c:pt>
                <c:pt idx="157">
                  <c:v>06.07.2008</c:v>
                </c:pt>
                <c:pt idx="158">
                  <c:v>07.07.2008</c:v>
                </c:pt>
                <c:pt idx="159">
                  <c:v>08.07.2008</c:v>
                </c:pt>
                <c:pt idx="160">
                  <c:v>09.07.2008</c:v>
                </c:pt>
                <c:pt idx="161">
                  <c:v>10.07.2008</c:v>
                </c:pt>
                <c:pt idx="162">
                  <c:v>11.07.2008</c:v>
                </c:pt>
                <c:pt idx="163">
                  <c:v>12.07.2008</c:v>
                </c:pt>
                <c:pt idx="164">
                  <c:v>13.07.2008</c:v>
                </c:pt>
                <c:pt idx="165">
                  <c:v>14.07.2008</c:v>
                </c:pt>
                <c:pt idx="166">
                  <c:v>15.07.2008</c:v>
                </c:pt>
                <c:pt idx="167">
                  <c:v>16.07.2008</c:v>
                </c:pt>
                <c:pt idx="168">
                  <c:v>17.07.2008</c:v>
                </c:pt>
                <c:pt idx="169">
                  <c:v>18.07.2008</c:v>
                </c:pt>
                <c:pt idx="170">
                  <c:v>19.07.2008</c:v>
                </c:pt>
                <c:pt idx="171">
                  <c:v>20.07.2008</c:v>
                </c:pt>
                <c:pt idx="172">
                  <c:v>21.07.2008</c:v>
                </c:pt>
                <c:pt idx="173">
                  <c:v>22.07.2008</c:v>
                </c:pt>
                <c:pt idx="174">
                  <c:v>23.07.2008</c:v>
                </c:pt>
                <c:pt idx="175">
                  <c:v>24.07.2008</c:v>
                </c:pt>
                <c:pt idx="176">
                  <c:v>25.07.2008</c:v>
                </c:pt>
                <c:pt idx="177">
                  <c:v>26.07.2008</c:v>
                </c:pt>
                <c:pt idx="178">
                  <c:v>27.07.2008</c:v>
                </c:pt>
                <c:pt idx="179">
                  <c:v>28.07.2008</c:v>
                </c:pt>
                <c:pt idx="180">
                  <c:v>29.07.2008</c:v>
                </c:pt>
                <c:pt idx="181">
                  <c:v>30.07.2008</c:v>
                </c:pt>
                <c:pt idx="182">
                  <c:v>31.07.2008</c:v>
                </c:pt>
                <c:pt idx="183">
                  <c:v>01.08.2008</c:v>
                </c:pt>
                <c:pt idx="184">
                  <c:v>02.08.2008</c:v>
                </c:pt>
                <c:pt idx="185">
                  <c:v>03.08.2008</c:v>
                </c:pt>
                <c:pt idx="186">
                  <c:v>04.08.2008</c:v>
                </c:pt>
                <c:pt idx="187">
                  <c:v>05.08.2008</c:v>
                </c:pt>
                <c:pt idx="188">
                  <c:v>06.08.2008</c:v>
                </c:pt>
                <c:pt idx="189">
                  <c:v>07.08.2008</c:v>
                </c:pt>
                <c:pt idx="190">
                  <c:v>08.08.2008</c:v>
                </c:pt>
                <c:pt idx="191">
                  <c:v>09.08.2008</c:v>
                </c:pt>
                <c:pt idx="192">
                  <c:v>10.08.2008</c:v>
                </c:pt>
                <c:pt idx="193">
                  <c:v>11.08.2008</c:v>
                </c:pt>
                <c:pt idx="194">
                  <c:v>12.08.2008</c:v>
                </c:pt>
                <c:pt idx="195">
                  <c:v>13.08.2008</c:v>
                </c:pt>
                <c:pt idx="196">
                  <c:v>14.08.2008</c:v>
                </c:pt>
                <c:pt idx="197">
                  <c:v>15.08.2008</c:v>
                </c:pt>
                <c:pt idx="198">
                  <c:v>16.08.2008</c:v>
                </c:pt>
                <c:pt idx="199">
                  <c:v>17.08.2008</c:v>
                </c:pt>
                <c:pt idx="200">
                  <c:v>18.08.2008</c:v>
                </c:pt>
                <c:pt idx="201">
                  <c:v>19.08.2008</c:v>
                </c:pt>
                <c:pt idx="202">
                  <c:v>20.08.2008</c:v>
                </c:pt>
                <c:pt idx="203">
                  <c:v>21.08.2008</c:v>
                </c:pt>
                <c:pt idx="204">
                  <c:v>22.08.2008</c:v>
                </c:pt>
                <c:pt idx="205">
                  <c:v>23.08.2008</c:v>
                </c:pt>
                <c:pt idx="206">
                  <c:v>24.08.2008</c:v>
                </c:pt>
                <c:pt idx="207">
                  <c:v>25.08.2008</c:v>
                </c:pt>
                <c:pt idx="208">
                  <c:v>26.08.2008</c:v>
                </c:pt>
                <c:pt idx="209">
                  <c:v>27.08.2008</c:v>
                </c:pt>
                <c:pt idx="210">
                  <c:v>28.08.2008</c:v>
                </c:pt>
                <c:pt idx="211">
                  <c:v>29.08.2008</c:v>
                </c:pt>
                <c:pt idx="212">
                  <c:v>30.08.2008</c:v>
                </c:pt>
                <c:pt idx="213">
                  <c:v>31.08.2008</c:v>
                </c:pt>
                <c:pt idx="214">
                  <c:v>01.09.2008</c:v>
                </c:pt>
                <c:pt idx="215">
                  <c:v>02.09.2008</c:v>
                </c:pt>
                <c:pt idx="216">
                  <c:v>03.09.2008</c:v>
                </c:pt>
                <c:pt idx="217">
                  <c:v>04.09.2008</c:v>
                </c:pt>
                <c:pt idx="218">
                  <c:v>05.09.2008</c:v>
                </c:pt>
                <c:pt idx="219">
                  <c:v>06.09.2008</c:v>
                </c:pt>
                <c:pt idx="220">
                  <c:v>07.09.2008</c:v>
                </c:pt>
                <c:pt idx="221">
                  <c:v>08.09.2008</c:v>
                </c:pt>
                <c:pt idx="222">
                  <c:v>09.09.2008</c:v>
                </c:pt>
                <c:pt idx="223">
                  <c:v>10.09.2008</c:v>
                </c:pt>
                <c:pt idx="224">
                  <c:v>11.09.2008</c:v>
                </c:pt>
                <c:pt idx="225">
                  <c:v>12.09.2008</c:v>
                </c:pt>
                <c:pt idx="226">
                  <c:v>13.09.2008</c:v>
                </c:pt>
                <c:pt idx="227">
                  <c:v>14.09.2008</c:v>
                </c:pt>
                <c:pt idx="228">
                  <c:v>15.09.2008</c:v>
                </c:pt>
                <c:pt idx="229">
                  <c:v>16.09.2008</c:v>
                </c:pt>
                <c:pt idx="230">
                  <c:v>17.09.2008</c:v>
                </c:pt>
                <c:pt idx="231">
                  <c:v>18.09.2008</c:v>
                </c:pt>
                <c:pt idx="232">
                  <c:v>19.09.2008</c:v>
                </c:pt>
                <c:pt idx="233">
                  <c:v>20.09.2008</c:v>
                </c:pt>
                <c:pt idx="234">
                  <c:v>21.09.2008</c:v>
                </c:pt>
                <c:pt idx="235">
                  <c:v>22.09.2008</c:v>
                </c:pt>
                <c:pt idx="236">
                  <c:v>23.09.2008</c:v>
                </c:pt>
                <c:pt idx="237">
                  <c:v>24.09.2008</c:v>
                </c:pt>
                <c:pt idx="238">
                  <c:v>25.09.2008</c:v>
                </c:pt>
                <c:pt idx="239">
                  <c:v>26.09.2008</c:v>
                </c:pt>
                <c:pt idx="240">
                  <c:v>27.09.2008</c:v>
                </c:pt>
                <c:pt idx="241">
                  <c:v>28.09.2008</c:v>
                </c:pt>
                <c:pt idx="242">
                  <c:v>29.09.2008</c:v>
                </c:pt>
                <c:pt idx="243">
                  <c:v>30.09.2008</c:v>
                </c:pt>
              </c:strCache>
            </c:strRef>
          </c:cat>
          <c:val>
            <c:numRef>
              <c:f>'2008'!$J$1:$J$244</c:f>
              <c:numCache>
                <c:formatCode>0.0</c:formatCode>
                <c:ptCount val="24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1.1000000000000001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</c:v>
                </c:pt>
                <c:pt idx="38">
                  <c:v>1.1000000000000001</c:v>
                </c:pt>
                <c:pt idx="39">
                  <c:v>0.9</c:v>
                </c:pt>
                <c:pt idx="40">
                  <c:v>0.3</c:v>
                </c:pt>
                <c:pt idx="41">
                  <c:v>0</c:v>
                </c:pt>
                <c:pt idx="42">
                  <c:v>12.2</c:v>
                </c:pt>
                <c:pt idx="43">
                  <c:v>0</c:v>
                </c:pt>
                <c:pt idx="44">
                  <c:v>0</c:v>
                </c:pt>
                <c:pt idx="45">
                  <c:v>0.8</c:v>
                </c:pt>
                <c:pt idx="46">
                  <c:v>0</c:v>
                </c:pt>
                <c:pt idx="47">
                  <c:v>1.9</c:v>
                </c:pt>
                <c:pt idx="48">
                  <c:v>4.2</c:v>
                </c:pt>
                <c:pt idx="49">
                  <c:v>3.2</c:v>
                </c:pt>
                <c:pt idx="50">
                  <c:v>0</c:v>
                </c:pt>
                <c:pt idx="51">
                  <c:v>0</c:v>
                </c:pt>
                <c:pt idx="52">
                  <c:v>1.7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8.8000000000000007</c:v>
                </c:pt>
                <c:pt idx="70">
                  <c:v>0.5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15.9</c:v>
                </c:pt>
                <c:pt idx="77">
                  <c:v>17.100000000000001</c:v>
                </c:pt>
                <c:pt idx="78">
                  <c:v>0.7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0.5</c:v>
                </c:pt>
                <c:pt idx="87">
                  <c:v>0</c:v>
                </c:pt>
                <c:pt idx="88">
                  <c:v>0.4</c:v>
                </c:pt>
                <c:pt idx="89">
                  <c:v>0</c:v>
                </c:pt>
                <c:pt idx="90">
                  <c:v>4.3</c:v>
                </c:pt>
                <c:pt idx="91">
                  <c:v>0.4</c:v>
                </c:pt>
                <c:pt idx="92">
                  <c:v>0.9</c:v>
                </c:pt>
                <c:pt idx="93">
                  <c:v>3.6</c:v>
                </c:pt>
                <c:pt idx="94">
                  <c:v>0.8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0.6</c:v>
                </c:pt>
                <c:pt idx="111">
                  <c:v>8.6</c:v>
                </c:pt>
                <c:pt idx="112">
                  <c:v>0</c:v>
                </c:pt>
                <c:pt idx="113">
                  <c:v>0</c:v>
                </c:pt>
                <c:pt idx="114">
                  <c:v>6.9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5.0999999999999996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19</c:v>
                </c:pt>
                <c:pt idx="132">
                  <c:v>0</c:v>
                </c:pt>
                <c:pt idx="133">
                  <c:v>1.1000000000000001</c:v>
                </c:pt>
                <c:pt idx="134">
                  <c:v>0</c:v>
                </c:pt>
                <c:pt idx="135">
                  <c:v>11.4</c:v>
                </c:pt>
                <c:pt idx="136">
                  <c:v>0</c:v>
                </c:pt>
                <c:pt idx="137">
                  <c:v>0</c:v>
                </c:pt>
                <c:pt idx="138">
                  <c:v>0.4</c:v>
                </c:pt>
                <c:pt idx="139">
                  <c:v>18.100000000000001</c:v>
                </c:pt>
                <c:pt idx="140">
                  <c:v>1.8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4.3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4</c:v>
                </c:pt>
                <c:pt idx="151">
                  <c:v>0.6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2.6</c:v>
                </c:pt>
                <c:pt idx="156">
                  <c:v>0</c:v>
                </c:pt>
                <c:pt idx="157">
                  <c:v>0.9</c:v>
                </c:pt>
                <c:pt idx="158">
                  <c:v>1.3</c:v>
                </c:pt>
                <c:pt idx="159">
                  <c:v>0.6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3.1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27.6</c:v>
                </c:pt>
                <c:pt idx="171">
                  <c:v>19.2</c:v>
                </c:pt>
                <c:pt idx="172">
                  <c:v>3.7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3.6</c:v>
                </c:pt>
                <c:pt idx="200">
                  <c:v>5.2</c:v>
                </c:pt>
                <c:pt idx="201">
                  <c:v>0</c:v>
                </c:pt>
                <c:pt idx="202">
                  <c:v>3.3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0.1</c:v>
                </c:pt>
                <c:pt idx="207">
                  <c:v>0</c:v>
                </c:pt>
                <c:pt idx="208">
                  <c:v>6.7</c:v>
                </c:pt>
                <c:pt idx="209">
                  <c:v>1</c:v>
                </c:pt>
                <c:pt idx="210">
                  <c:v>0.3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6.5</c:v>
                </c:pt>
                <c:pt idx="223">
                  <c:v>0.1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5.8</c:v>
                </c:pt>
                <c:pt idx="229">
                  <c:v>0.8</c:v>
                </c:pt>
                <c:pt idx="230">
                  <c:v>12.1</c:v>
                </c:pt>
                <c:pt idx="231">
                  <c:v>0.6</c:v>
                </c:pt>
                <c:pt idx="232">
                  <c:v>2.1</c:v>
                </c:pt>
                <c:pt idx="233">
                  <c:v>7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2-4CE3-82E2-1D57E1C3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085184"/>
        <c:axId val="2031298096"/>
      </c:lineChart>
      <c:catAx>
        <c:axId val="2036085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298096"/>
        <c:crosses val="autoZero"/>
        <c:auto val="1"/>
        <c:lblAlgn val="ctr"/>
        <c:lblOffset val="100"/>
        <c:tickLblSkip val="1"/>
        <c:noMultiLvlLbl val="0"/>
      </c:catAx>
      <c:valAx>
        <c:axId val="203129809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08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'2009'!$I$1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'2009'!$H$2:$H$215</c:f>
              <c:numCache>
                <c:formatCode>dd\.mm\.yyyy</c:formatCode>
                <c:ptCount val="214"/>
                <c:pt idx="0">
                  <c:v>39873</c:v>
                </c:pt>
                <c:pt idx="1">
                  <c:v>39874</c:v>
                </c:pt>
                <c:pt idx="2">
                  <c:v>39875</c:v>
                </c:pt>
                <c:pt idx="3">
                  <c:v>39876</c:v>
                </c:pt>
                <c:pt idx="4">
                  <c:v>39877</c:v>
                </c:pt>
                <c:pt idx="5">
                  <c:v>39878</c:v>
                </c:pt>
                <c:pt idx="6">
                  <c:v>39879</c:v>
                </c:pt>
                <c:pt idx="7">
                  <c:v>39880</c:v>
                </c:pt>
                <c:pt idx="8">
                  <c:v>39881</c:v>
                </c:pt>
                <c:pt idx="9">
                  <c:v>39882</c:v>
                </c:pt>
                <c:pt idx="10">
                  <c:v>39883</c:v>
                </c:pt>
                <c:pt idx="11">
                  <c:v>39884</c:v>
                </c:pt>
                <c:pt idx="12">
                  <c:v>39885</c:v>
                </c:pt>
                <c:pt idx="13">
                  <c:v>39886</c:v>
                </c:pt>
                <c:pt idx="14">
                  <c:v>39887</c:v>
                </c:pt>
                <c:pt idx="15">
                  <c:v>39888</c:v>
                </c:pt>
                <c:pt idx="16">
                  <c:v>39889</c:v>
                </c:pt>
                <c:pt idx="17">
                  <c:v>39890</c:v>
                </c:pt>
                <c:pt idx="18">
                  <c:v>39891</c:v>
                </c:pt>
                <c:pt idx="19">
                  <c:v>39892</c:v>
                </c:pt>
                <c:pt idx="20">
                  <c:v>39893</c:v>
                </c:pt>
                <c:pt idx="21">
                  <c:v>39894</c:v>
                </c:pt>
                <c:pt idx="22">
                  <c:v>39895</c:v>
                </c:pt>
                <c:pt idx="23">
                  <c:v>39896</c:v>
                </c:pt>
                <c:pt idx="24">
                  <c:v>39897</c:v>
                </c:pt>
                <c:pt idx="25">
                  <c:v>39898</c:v>
                </c:pt>
                <c:pt idx="26">
                  <c:v>39899</c:v>
                </c:pt>
                <c:pt idx="27">
                  <c:v>39900</c:v>
                </c:pt>
                <c:pt idx="28">
                  <c:v>39901</c:v>
                </c:pt>
                <c:pt idx="29">
                  <c:v>39902</c:v>
                </c:pt>
                <c:pt idx="30">
                  <c:v>39903</c:v>
                </c:pt>
                <c:pt idx="31">
                  <c:v>39904</c:v>
                </c:pt>
                <c:pt idx="32">
                  <c:v>39905</c:v>
                </c:pt>
                <c:pt idx="33">
                  <c:v>39906</c:v>
                </c:pt>
                <c:pt idx="34">
                  <c:v>39907</c:v>
                </c:pt>
                <c:pt idx="35">
                  <c:v>39908</c:v>
                </c:pt>
                <c:pt idx="36">
                  <c:v>39909</c:v>
                </c:pt>
                <c:pt idx="37">
                  <c:v>39910</c:v>
                </c:pt>
                <c:pt idx="38">
                  <c:v>39911</c:v>
                </c:pt>
                <c:pt idx="39">
                  <c:v>39912</c:v>
                </c:pt>
                <c:pt idx="40">
                  <c:v>39913</c:v>
                </c:pt>
                <c:pt idx="41">
                  <c:v>39914</c:v>
                </c:pt>
                <c:pt idx="42">
                  <c:v>39915</c:v>
                </c:pt>
                <c:pt idx="43">
                  <c:v>39916</c:v>
                </c:pt>
                <c:pt idx="44">
                  <c:v>39917</c:v>
                </c:pt>
                <c:pt idx="45">
                  <c:v>39918</c:v>
                </c:pt>
                <c:pt idx="46">
                  <c:v>39919</c:v>
                </c:pt>
                <c:pt idx="47">
                  <c:v>39920</c:v>
                </c:pt>
                <c:pt idx="48">
                  <c:v>39921</c:v>
                </c:pt>
                <c:pt idx="49">
                  <c:v>39922</c:v>
                </c:pt>
                <c:pt idx="50">
                  <c:v>39923</c:v>
                </c:pt>
                <c:pt idx="51">
                  <c:v>39924</c:v>
                </c:pt>
                <c:pt idx="52">
                  <c:v>39925</c:v>
                </c:pt>
                <c:pt idx="53">
                  <c:v>39926</c:v>
                </c:pt>
                <c:pt idx="54">
                  <c:v>39927</c:v>
                </c:pt>
                <c:pt idx="55">
                  <c:v>39928</c:v>
                </c:pt>
                <c:pt idx="56">
                  <c:v>39929</c:v>
                </c:pt>
                <c:pt idx="57">
                  <c:v>39930</c:v>
                </c:pt>
                <c:pt idx="58">
                  <c:v>39931</c:v>
                </c:pt>
                <c:pt idx="59">
                  <c:v>39932</c:v>
                </c:pt>
                <c:pt idx="60">
                  <c:v>39933</c:v>
                </c:pt>
                <c:pt idx="61">
                  <c:v>39934</c:v>
                </c:pt>
                <c:pt idx="62">
                  <c:v>39935</c:v>
                </c:pt>
                <c:pt idx="63">
                  <c:v>39936</c:v>
                </c:pt>
                <c:pt idx="64">
                  <c:v>39937</c:v>
                </c:pt>
                <c:pt idx="65">
                  <c:v>39938</c:v>
                </c:pt>
                <c:pt idx="66">
                  <c:v>39939</c:v>
                </c:pt>
                <c:pt idx="67">
                  <c:v>39940</c:v>
                </c:pt>
                <c:pt idx="68">
                  <c:v>39941</c:v>
                </c:pt>
                <c:pt idx="69">
                  <c:v>39942</c:v>
                </c:pt>
                <c:pt idx="70">
                  <c:v>39943</c:v>
                </c:pt>
                <c:pt idx="71">
                  <c:v>39944</c:v>
                </c:pt>
                <c:pt idx="72">
                  <c:v>39945</c:v>
                </c:pt>
                <c:pt idx="73">
                  <c:v>39946</c:v>
                </c:pt>
                <c:pt idx="74">
                  <c:v>39947</c:v>
                </c:pt>
                <c:pt idx="75">
                  <c:v>39948</c:v>
                </c:pt>
                <c:pt idx="76">
                  <c:v>39949</c:v>
                </c:pt>
                <c:pt idx="77">
                  <c:v>39950</c:v>
                </c:pt>
                <c:pt idx="78">
                  <c:v>39951</c:v>
                </c:pt>
                <c:pt idx="79">
                  <c:v>39952</c:v>
                </c:pt>
                <c:pt idx="80">
                  <c:v>39953</c:v>
                </c:pt>
                <c:pt idx="81">
                  <c:v>39954</c:v>
                </c:pt>
                <c:pt idx="82">
                  <c:v>39955</c:v>
                </c:pt>
                <c:pt idx="83">
                  <c:v>39956</c:v>
                </c:pt>
                <c:pt idx="84">
                  <c:v>39957</c:v>
                </c:pt>
                <c:pt idx="85">
                  <c:v>39958</c:v>
                </c:pt>
                <c:pt idx="86">
                  <c:v>39959</c:v>
                </c:pt>
                <c:pt idx="87">
                  <c:v>39960</c:v>
                </c:pt>
                <c:pt idx="88">
                  <c:v>39961</c:v>
                </c:pt>
                <c:pt idx="89">
                  <c:v>39962</c:v>
                </c:pt>
                <c:pt idx="90">
                  <c:v>39963</c:v>
                </c:pt>
                <c:pt idx="91">
                  <c:v>39964</c:v>
                </c:pt>
                <c:pt idx="92">
                  <c:v>39965</c:v>
                </c:pt>
                <c:pt idx="93">
                  <c:v>39966</c:v>
                </c:pt>
                <c:pt idx="94">
                  <c:v>39967</c:v>
                </c:pt>
                <c:pt idx="95">
                  <c:v>39968</c:v>
                </c:pt>
                <c:pt idx="96">
                  <c:v>39969</c:v>
                </c:pt>
                <c:pt idx="97">
                  <c:v>39970</c:v>
                </c:pt>
                <c:pt idx="98">
                  <c:v>39971</c:v>
                </c:pt>
                <c:pt idx="99">
                  <c:v>39972</c:v>
                </c:pt>
                <c:pt idx="100">
                  <c:v>39973</c:v>
                </c:pt>
                <c:pt idx="101">
                  <c:v>39974</c:v>
                </c:pt>
                <c:pt idx="102">
                  <c:v>39975</c:v>
                </c:pt>
                <c:pt idx="103">
                  <c:v>39976</c:v>
                </c:pt>
                <c:pt idx="104">
                  <c:v>39977</c:v>
                </c:pt>
                <c:pt idx="105">
                  <c:v>39978</c:v>
                </c:pt>
                <c:pt idx="106">
                  <c:v>39979</c:v>
                </c:pt>
                <c:pt idx="107">
                  <c:v>39980</c:v>
                </c:pt>
                <c:pt idx="108">
                  <c:v>39981</c:v>
                </c:pt>
                <c:pt idx="109">
                  <c:v>39982</c:v>
                </c:pt>
                <c:pt idx="110">
                  <c:v>39983</c:v>
                </c:pt>
                <c:pt idx="111">
                  <c:v>39984</c:v>
                </c:pt>
                <c:pt idx="112">
                  <c:v>39985</c:v>
                </c:pt>
                <c:pt idx="113">
                  <c:v>39986</c:v>
                </c:pt>
                <c:pt idx="114">
                  <c:v>39987</c:v>
                </c:pt>
                <c:pt idx="115">
                  <c:v>39988</c:v>
                </c:pt>
                <c:pt idx="116">
                  <c:v>39989</c:v>
                </c:pt>
                <c:pt idx="117">
                  <c:v>39990</c:v>
                </c:pt>
                <c:pt idx="118">
                  <c:v>39991</c:v>
                </c:pt>
                <c:pt idx="119">
                  <c:v>39992</c:v>
                </c:pt>
                <c:pt idx="120">
                  <c:v>39993</c:v>
                </c:pt>
                <c:pt idx="121">
                  <c:v>39994</c:v>
                </c:pt>
                <c:pt idx="122">
                  <c:v>39995</c:v>
                </c:pt>
                <c:pt idx="123">
                  <c:v>39996</c:v>
                </c:pt>
                <c:pt idx="124">
                  <c:v>39997</c:v>
                </c:pt>
                <c:pt idx="125">
                  <c:v>39998</c:v>
                </c:pt>
                <c:pt idx="126">
                  <c:v>39999</c:v>
                </c:pt>
                <c:pt idx="127">
                  <c:v>40000</c:v>
                </c:pt>
                <c:pt idx="128">
                  <c:v>40001</c:v>
                </c:pt>
                <c:pt idx="129">
                  <c:v>40002</c:v>
                </c:pt>
                <c:pt idx="130">
                  <c:v>40003</c:v>
                </c:pt>
                <c:pt idx="131">
                  <c:v>40004</c:v>
                </c:pt>
                <c:pt idx="132">
                  <c:v>40005</c:v>
                </c:pt>
                <c:pt idx="133">
                  <c:v>40006</c:v>
                </c:pt>
                <c:pt idx="134">
                  <c:v>40007</c:v>
                </c:pt>
                <c:pt idx="135">
                  <c:v>40008</c:v>
                </c:pt>
                <c:pt idx="136">
                  <c:v>40009</c:v>
                </c:pt>
                <c:pt idx="137">
                  <c:v>40010</c:v>
                </c:pt>
                <c:pt idx="138">
                  <c:v>40011</c:v>
                </c:pt>
                <c:pt idx="139">
                  <c:v>40012</c:v>
                </c:pt>
                <c:pt idx="140">
                  <c:v>40013</c:v>
                </c:pt>
                <c:pt idx="141">
                  <c:v>40014</c:v>
                </c:pt>
                <c:pt idx="142">
                  <c:v>40015</c:v>
                </c:pt>
                <c:pt idx="143">
                  <c:v>40016</c:v>
                </c:pt>
                <c:pt idx="144">
                  <c:v>40017</c:v>
                </c:pt>
                <c:pt idx="145">
                  <c:v>40018</c:v>
                </c:pt>
                <c:pt idx="146">
                  <c:v>40019</c:v>
                </c:pt>
                <c:pt idx="147">
                  <c:v>40020</c:v>
                </c:pt>
                <c:pt idx="148">
                  <c:v>40021</c:v>
                </c:pt>
                <c:pt idx="149">
                  <c:v>40022</c:v>
                </c:pt>
                <c:pt idx="150">
                  <c:v>40023</c:v>
                </c:pt>
                <c:pt idx="151">
                  <c:v>40024</c:v>
                </c:pt>
                <c:pt idx="152">
                  <c:v>40025</c:v>
                </c:pt>
                <c:pt idx="153">
                  <c:v>40026</c:v>
                </c:pt>
                <c:pt idx="154">
                  <c:v>40027</c:v>
                </c:pt>
                <c:pt idx="155">
                  <c:v>40028</c:v>
                </c:pt>
                <c:pt idx="156">
                  <c:v>40029</c:v>
                </c:pt>
                <c:pt idx="157">
                  <c:v>40030</c:v>
                </c:pt>
                <c:pt idx="158">
                  <c:v>40031</c:v>
                </c:pt>
                <c:pt idx="159">
                  <c:v>40032</c:v>
                </c:pt>
                <c:pt idx="160">
                  <c:v>40033</c:v>
                </c:pt>
                <c:pt idx="161">
                  <c:v>40034</c:v>
                </c:pt>
                <c:pt idx="162">
                  <c:v>40035</c:v>
                </c:pt>
                <c:pt idx="163">
                  <c:v>40036</c:v>
                </c:pt>
                <c:pt idx="164">
                  <c:v>40037</c:v>
                </c:pt>
                <c:pt idx="165">
                  <c:v>40038</c:v>
                </c:pt>
                <c:pt idx="166">
                  <c:v>40039</c:v>
                </c:pt>
                <c:pt idx="167">
                  <c:v>40040</c:v>
                </c:pt>
                <c:pt idx="168">
                  <c:v>40041</c:v>
                </c:pt>
                <c:pt idx="169">
                  <c:v>40042</c:v>
                </c:pt>
                <c:pt idx="170">
                  <c:v>40043</c:v>
                </c:pt>
                <c:pt idx="171">
                  <c:v>40044</c:v>
                </c:pt>
                <c:pt idx="172">
                  <c:v>40045</c:v>
                </c:pt>
                <c:pt idx="173">
                  <c:v>40046</c:v>
                </c:pt>
                <c:pt idx="174">
                  <c:v>40047</c:v>
                </c:pt>
                <c:pt idx="175">
                  <c:v>40048</c:v>
                </c:pt>
                <c:pt idx="176">
                  <c:v>40049</c:v>
                </c:pt>
                <c:pt idx="177">
                  <c:v>40050</c:v>
                </c:pt>
                <c:pt idx="178">
                  <c:v>40051</c:v>
                </c:pt>
                <c:pt idx="179">
                  <c:v>40052</c:v>
                </c:pt>
                <c:pt idx="180">
                  <c:v>40053</c:v>
                </c:pt>
                <c:pt idx="181">
                  <c:v>40054</c:v>
                </c:pt>
                <c:pt idx="182">
                  <c:v>40055</c:v>
                </c:pt>
                <c:pt idx="183">
                  <c:v>40056</c:v>
                </c:pt>
                <c:pt idx="184">
                  <c:v>40057</c:v>
                </c:pt>
                <c:pt idx="185">
                  <c:v>40058</c:v>
                </c:pt>
                <c:pt idx="186">
                  <c:v>40059</c:v>
                </c:pt>
                <c:pt idx="187">
                  <c:v>40060</c:v>
                </c:pt>
                <c:pt idx="188">
                  <c:v>40061</c:v>
                </c:pt>
                <c:pt idx="189">
                  <c:v>40062</c:v>
                </c:pt>
                <c:pt idx="190">
                  <c:v>40063</c:v>
                </c:pt>
                <c:pt idx="191">
                  <c:v>40064</c:v>
                </c:pt>
                <c:pt idx="192">
                  <c:v>40065</c:v>
                </c:pt>
                <c:pt idx="193">
                  <c:v>40066</c:v>
                </c:pt>
                <c:pt idx="194">
                  <c:v>40067</c:v>
                </c:pt>
                <c:pt idx="195">
                  <c:v>40068</c:v>
                </c:pt>
                <c:pt idx="196">
                  <c:v>40069</c:v>
                </c:pt>
                <c:pt idx="197">
                  <c:v>40070</c:v>
                </c:pt>
                <c:pt idx="198">
                  <c:v>40071</c:v>
                </c:pt>
                <c:pt idx="199">
                  <c:v>40072</c:v>
                </c:pt>
                <c:pt idx="200">
                  <c:v>40073</c:v>
                </c:pt>
                <c:pt idx="201">
                  <c:v>40074</c:v>
                </c:pt>
                <c:pt idx="202">
                  <c:v>40075</c:v>
                </c:pt>
                <c:pt idx="203">
                  <c:v>40076</c:v>
                </c:pt>
                <c:pt idx="204">
                  <c:v>40077</c:v>
                </c:pt>
                <c:pt idx="205">
                  <c:v>40078</c:v>
                </c:pt>
                <c:pt idx="206">
                  <c:v>40079</c:v>
                </c:pt>
                <c:pt idx="207">
                  <c:v>40080</c:v>
                </c:pt>
                <c:pt idx="208">
                  <c:v>40081</c:v>
                </c:pt>
                <c:pt idx="209">
                  <c:v>40082</c:v>
                </c:pt>
                <c:pt idx="210">
                  <c:v>40083</c:v>
                </c:pt>
                <c:pt idx="211">
                  <c:v>40084</c:v>
                </c:pt>
                <c:pt idx="212">
                  <c:v>40085</c:v>
                </c:pt>
                <c:pt idx="213">
                  <c:v>40086</c:v>
                </c:pt>
              </c:numCache>
            </c:numRef>
          </c:cat>
          <c:val>
            <c:numRef>
              <c:f>'2009'!$I$2:$I$215</c:f>
              <c:numCache>
                <c:formatCode>General</c:formatCode>
                <c:ptCount val="214"/>
                <c:pt idx="0">
                  <c:v>-16.600000000000001</c:v>
                </c:pt>
                <c:pt idx="1">
                  <c:v>-16.8</c:v>
                </c:pt>
                <c:pt idx="2">
                  <c:v>-14.6</c:v>
                </c:pt>
                <c:pt idx="3">
                  <c:v>-12.5</c:v>
                </c:pt>
                <c:pt idx="4">
                  <c:v>-10.4</c:v>
                </c:pt>
                <c:pt idx="5">
                  <c:v>-7.1</c:v>
                </c:pt>
                <c:pt idx="6">
                  <c:v>-6.6</c:v>
                </c:pt>
                <c:pt idx="7">
                  <c:v>-8.1999999999999993</c:v>
                </c:pt>
                <c:pt idx="8">
                  <c:v>-9.6</c:v>
                </c:pt>
                <c:pt idx="9">
                  <c:v>-11.6</c:v>
                </c:pt>
                <c:pt idx="10">
                  <c:v>-14.2</c:v>
                </c:pt>
                <c:pt idx="11">
                  <c:v>-7.8</c:v>
                </c:pt>
                <c:pt idx="12">
                  <c:v>-0.8</c:v>
                </c:pt>
                <c:pt idx="13">
                  <c:v>-0.7</c:v>
                </c:pt>
                <c:pt idx="14">
                  <c:v>-1.5</c:v>
                </c:pt>
                <c:pt idx="15">
                  <c:v>-7</c:v>
                </c:pt>
                <c:pt idx="16">
                  <c:v>-13.2</c:v>
                </c:pt>
                <c:pt idx="17">
                  <c:v>-11.7</c:v>
                </c:pt>
                <c:pt idx="18">
                  <c:v>-11.4</c:v>
                </c:pt>
                <c:pt idx="19">
                  <c:v>-10.6</c:v>
                </c:pt>
                <c:pt idx="20">
                  <c:v>-12.6</c:v>
                </c:pt>
                <c:pt idx="21">
                  <c:v>-10.4</c:v>
                </c:pt>
                <c:pt idx="22">
                  <c:v>-4.5999999999999996</c:v>
                </c:pt>
                <c:pt idx="23">
                  <c:v>0.1</c:v>
                </c:pt>
                <c:pt idx="24">
                  <c:v>0.2</c:v>
                </c:pt>
                <c:pt idx="25">
                  <c:v>0.4</c:v>
                </c:pt>
                <c:pt idx="26">
                  <c:v>4.0999999999999996</c:v>
                </c:pt>
                <c:pt idx="27">
                  <c:v>2.7</c:v>
                </c:pt>
                <c:pt idx="28">
                  <c:v>4.5999999999999996</c:v>
                </c:pt>
                <c:pt idx="29">
                  <c:v>4.7</c:v>
                </c:pt>
                <c:pt idx="30">
                  <c:v>3.9</c:v>
                </c:pt>
                <c:pt idx="31">
                  <c:v>1.3</c:v>
                </c:pt>
                <c:pt idx="32">
                  <c:v>4.3</c:v>
                </c:pt>
                <c:pt idx="33">
                  <c:v>6</c:v>
                </c:pt>
                <c:pt idx="34">
                  <c:v>8.4</c:v>
                </c:pt>
                <c:pt idx="35">
                  <c:v>6.5</c:v>
                </c:pt>
                <c:pt idx="36">
                  <c:v>4</c:v>
                </c:pt>
                <c:pt idx="37">
                  <c:v>3.3</c:v>
                </c:pt>
                <c:pt idx="38">
                  <c:v>2.1</c:v>
                </c:pt>
                <c:pt idx="39">
                  <c:v>6.8</c:v>
                </c:pt>
                <c:pt idx="40">
                  <c:v>2.6</c:v>
                </c:pt>
                <c:pt idx="41">
                  <c:v>1.3</c:v>
                </c:pt>
                <c:pt idx="42">
                  <c:v>4.5999999999999996</c:v>
                </c:pt>
                <c:pt idx="43">
                  <c:v>6.8</c:v>
                </c:pt>
                <c:pt idx="44">
                  <c:v>6.2</c:v>
                </c:pt>
                <c:pt idx="45">
                  <c:v>3.2</c:v>
                </c:pt>
                <c:pt idx="46">
                  <c:v>3</c:v>
                </c:pt>
                <c:pt idx="47">
                  <c:v>3.4</c:v>
                </c:pt>
                <c:pt idx="48">
                  <c:v>6.2</c:v>
                </c:pt>
                <c:pt idx="49">
                  <c:v>6.1</c:v>
                </c:pt>
                <c:pt idx="50">
                  <c:v>4.9000000000000004</c:v>
                </c:pt>
                <c:pt idx="51">
                  <c:v>9.1</c:v>
                </c:pt>
                <c:pt idx="52">
                  <c:v>8.9</c:v>
                </c:pt>
                <c:pt idx="53">
                  <c:v>8</c:v>
                </c:pt>
                <c:pt idx="54">
                  <c:v>11.2</c:v>
                </c:pt>
                <c:pt idx="55">
                  <c:v>5.7</c:v>
                </c:pt>
                <c:pt idx="56">
                  <c:v>5.8</c:v>
                </c:pt>
                <c:pt idx="57">
                  <c:v>7.8</c:v>
                </c:pt>
                <c:pt idx="58">
                  <c:v>8.1</c:v>
                </c:pt>
                <c:pt idx="59">
                  <c:v>7.1</c:v>
                </c:pt>
                <c:pt idx="60">
                  <c:v>8.6999999999999993</c:v>
                </c:pt>
                <c:pt idx="61">
                  <c:v>13.5</c:v>
                </c:pt>
                <c:pt idx="62">
                  <c:v>12.4</c:v>
                </c:pt>
                <c:pt idx="63">
                  <c:v>16.100000000000001</c:v>
                </c:pt>
                <c:pt idx="64">
                  <c:v>5.0999999999999996</c:v>
                </c:pt>
                <c:pt idx="65">
                  <c:v>5</c:v>
                </c:pt>
                <c:pt idx="66">
                  <c:v>5.7</c:v>
                </c:pt>
                <c:pt idx="67">
                  <c:v>7.9</c:v>
                </c:pt>
                <c:pt idx="68">
                  <c:v>10</c:v>
                </c:pt>
                <c:pt idx="69">
                  <c:v>15.1</c:v>
                </c:pt>
                <c:pt idx="70">
                  <c:v>18.399999999999999</c:v>
                </c:pt>
                <c:pt idx="71">
                  <c:v>17.7</c:v>
                </c:pt>
                <c:pt idx="72">
                  <c:v>22.3</c:v>
                </c:pt>
                <c:pt idx="73">
                  <c:v>18.399999999999999</c:v>
                </c:pt>
                <c:pt idx="74">
                  <c:v>11.4</c:v>
                </c:pt>
                <c:pt idx="75">
                  <c:v>14.1</c:v>
                </c:pt>
                <c:pt idx="76">
                  <c:v>17.899999999999999</c:v>
                </c:pt>
                <c:pt idx="77">
                  <c:v>20.399999999999999</c:v>
                </c:pt>
                <c:pt idx="78">
                  <c:v>16.8</c:v>
                </c:pt>
                <c:pt idx="79">
                  <c:v>11.7</c:v>
                </c:pt>
                <c:pt idx="80">
                  <c:v>15.4</c:v>
                </c:pt>
                <c:pt idx="81">
                  <c:v>17.8</c:v>
                </c:pt>
                <c:pt idx="82">
                  <c:v>7.3</c:v>
                </c:pt>
                <c:pt idx="83">
                  <c:v>4.7</c:v>
                </c:pt>
                <c:pt idx="84">
                  <c:v>6.5</c:v>
                </c:pt>
                <c:pt idx="85">
                  <c:v>4.9000000000000004</c:v>
                </c:pt>
                <c:pt idx="86">
                  <c:v>6.5</c:v>
                </c:pt>
                <c:pt idx="87">
                  <c:v>9.1</c:v>
                </c:pt>
                <c:pt idx="88">
                  <c:v>14.8</c:v>
                </c:pt>
                <c:pt idx="89">
                  <c:v>21.9</c:v>
                </c:pt>
                <c:pt idx="90">
                  <c:v>21.8</c:v>
                </c:pt>
                <c:pt idx="91">
                  <c:v>17.8</c:v>
                </c:pt>
                <c:pt idx="92">
                  <c:v>18.3</c:v>
                </c:pt>
                <c:pt idx="93">
                  <c:v>18.5</c:v>
                </c:pt>
                <c:pt idx="94">
                  <c:v>16.3</c:v>
                </c:pt>
                <c:pt idx="95">
                  <c:v>14</c:v>
                </c:pt>
                <c:pt idx="96">
                  <c:v>14.4</c:v>
                </c:pt>
                <c:pt idx="97">
                  <c:v>12.7</c:v>
                </c:pt>
                <c:pt idx="98">
                  <c:v>14.9</c:v>
                </c:pt>
                <c:pt idx="99">
                  <c:v>19.3</c:v>
                </c:pt>
                <c:pt idx="100">
                  <c:v>21.1</c:v>
                </c:pt>
                <c:pt idx="101">
                  <c:v>19.399999999999999</c:v>
                </c:pt>
                <c:pt idx="102">
                  <c:v>19.399999999999999</c:v>
                </c:pt>
                <c:pt idx="103">
                  <c:v>13.1</c:v>
                </c:pt>
                <c:pt idx="104">
                  <c:v>7.6</c:v>
                </c:pt>
                <c:pt idx="105">
                  <c:v>9.4</c:v>
                </c:pt>
                <c:pt idx="106">
                  <c:v>13.1</c:v>
                </c:pt>
                <c:pt idx="107">
                  <c:v>12.1</c:v>
                </c:pt>
                <c:pt idx="108">
                  <c:v>9.1</c:v>
                </c:pt>
                <c:pt idx="109">
                  <c:v>11.4</c:v>
                </c:pt>
                <c:pt idx="110">
                  <c:v>13.4</c:v>
                </c:pt>
                <c:pt idx="111">
                  <c:v>15.1</c:v>
                </c:pt>
                <c:pt idx="112">
                  <c:v>14.7</c:v>
                </c:pt>
                <c:pt idx="113">
                  <c:v>15.2</c:v>
                </c:pt>
                <c:pt idx="114">
                  <c:v>17.5</c:v>
                </c:pt>
                <c:pt idx="115">
                  <c:v>16.399999999999999</c:v>
                </c:pt>
                <c:pt idx="116">
                  <c:v>13.8</c:v>
                </c:pt>
                <c:pt idx="117">
                  <c:v>13.8</c:v>
                </c:pt>
                <c:pt idx="118">
                  <c:v>11.9</c:v>
                </c:pt>
                <c:pt idx="119">
                  <c:v>11.2</c:v>
                </c:pt>
                <c:pt idx="120">
                  <c:v>12.7</c:v>
                </c:pt>
                <c:pt idx="121">
                  <c:v>15.4</c:v>
                </c:pt>
                <c:pt idx="122">
                  <c:v>18</c:v>
                </c:pt>
                <c:pt idx="123">
                  <c:v>12.3</c:v>
                </c:pt>
                <c:pt idx="124">
                  <c:v>13.9</c:v>
                </c:pt>
                <c:pt idx="125">
                  <c:v>18.3</c:v>
                </c:pt>
                <c:pt idx="126">
                  <c:v>21.3</c:v>
                </c:pt>
                <c:pt idx="127">
                  <c:v>21.1</c:v>
                </c:pt>
                <c:pt idx="128">
                  <c:v>22.3</c:v>
                </c:pt>
                <c:pt idx="129">
                  <c:v>20.100000000000001</c:v>
                </c:pt>
                <c:pt idx="130">
                  <c:v>20.399999999999999</c:v>
                </c:pt>
                <c:pt idx="131">
                  <c:v>22.4</c:v>
                </c:pt>
                <c:pt idx="132">
                  <c:v>20.7</c:v>
                </c:pt>
                <c:pt idx="133">
                  <c:v>21.1</c:v>
                </c:pt>
                <c:pt idx="134">
                  <c:v>19.399999999999999</c:v>
                </c:pt>
                <c:pt idx="135">
                  <c:v>20.5</c:v>
                </c:pt>
                <c:pt idx="136">
                  <c:v>21.9</c:v>
                </c:pt>
                <c:pt idx="137">
                  <c:v>21.8</c:v>
                </c:pt>
                <c:pt idx="138">
                  <c:v>20.7</c:v>
                </c:pt>
                <c:pt idx="139">
                  <c:v>19.399999999999999</c:v>
                </c:pt>
                <c:pt idx="140">
                  <c:v>20.2</c:v>
                </c:pt>
                <c:pt idx="141">
                  <c:v>20.6</c:v>
                </c:pt>
                <c:pt idx="142">
                  <c:v>20.9</c:v>
                </c:pt>
                <c:pt idx="143">
                  <c:v>13</c:v>
                </c:pt>
                <c:pt idx="144">
                  <c:v>13.5</c:v>
                </c:pt>
                <c:pt idx="145">
                  <c:v>13.7</c:v>
                </c:pt>
                <c:pt idx="146">
                  <c:v>16</c:v>
                </c:pt>
                <c:pt idx="147">
                  <c:v>18.100000000000001</c:v>
                </c:pt>
                <c:pt idx="148">
                  <c:v>19</c:v>
                </c:pt>
                <c:pt idx="149">
                  <c:v>20.399999999999999</c:v>
                </c:pt>
                <c:pt idx="150">
                  <c:v>19.7</c:v>
                </c:pt>
                <c:pt idx="151">
                  <c:v>18.100000000000001</c:v>
                </c:pt>
                <c:pt idx="152">
                  <c:v>17.2</c:v>
                </c:pt>
                <c:pt idx="153">
                  <c:v>17.399999999999999</c:v>
                </c:pt>
                <c:pt idx="154">
                  <c:v>17.3</c:v>
                </c:pt>
                <c:pt idx="155">
                  <c:v>17.2</c:v>
                </c:pt>
                <c:pt idx="156">
                  <c:v>19.399999999999999</c:v>
                </c:pt>
                <c:pt idx="157">
                  <c:v>16.399999999999999</c:v>
                </c:pt>
                <c:pt idx="158">
                  <c:v>15.8</c:v>
                </c:pt>
                <c:pt idx="159">
                  <c:v>15.8</c:v>
                </c:pt>
                <c:pt idx="160">
                  <c:v>19.100000000000001</c:v>
                </c:pt>
                <c:pt idx="161">
                  <c:v>21.3</c:v>
                </c:pt>
                <c:pt idx="162">
                  <c:v>19.899999999999999</c:v>
                </c:pt>
                <c:pt idx="163">
                  <c:v>17.899999999999999</c:v>
                </c:pt>
                <c:pt idx="164">
                  <c:v>13.6</c:v>
                </c:pt>
                <c:pt idx="165">
                  <c:v>12.8</c:v>
                </c:pt>
                <c:pt idx="166">
                  <c:v>13.1</c:v>
                </c:pt>
                <c:pt idx="167">
                  <c:v>13.5</c:v>
                </c:pt>
                <c:pt idx="168">
                  <c:v>14.8</c:v>
                </c:pt>
                <c:pt idx="169">
                  <c:v>16.8</c:v>
                </c:pt>
                <c:pt idx="170">
                  <c:v>17.5</c:v>
                </c:pt>
                <c:pt idx="171">
                  <c:v>17.100000000000001</c:v>
                </c:pt>
                <c:pt idx="172">
                  <c:v>16.3</c:v>
                </c:pt>
                <c:pt idx="173">
                  <c:v>15.9</c:v>
                </c:pt>
                <c:pt idx="174">
                  <c:v>16.3</c:v>
                </c:pt>
                <c:pt idx="175">
                  <c:v>16.399999999999999</c:v>
                </c:pt>
                <c:pt idx="176">
                  <c:v>16.100000000000001</c:v>
                </c:pt>
                <c:pt idx="177">
                  <c:v>16.399999999999999</c:v>
                </c:pt>
                <c:pt idx="178">
                  <c:v>17.2</c:v>
                </c:pt>
                <c:pt idx="179">
                  <c:v>18.100000000000001</c:v>
                </c:pt>
                <c:pt idx="180">
                  <c:v>18.7</c:v>
                </c:pt>
                <c:pt idx="181">
                  <c:v>16.899999999999999</c:v>
                </c:pt>
                <c:pt idx="182">
                  <c:v>17.100000000000001</c:v>
                </c:pt>
                <c:pt idx="183">
                  <c:v>18.8</c:v>
                </c:pt>
                <c:pt idx="184">
                  <c:v>12.2</c:v>
                </c:pt>
                <c:pt idx="185">
                  <c:v>7.2</c:v>
                </c:pt>
                <c:pt idx="186">
                  <c:v>10.1</c:v>
                </c:pt>
                <c:pt idx="187">
                  <c:v>10.6</c:v>
                </c:pt>
                <c:pt idx="188">
                  <c:v>10</c:v>
                </c:pt>
                <c:pt idx="189">
                  <c:v>10.1</c:v>
                </c:pt>
                <c:pt idx="190">
                  <c:v>9.8000000000000007</c:v>
                </c:pt>
                <c:pt idx="191">
                  <c:v>11</c:v>
                </c:pt>
                <c:pt idx="192">
                  <c:v>12.4</c:v>
                </c:pt>
                <c:pt idx="193">
                  <c:v>13.3</c:v>
                </c:pt>
                <c:pt idx="194">
                  <c:v>13.9</c:v>
                </c:pt>
                <c:pt idx="195">
                  <c:v>14.9</c:v>
                </c:pt>
                <c:pt idx="196">
                  <c:v>15.5</c:v>
                </c:pt>
                <c:pt idx="197">
                  <c:v>12.8</c:v>
                </c:pt>
                <c:pt idx="198">
                  <c:v>11.3</c:v>
                </c:pt>
                <c:pt idx="199">
                  <c:v>8.9</c:v>
                </c:pt>
                <c:pt idx="200">
                  <c:v>10</c:v>
                </c:pt>
                <c:pt idx="201">
                  <c:v>6.1</c:v>
                </c:pt>
                <c:pt idx="202">
                  <c:v>7.1</c:v>
                </c:pt>
                <c:pt idx="203">
                  <c:v>9.9</c:v>
                </c:pt>
                <c:pt idx="204">
                  <c:v>16.600000000000001</c:v>
                </c:pt>
                <c:pt idx="205">
                  <c:v>11.7</c:v>
                </c:pt>
                <c:pt idx="206">
                  <c:v>8.6999999999999993</c:v>
                </c:pt>
                <c:pt idx="207">
                  <c:v>10.3</c:v>
                </c:pt>
                <c:pt idx="208">
                  <c:v>13.6</c:v>
                </c:pt>
                <c:pt idx="209">
                  <c:v>16.899999999999999</c:v>
                </c:pt>
                <c:pt idx="210">
                  <c:v>15.2</c:v>
                </c:pt>
                <c:pt idx="211">
                  <c:v>14.2</c:v>
                </c:pt>
                <c:pt idx="212">
                  <c:v>10.4</c:v>
                </c:pt>
                <c:pt idx="21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283952"/>
        <c:axId val="1758714576"/>
      </c:lineChart>
      <c:dateAx>
        <c:axId val="2031283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8714576"/>
        <c:crosses val="autoZero"/>
        <c:auto val="1"/>
        <c:lblOffset val="100"/>
        <c:baseTimeUnit val="days"/>
        <c:majorUnit val="1"/>
        <c:majorTimeUnit val="days"/>
      </c:dateAx>
      <c:valAx>
        <c:axId val="175871457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28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'2009'!$H$1:$H$215</c:f>
              <c:strCache>
                <c:ptCount val="215"/>
                <c:pt idx="0">
                  <c:v>Дата</c:v>
                </c:pt>
                <c:pt idx="1">
                  <c:v>01.03.2009</c:v>
                </c:pt>
                <c:pt idx="2">
                  <c:v>02.03.2009</c:v>
                </c:pt>
                <c:pt idx="3">
                  <c:v>03.03.2009</c:v>
                </c:pt>
                <c:pt idx="4">
                  <c:v>04.03.2009</c:v>
                </c:pt>
                <c:pt idx="5">
                  <c:v>05.03.2009</c:v>
                </c:pt>
                <c:pt idx="6">
                  <c:v>06.03.2009</c:v>
                </c:pt>
                <c:pt idx="7">
                  <c:v>07.03.2009</c:v>
                </c:pt>
                <c:pt idx="8">
                  <c:v>08.03.2009</c:v>
                </c:pt>
                <c:pt idx="9">
                  <c:v>09.03.2009</c:v>
                </c:pt>
                <c:pt idx="10">
                  <c:v>10.03.2009</c:v>
                </c:pt>
                <c:pt idx="11">
                  <c:v>11.03.2009</c:v>
                </c:pt>
                <c:pt idx="12">
                  <c:v>12.03.2009</c:v>
                </c:pt>
                <c:pt idx="13">
                  <c:v>13.03.2009</c:v>
                </c:pt>
                <c:pt idx="14">
                  <c:v>14.03.2009</c:v>
                </c:pt>
                <c:pt idx="15">
                  <c:v>15.03.2009</c:v>
                </c:pt>
                <c:pt idx="16">
                  <c:v>16.03.2009</c:v>
                </c:pt>
                <c:pt idx="17">
                  <c:v>17.03.2009</c:v>
                </c:pt>
                <c:pt idx="18">
                  <c:v>18.03.2009</c:v>
                </c:pt>
                <c:pt idx="19">
                  <c:v>19.03.2009</c:v>
                </c:pt>
                <c:pt idx="20">
                  <c:v>20.03.2009</c:v>
                </c:pt>
                <c:pt idx="21">
                  <c:v>21.03.2009</c:v>
                </c:pt>
                <c:pt idx="22">
                  <c:v>22.03.2009</c:v>
                </c:pt>
                <c:pt idx="23">
                  <c:v>23.03.2009</c:v>
                </c:pt>
                <c:pt idx="24">
                  <c:v>24.03.2009</c:v>
                </c:pt>
                <c:pt idx="25">
                  <c:v>25.03.2009</c:v>
                </c:pt>
                <c:pt idx="26">
                  <c:v>26.03.2009</c:v>
                </c:pt>
                <c:pt idx="27">
                  <c:v>27.03.2009</c:v>
                </c:pt>
                <c:pt idx="28">
                  <c:v>28.03.2009</c:v>
                </c:pt>
                <c:pt idx="29">
                  <c:v>29.03.2009</c:v>
                </c:pt>
                <c:pt idx="30">
                  <c:v>30.03.2009</c:v>
                </c:pt>
                <c:pt idx="31">
                  <c:v>31.03.2009</c:v>
                </c:pt>
                <c:pt idx="32">
                  <c:v>01.04.2009</c:v>
                </c:pt>
                <c:pt idx="33">
                  <c:v>02.04.2009</c:v>
                </c:pt>
                <c:pt idx="34">
                  <c:v>03.04.2009</c:v>
                </c:pt>
                <c:pt idx="35">
                  <c:v>04.04.2009</c:v>
                </c:pt>
                <c:pt idx="36">
                  <c:v>05.04.2009</c:v>
                </c:pt>
                <c:pt idx="37">
                  <c:v>06.04.2009</c:v>
                </c:pt>
                <c:pt idx="38">
                  <c:v>07.04.2009</c:v>
                </c:pt>
                <c:pt idx="39">
                  <c:v>08.04.2009</c:v>
                </c:pt>
                <c:pt idx="40">
                  <c:v>09.04.2009</c:v>
                </c:pt>
                <c:pt idx="41">
                  <c:v>10.04.2009</c:v>
                </c:pt>
                <c:pt idx="42">
                  <c:v>11.04.2009</c:v>
                </c:pt>
                <c:pt idx="43">
                  <c:v>12.04.2009</c:v>
                </c:pt>
                <c:pt idx="44">
                  <c:v>13.04.2009</c:v>
                </c:pt>
                <c:pt idx="45">
                  <c:v>14.04.2009</c:v>
                </c:pt>
                <c:pt idx="46">
                  <c:v>15.04.2009</c:v>
                </c:pt>
                <c:pt idx="47">
                  <c:v>16.04.2009</c:v>
                </c:pt>
                <c:pt idx="48">
                  <c:v>17.04.2009</c:v>
                </c:pt>
                <c:pt idx="49">
                  <c:v>18.04.2009</c:v>
                </c:pt>
                <c:pt idx="50">
                  <c:v>19.04.2009</c:v>
                </c:pt>
                <c:pt idx="51">
                  <c:v>20.04.2009</c:v>
                </c:pt>
                <c:pt idx="52">
                  <c:v>21.04.2009</c:v>
                </c:pt>
                <c:pt idx="53">
                  <c:v>22.04.2009</c:v>
                </c:pt>
                <c:pt idx="54">
                  <c:v>23.04.2009</c:v>
                </c:pt>
                <c:pt idx="55">
                  <c:v>24.04.2009</c:v>
                </c:pt>
                <c:pt idx="56">
                  <c:v>25.04.2009</c:v>
                </c:pt>
                <c:pt idx="57">
                  <c:v>26.04.2009</c:v>
                </c:pt>
                <c:pt idx="58">
                  <c:v>27.04.2009</c:v>
                </c:pt>
                <c:pt idx="59">
                  <c:v>28.04.2009</c:v>
                </c:pt>
                <c:pt idx="60">
                  <c:v>29.04.2009</c:v>
                </c:pt>
                <c:pt idx="61">
                  <c:v>30.04.2009</c:v>
                </c:pt>
                <c:pt idx="62">
                  <c:v>01.05.2009</c:v>
                </c:pt>
                <c:pt idx="63">
                  <c:v>02.05.2009</c:v>
                </c:pt>
                <c:pt idx="64">
                  <c:v>03.05.2009</c:v>
                </c:pt>
                <c:pt idx="65">
                  <c:v>04.05.2009</c:v>
                </c:pt>
                <c:pt idx="66">
                  <c:v>05.05.2009</c:v>
                </c:pt>
                <c:pt idx="67">
                  <c:v>06.05.2009</c:v>
                </c:pt>
                <c:pt idx="68">
                  <c:v>07.05.2009</c:v>
                </c:pt>
                <c:pt idx="69">
                  <c:v>08.05.2009</c:v>
                </c:pt>
                <c:pt idx="70">
                  <c:v>09.05.2009</c:v>
                </c:pt>
                <c:pt idx="71">
                  <c:v>10.05.2009</c:v>
                </c:pt>
                <c:pt idx="72">
                  <c:v>11.05.2009</c:v>
                </c:pt>
                <c:pt idx="73">
                  <c:v>12.05.2009</c:v>
                </c:pt>
                <c:pt idx="74">
                  <c:v>13.05.2009</c:v>
                </c:pt>
                <c:pt idx="75">
                  <c:v>14.05.2009</c:v>
                </c:pt>
                <c:pt idx="76">
                  <c:v>15.05.2009</c:v>
                </c:pt>
                <c:pt idx="77">
                  <c:v>16.05.2009</c:v>
                </c:pt>
                <c:pt idx="78">
                  <c:v>17.05.2009</c:v>
                </c:pt>
                <c:pt idx="79">
                  <c:v>18.05.2009</c:v>
                </c:pt>
                <c:pt idx="80">
                  <c:v>19.05.2009</c:v>
                </c:pt>
                <c:pt idx="81">
                  <c:v>20.05.2009</c:v>
                </c:pt>
                <c:pt idx="82">
                  <c:v>21.05.2009</c:v>
                </c:pt>
                <c:pt idx="83">
                  <c:v>22.05.2009</c:v>
                </c:pt>
                <c:pt idx="84">
                  <c:v>23.05.2009</c:v>
                </c:pt>
                <c:pt idx="85">
                  <c:v>24.05.2009</c:v>
                </c:pt>
                <c:pt idx="86">
                  <c:v>25.05.2009</c:v>
                </c:pt>
                <c:pt idx="87">
                  <c:v>26.05.2009</c:v>
                </c:pt>
                <c:pt idx="88">
                  <c:v>27.05.2009</c:v>
                </c:pt>
                <c:pt idx="89">
                  <c:v>28.05.2009</c:v>
                </c:pt>
                <c:pt idx="90">
                  <c:v>29.05.2009</c:v>
                </c:pt>
                <c:pt idx="91">
                  <c:v>30.05.2009</c:v>
                </c:pt>
                <c:pt idx="92">
                  <c:v>31.05.2009</c:v>
                </c:pt>
                <c:pt idx="93">
                  <c:v>01.06.2009</c:v>
                </c:pt>
                <c:pt idx="94">
                  <c:v>02.06.2009</c:v>
                </c:pt>
                <c:pt idx="95">
                  <c:v>03.06.2009</c:v>
                </c:pt>
                <c:pt idx="96">
                  <c:v>04.06.2009</c:v>
                </c:pt>
                <c:pt idx="97">
                  <c:v>05.06.2009</c:v>
                </c:pt>
                <c:pt idx="98">
                  <c:v>06.06.2009</c:v>
                </c:pt>
                <c:pt idx="99">
                  <c:v>07.06.2009</c:v>
                </c:pt>
                <c:pt idx="100">
                  <c:v>08.06.2009</c:v>
                </c:pt>
                <c:pt idx="101">
                  <c:v>09.06.2009</c:v>
                </c:pt>
                <c:pt idx="102">
                  <c:v>10.06.2009</c:v>
                </c:pt>
                <c:pt idx="103">
                  <c:v>11.06.2009</c:v>
                </c:pt>
                <c:pt idx="104">
                  <c:v>12.06.2009</c:v>
                </c:pt>
                <c:pt idx="105">
                  <c:v>13.06.2009</c:v>
                </c:pt>
                <c:pt idx="106">
                  <c:v>14.06.2009</c:v>
                </c:pt>
                <c:pt idx="107">
                  <c:v>15.06.2009</c:v>
                </c:pt>
                <c:pt idx="108">
                  <c:v>16.06.2009</c:v>
                </c:pt>
                <c:pt idx="109">
                  <c:v>17.06.2009</c:v>
                </c:pt>
                <c:pt idx="110">
                  <c:v>18.06.2009</c:v>
                </c:pt>
                <c:pt idx="111">
                  <c:v>19.06.2009</c:v>
                </c:pt>
                <c:pt idx="112">
                  <c:v>20.06.2009</c:v>
                </c:pt>
                <c:pt idx="113">
                  <c:v>21.06.2009</c:v>
                </c:pt>
                <c:pt idx="114">
                  <c:v>22.06.2009</c:v>
                </c:pt>
                <c:pt idx="115">
                  <c:v>23.06.2009</c:v>
                </c:pt>
                <c:pt idx="116">
                  <c:v>24.06.2009</c:v>
                </c:pt>
                <c:pt idx="117">
                  <c:v>25.06.2009</c:v>
                </c:pt>
                <c:pt idx="118">
                  <c:v>26.06.2009</c:v>
                </c:pt>
                <c:pt idx="119">
                  <c:v>27.06.2009</c:v>
                </c:pt>
                <c:pt idx="120">
                  <c:v>28.06.2009</c:v>
                </c:pt>
                <c:pt idx="121">
                  <c:v>29.06.2009</c:v>
                </c:pt>
                <c:pt idx="122">
                  <c:v>30.06.2009</c:v>
                </c:pt>
                <c:pt idx="123">
                  <c:v>01.07.2009</c:v>
                </c:pt>
                <c:pt idx="124">
                  <c:v>02.07.2009</c:v>
                </c:pt>
                <c:pt idx="125">
                  <c:v>03.07.2009</c:v>
                </c:pt>
                <c:pt idx="126">
                  <c:v>04.07.2009</c:v>
                </c:pt>
                <c:pt idx="127">
                  <c:v>05.07.2009</c:v>
                </c:pt>
                <c:pt idx="128">
                  <c:v>06.07.2009</c:v>
                </c:pt>
                <c:pt idx="129">
                  <c:v>07.07.2009</c:v>
                </c:pt>
                <c:pt idx="130">
                  <c:v>08.07.2009</c:v>
                </c:pt>
                <c:pt idx="131">
                  <c:v>09.07.2009</c:v>
                </c:pt>
                <c:pt idx="132">
                  <c:v>10.07.2009</c:v>
                </c:pt>
                <c:pt idx="133">
                  <c:v>11.07.2009</c:v>
                </c:pt>
                <c:pt idx="134">
                  <c:v>12.07.2009</c:v>
                </c:pt>
                <c:pt idx="135">
                  <c:v>13.07.2009</c:v>
                </c:pt>
                <c:pt idx="136">
                  <c:v>14.07.2009</c:v>
                </c:pt>
                <c:pt idx="137">
                  <c:v>15.07.2009</c:v>
                </c:pt>
                <c:pt idx="138">
                  <c:v>16.07.2009</c:v>
                </c:pt>
                <c:pt idx="139">
                  <c:v>17.07.2009</c:v>
                </c:pt>
                <c:pt idx="140">
                  <c:v>18.07.2009</c:v>
                </c:pt>
                <c:pt idx="141">
                  <c:v>19.07.2009</c:v>
                </c:pt>
                <c:pt idx="142">
                  <c:v>20.07.2009</c:v>
                </c:pt>
                <c:pt idx="143">
                  <c:v>21.07.2009</c:v>
                </c:pt>
                <c:pt idx="144">
                  <c:v>22.07.2009</c:v>
                </c:pt>
                <c:pt idx="145">
                  <c:v>23.07.2009</c:v>
                </c:pt>
                <c:pt idx="146">
                  <c:v>24.07.2009</c:v>
                </c:pt>
                <c:pt idx="147">
                  <c:v>25.07.2009</c:v>
                </c:pt>
                <c:pt idx="148">
                  <c:v>26.07.2009</c:v>
                </c:pt>
                <c:pt idx="149">
                  <c:v>27.07.2009</c:v>
                </c:pt>
                <c:pt idx="150">
                  <c:v>28.07.2009</c:v>
                </c:pt>
                <c:pt idx="151">
                  <c:v>29.07.2009</c:v>
                </c:pt>
                <c:pt idx="152">
                  <c:v>30.07.2009</c:v>
                </c:pt>
                <c:pt idx="153">
                  <c:v>31.07.2009</c:v>
                </c:pt>
                <c:pt idx="154">
                  <c:v>01.08.2009</c:v>
                </c:pt>
                <c:pt idx="155">
                  <c:v>02.08.2009</c:v>
                </c:pt>
                <c:pt idx="156">
                  <c:v>03.08.2009</c:v>
                </c:pt>
                <c:pt idx="157">
                  <c:v>04.08.2009</c:v>
                </c:pt>
                <c:pt idx="158">
                  <c:v>05.08.2009</c:v>
                </c:pt>
                <c:pt idx="159">
                  <c:v>06.08.2009</c:v>
                </c:pt>
                <c:pt idx="160">
                  <c:v>07.08.2009</c:v>
                </c:pt>
                <c:pt idx="161">
                  <c:v>08.08.2009</c:v>
                </c:pt>
                <c:pt idx="162">
                  <c:v>09.08.2009</c:v>
                </c:pt>
                <c:pt idx="163">
                  <c:v>10.08.2009</c:v>
                </c:pt>
                <c:pt idx="164">
                  <c:v>11.08.2009</c:v>
                </c:pt>
                <c:pt idx="165">
                  <c:v>12.08.2009</c:v>
                </c:pt>
                <c:pt idx="166">
                  <c:v>13.08.2009</c:v>
                </c:pt>
                <c:pt idx="167">
                  <c:v>14.08.2009</c:v>
                </c:pt>
                <c:pt idx="168">
                  <c:v>15.08.2009</c:v>
                </c:pt>
                <c:pt idx="169">
                  <c:v>16.08.2009</c:v>
                </c:pt>
                <c:pt idx="170">
                  <c:v>17.08.2009</c:v>
                </c:pt>
                <c:pt idx="171">
                  <c:v>18.08.2009</c:v>
                </c:pt>
                <c:pt idx="172">
                  <c:v>19.08.2009</c:v>
                </c:pt>
                <c:pt idx="173">
                  <c:v>20.08.2009</c:v>
                </c:pt>
                <c:pt idx="174">
                  <c:v>21.08.2009</c:v>
                </c:pt>
                <c:pt idx="175">
                  <c:v>22.08.2009</c:v>
                </c:pt>
                <c:pt idx="176">
                  <c:v>23.08.2009</c:v>
                </c:pt>
                <c:pt idx="177">
                  <c:v>24.08.2009</c:v>
                </c:pt>
                <c:pt idx="178">
                  <c:v>25.08.2009</c:v>
                </c:pt>
                <c:pt idx="179">
                  <c:v>26.08.2009</c:v>
                </c:pt>
                <c:pt idx="180">
                  <c:v>27.08.2009</c:v>
                </c:pt>
                <c:pt idx="181">
                  <c:v>28.08.2009</c:v>
                </c:pt>
                <c:pt idx="182">
                  <c:v>29.08.2009</c:v>
                </c:pt>
                <c:pt idx="183">
                  <c:v>30.08.2009</c:v>
                </c:pt>
                <c:pt idx="184">
                  <c:v>31.08.2009</c:v>
                </c:pt>
                <c:pt idx="185">
                  <c:v>01.09.2009</c:v>
                </c:pt>
                <c:pt idx="186">
                  <c:v>02.09.2009</c:v>
                </c:pt>
                <c:pt idx="187">
                  <c:v>03.09.2009</c:v>
                </c:pt>
                <c:pt idx="188">
                  <c:v>04.09.2009</c:v>
                </c:pt>
                <c:pt idx="189">
                  <c:v>05.09.2009</c:v>
                </c:pt>
                <c:pt idx="190">
                  <c:v>06.09.2009</c:v>
                </c:pt>
                <c:pt idx="191">
                  <c:v>07.09.2009</c:v>
                </c:pt>
                <c:pt idx="192">
                  <c:v>08.09.2009</c:v>
                </c:pt>
                <c:pt idx="193">
                  <c:v>09.09.2009</c:v>
                </c:pt>
                <c:pt idx="194">
                  <c:v>10.09.2009</c:v>
                </c:pt>
                <c:pt idx="195">
                  <c:v>11.09.2009</c:v>
                </c:pt>
                <c:pt idx="196">
                  <c:v>12.09.2009</c:v>
                </c:pt>
                <c:pt idx="197">
                  <c:v>13.09.2009</c:v>
                </c:pt>
                <c:pt idx="198">
                  <c:v>14.09.2009</c:v>
                </c:pt>
                <c:pt idx="199">
                  <c:v>15.09.2009</c:v>
                </c:pt>
                <c:pt idx="200">
                  <c:v>16.09.2009</c:v>
                </c:pt>
                <c:pt idx="201">
                  <c:v>17.09.2009</c:v>
                </c:pt>
                <c:pt idx="202">
                  <c:v>18.09.2009</c:v>
                </c:pt>
                <c:pt idx="203">
                  <c:v>19.09.2009</c:v>
                </c:pt>
                <c:pt idx="204">
                  <c:v>20.09.2009</c:v>
                </c:pt>
                <c:pt idx="205">
                  <c:v>21.09.2009</c:v>
                </c:pt>
                <c:pt idx="206">
                  <c:v>22.09.2009</c:v>
                </c:pt>
                <c:pt idx="207">
                  <c:v>23.09.2009</c:v>
                </c:pt>
                <c:pt idx="208">
                  <c:v>24.09.2009</c:v>
                </c:pt>
                <c:pt idx="209">
                  <c:v>25.09.2009</c:v>
                </c:pt>
                <c:pt idx="210">
                  <c:v>26.09.2009</c:v>
                </c:pt>
                <c:pt idx="211">
                  <c:v>27.09.2009</c:v>
                </c:pt>
                <c:pt idx="212">
                  <c:v>28.09.2009</c:v>
                </c:pt>
                <c:pt idx="213">
                  <c:v>29.09.2009</c:v>
                </c:pt>
                <c:pt idx="214">
                  <c:v>30.09.2009</c:v>
                </c:pt>
              </c:strCache>
            </c:strRef>
          </c:cat>
          <c:val>
            <c:numRef>
              <c:f>'2009'!$I$1:$I$215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-16.600000000000001</c:v>
                </c:pt>
                <c:pt idx="2">
                  <c:v>-16.8</c:v>
                </c:pt>
                <c:pt idx="3">
                  <c:v>-14.6</c:v>
                </c:pt>
                <c:pt idx="4">
                  <c:v>-12.5</c:v>
                </c:pt>
                <c:pt idx="5">
                  <c:v>-10.4</c:v>
                </c:pt>
                <c:pt idx="6">
                  <c:v>-7.1</c:v>
                </c:pt>
                <c:pt idx="7">
                  <c:v>-6.6</c:v>
                </c:pt>
                <c:pt idx="8">
                  <c:v>-8.1999999999999993</c:v>
                </c:pt>
                <c:pt idx="9">
                  <c:v>-9.6</c:v>
                </c:pt>
                <c:pt idx="10">
                  <c:v>-11.6</c:v>
                </c:pt>
                <c:pt idx="11">
                  <c:v>-14.2</c:v>
                </c:pt>
                <c:pt idx="12">
                  <c:v>-7.8</c:v>
                </c:pt>
                <c:pt idx="13">
                  <c:v>-0.8</c:v>
                </c:pt>
                <c:pt idx="14">
                  <c:v>-0.7</c:v>
                </c:pt>
                <c:pt idx="15">
                  <c:v>-1.5</c:v>
                </c:pt>
                <c:pt idx="16">
                  <c:v>-7</c:v>
                </c:pt>
                <c:pt idx="17">
                  <c:v>-13.2</c:v>
                </c:pt>
                <c:pt idx="18">
                  <c:v>-11.7</c:v>
                </c:pt>
                <c:pt idx="19">
                  <c:v>-11.4</c:v>
                </c:pt>
                <c:pt idx="20">
                  <c:v>-10.6</c:v>
                </c:pt>
                <c:pt idx="21">
                  <c:v>-12.6</c:v>
                </c:pt>
                <c:pt idx="22">
                  <c:v>-10.4</c:v>
                </c:pt>
                <c:pt idx="23">
                  <c:v>-4.5999999999999996</c:v>
                </c:pt>
                <c:pt idx="24">
                  <c:v>0.1</c:v>
                </c:pt>
                <c:pt idx="25">
                  <c:v>0.2</c:v>
                </c:pt>
                <c:pt idx="26">
                  <c:v>0.4</c:v>
                </c:pt>
                <c:pt idx="27">
                  <c:v>4.0999999999999996</c:v>
                </c:pt>
                <c:pt idx="28">
                  <c:v>2.7</c:v>
                </c:pt>
                <c:pt idx="29">
                  <c:v>4.5999999999999996</c:v>
                </c:pt>
                <c:pt idx="30">
                  <c:v>4.7</c:v>
                </c:pt>
                <c:pt idx="31">
                  <c:v>3.9</c:v>
                </c:pt>
                <c:pt idx="32">
                  <c:v>1.3</c:v>
                </c:pt>
                <c:pt idx="33">
                  <c:v>4.3</c:v>
                </c:pt>
                <c:pt idx="34">
                  <c:v>6</c:v>
                </c:pt>
                <c:pt idx="35">
                  <c:v>8.4</c:v>
                </c:pt>
                <c:pt idx="36">
                  <c:v>6.5</c:v>
                </c:pt>
                <c:pt idx="37">
                  <c:v>4</c:v>
                </c:pt>
                <c:pt idx="38">
                  <c:v>3.3</c:v>
                </c:pt>
                <c:pt idx="39">
                  <c:v>2.1</c:v>
                </c:pt>
                <c:pt idx="40">
                  <c:v>6.8</c:v>
                </c:pt>
                <c:pt idx="41">
                  <c:v>2.6</c:v>
                </c:pt>
                <c:pt idx="42">
                  <c:v>1.3</c:v>
                </c:pt>
                <c:pt idx="43">
                  <c:v>4.5999999999999996</c:v>
                </c:pt>
                <c:pt idx="44">
                  <c:v>6.8</c:v>
                </c:pt>
                <c:pt idx="45">
                  <c:v>6.2</c:v>
                </c:pt>
                <c:pt idx="46">
                  <c:v>3.2</c:v>
                </c:pt>
                <c:pt idx="47">
                  <c:v>3</c:v>
                </c:pt>
                <c:pt idx="48">
                  <c:v>3.4</c:v>
                </c:pt>
                <c:pt idx="49">
                  <c:v>6.2</c:v>
                </c:pt>
                <c:pt idx="50">
                  <c:v>6.1</c:v>
                </c:pt>
                <c:pt idx="51">
                  <c:v>4.9000000000000004</c:v>
                </c:pt>
                <c:pt idx="52">
                  <c:v>9.1</c:v>
                </c:pt>
                <c:pt idx="53">
                  <c:v>8.9</c:v>
                </c:pt>
                <c:pt idx="54">
                  <c:v>8</c:v>
                </c:pt>
                <c:pt idx="55">
                  <c:v>11.2</c:v>
                </c:pt>
                <c:pt idx="56">
                  <c:v>5.7</c:v>
                </c:pt>
                <c:pt idx="57">
                  <c:v>5.8</c:v>
                </c:pt>
                <c:pt idx="58">
                  <c:v>7.8</c:v>
                </c:pt>
                <c:pt idx="59">
                  <c:v>8.1</c:v>
                </c:pt>
                <c:pt idx="60">
                  <c:v>7.1</c:v>
                </c:pt>
                <c:pt idx="61">
                  <c:v>8.6999999999999993</c:v>
                </c:pt>
                <c:pt idx="62">
                  <c:v>13.5</c:v>
                </c:pt>
                <c:pt idx="63">
                  <c:v>12.4</c:v>
                </c:pt>
                <c:pt idx="64">
                  <c:v>16.100000000000001</c:v>
                </c:pt>
                <c:pt idx="65">
                  <c:v>5.0999999999999996</c:v>
                </c:pt>
                <c:pt idx="66">
                  <c:v>5</c:v>
                </c:pt>
                <c:pt idx="67">
                  <c:v>5.7</c:v>
                </c:pt>
                <c:pt idx="68">
                  <c:v>7.9</c:v>
                </c:pt>
                <c:pt idx="69">
                  <c:v>10</c:v>
                </c:pt>
                <c:pt idx="70">
                  <c:v>15.1</c:v>
                </c:pt>
                <c:pt idx="71">
                  <c:v>18.399999999999999</c:v>
                </c:pt>
                <c:pt idx="72">
                  <c:v>17.7</c:v>
                </c:pt>
                <c:pt idx="73">
                  <c:v>22.3</c:v>
                </c:pt>
                <c:pt idx="74">
                  <c:v>18.399999999999999</c:v>
                </c:pt>
                <c:pt idx="75">
                  <c:v>11.4</c:v>
                </c:pt>
                <c:pt idx="76">
                  <c:v>14.1</c:v>
                </c:pt>
                <c:pt idx="77">
                  <c:v>17.899999999999999</c:v>
                </c:pt>
                <c:pt idx="78">
                  <c:v>20.399999999999999</c:v>
                </c:pt>
                <c:pt idx="79">
                  <c:v>16.8</c:v>
                </c:pt>
                <c:pt idx="80">
                  <c:v>11.7</c:v>
                </c:pt>
                <c:pt idx="81">
                  <c:v>15.4</c:v>
                </c:pt>
                <c:pt idx="82">
                  <c:v>17.8</c:v>
                </c:pt>
                <c:pt idx="83">
                  <c:v>7.3</c:v>
                </c:pt>
                <c:pt idx="84">
                  <c:v>4.7</c:v>
                </c:pt>
                <c:pt idx="85">
                  <c:v>6.5</c:v>
                </c:pt>
                <c:pt idx="86">
                  <c:v>4.9000000000000004</c:v>
                </c:pt>
                <c:pt idx="87">
                  <c:v>6.5</c:v>
                </c:pt>
                <c:pt idx="88">
                  <c:v>9.1</c:v>
                </c:pt>
                <c:pt idx="89">
                  <c:v>14.8</c:v>
                </c:pt>
                <c:pt idx="90">
                  <c:v>21.9</c:v>
                </c:pt>
                <c:pt idx="91">
                  <c:v>21.8</c:v>
                </c:pt>
                <c:pt idx="92">
                  <c:v>17.8</c:v>
                </c:pt>
                <c:pt idx="93">
                  <c:v>18.3</c:v>
                </c:pt>
                <c:pt idx="94">
                  <c:v>18.5</c:v>
                </c:pt>
                <c:pt idx="95">
                  <c:v>16.3</c:v>
                </c:pt>
                <c:pt idx="96">
                  <c:v>14</c:v>
                </c:pt>
                <c:pt idx="97">
                  <c:v>14.4</c:v>
                </c:pt>
                <c:pt idx="98">
                  <c:v>12.7</c:v>
                </c:pt>
                <c:pt idx="99">
                  <c:v>14.9</c:v>
                </c:pt>
                <c:pt idx="100">
                  <c:v>19.3</c:v>
                </c:pt>
                <c:pt idx="101">
                  <c:v>21.1</c:v>
                </c:pt>
                <c:pt idx="102">
                  <c:v>19.399999999999999</c:v>
                </c:pt>
                <c:pt idx="103">
                  <c:v>19.399999999999999</c:v>
                </c:pt>
                <c:pt idx="104">
                  <c:v>13.1</c:v>
                </c:pt>
                <c:pt idx="105">
                  <c:v>7.6</c:v>
                </c:pt>
                <c:pt idx="106">
                  <c:v>9.4</c:v>
                </c:pt>
                <c:pt idx="107">
                  <c:v>13.1</c:v>
                </c:pt>
                <c:pt idx="108">
                  <c:v>12.1</c:v>
                </c:pt>
                <c:pt idx="109">
                  <c:v>9.1</c:v>
                </c:pt>
                <c:pt idx="110">
                  <c:v>11.4</c:v>
                </c:pt>
                <c:pt idx="111">
                  <c:v>13.4</c:v>
                </c:pt>
                <c:pt idx="112">
                  <c:v>15.1</c:v>
                </c:pt>
                <c:pt idx="113">
                  <c:v>14.7</c:v>
                </c:pt>
                <c:pt idx="114">
                  <c:v>15.2</c:v>
                </c:pt>
                <c:pt idx="115">
                  <c:v>17.5</c:v>
                </c:pt>
                <c:pt idx="116">
                  <c:v>16.399999999999999</c:v>
                </c:pt>
                <c:pt idx="117">
                  <c:v>13.8</c:v>
                </c:pt>
                <c:pt idx="118">
                  <c:v>13.8</c:v>
                </c:pt>
                <c:pt idx="119">
                  <c:v>11.9</c:v>
                </c:pt>
                <c:pt idx="120">
                  <c:v>11.2</c:v>
                </c:pt>
                <c:pt idx="121">
                  <c:v>12.7</c:v>
                </c:pt>
                <c:pt idx="122">
                  <c:v>15.4</c:v>
                </c:pt>
                <c:pt idx="123">
                  <c:v>18</c:v>
                </c:pt>
                <c:pt idx="124">
                  <c:v>12.3</c:v>
                </c:pt>
                <c:pt idx="125">
                  <c:v>13.9</c:v>
                </c:pt>
                <c:pt idx="126">
                  <c:v>18.3</c:v>
                </c:pt>
                <c:pt idx="127">
                  <c:v>21.3</c:v>
                </c:pt>
                <c:pt idx="128">
                  <c:v>21.1</c:v>
                </c:pt>
                <c:pt idx="129">
                  <c:v>22.3</c:v>
                </c:pt>
                <c:pt idx="130">
                  <c:v>20.100000000000001</c:v>
                </c:pt>
                <c:pt idx="131">
                  <c:v>20.399999999999999</c:v>
                </c:pt>
                <c:pt idx="132">
                  <c:v>22.4</c:v>
                </c:pt>
                <c:pt idx="133">
                  <c:v>20.7</c:v>
                </c:pt>
                <c:pt idx="134">
                  <c:v>21.1</c:v>
                </c:pt>
                <c:pt idx="135">
                  <c:v>19.399999999999999</c:v>
                </c:pt>
                <c:pt idx="136">
                  <c:v>20.5</c:v>
                </c:pt>
                <c:pt idx="137">
                  <c:v>21.9</c:v>
                </c:pt>
                <c:pt idx="138">
                  <c:v>21.8</c:v>
                </c:pt>
                <c:pt idx="139">
                  <c:v>20.7</c:v>
                </c:pt>
                <c:pt idx="140">
                  <c:v>19.399999999999999</c:v>
                </c:pt>
                <c:pt idx="141">
                  <c:v>20.2</c:v>
                </c:pt>
                <c:pt idx="142">
                  <c:v>20.6</c:v>
                </c:pt>
                <c:pt idx="143">
                  <c:v>20.9</c:v>
                </c:pt>
                <c:pt idx="144">
                  <c:v>13</c:v>
                </c:pt>
                <c:pt idx="145">
                  <c:v>13.5</c:v>
                </c:pt>
                <c:pt idx="146">
                  <c:v>13.7</c:v>
                </c:pt>
                <c:pt idx="147">
                  <c:v>16</c:v>
                </c:pt>
                <c:pt idx="148">
                  <c:v>18.100000000000001</c:v>
                </c:pt>
                <c:pt idx="149">
                  <c:v>19</c:v>
                </c:pt>
                <c:pt idx="150">
                  <c:v>20.399999999999999</c:v>
                </c:pt>
                <c:pt idx="151">
                  <c:v>19.7</c:v>
                </c:pt>
                <c:pt idx="152">
                  <c:v>18.100000000000001</c:v>
                </c:pt>
                <c:pt idx="153">
                  <c:v>17.2</c:v>
                </c:pt>
                <c:pt idx="154">
                  <c:v>17.399999999999999</c:v>
                </c:pt>
                <c:pt idx="155">
                  <c:v>17.3</c:v>
                </c:pt>
                <c:pt idx="156">
                  <c:v>17.2</c:v>
                </c:pt>
                <c:pt idx="157">
                  <c:v>19.399999999999999</c:v>
                </c:pt>
                <c:pt idx="158">
                  <c:v>16.399999999999999</c:v>
                </c:pt>
                <c:pt idx="159">
                  <c:v>15.8</c:v>
                </c:pt>
                <c:pt idx="160">
                  <c:v>15.8</c:v>
                </c:pt>
                <c:pt idx="161">
                  <c:v>19.100000000000001</c:v>
                </c:pt>
                <c:pt idx="162">
                  <c:v>21.3</c:v>
                </c:pt>
                <c:pt idx="163">
                  <c:v>19.899999999999999</c:v>
                </c:pt>
                <c:pt idx="164">
                  <c:v>17.899999999999999</c:v>
                </c:pt>
                <c:pt idx="165">
                  <c:v>13.6</c:v>
                </c:pt>
                <c:pt idx="166">
                  <c:v>12.8</c:v>
                </c:pt>
                <c:pt idx="167">
                  <c:v>13.1</c:v>
                </c:pt>
                <c:pt idx="168">
                  <c:v>13.5</c:v>
                </c:pt>
                <c:pt idx="169">
                  <c:v>14.8</c:v>
                </c:pt>
                <c:pt idx="170">
                  <c:v>16.8</c:v>
                </c:pt>
                <c:pt idx="171">
                  <c:v>17.5</c:v>
                </c:pt>
                <c:pt idx="172">
                  <c:v>17.100000000000001</c:v>
                </c:pt>
                <c:pt idx="173">
                  <c:v>16.3</c:v>
                </c:pt>
                <c:pt idx="174">
                  <c:v>15.9</c:v>
                </c:pt>
                <c:pt idx="175">
                  <c:v>16.3</c:v>
                </c:pt>
                <c:pt idx="176">
                  <c:v>16.399999999999999</c:v>
                </c:pt>
                <c:pt idx="177">
                  <c:v>16.100000000000001</c:v>
                </c:pt>
                <c:pt idx="178">
                  <c:v>16.399999999999999</c:v>
                </c:pt>
                <c:pt idx="179">
                  <c:v>17.2</c:v>
                </c:pt>
                <c:pt idx="180">
                  <c:v>18.100000000000001</c:v>
                </c:pt>
                <c:pt idx="181">
                  <c:v>18.7</c:v>
                </c:pt>
                <c:pt idx="182">
                  <c:v>16.899999999999999</c:v>
                </c:pt>
                <c:pt idx="183">
                  <c:v>17.100000000000001</c:v>
                </c:pt>
                <c:pt idx="184">
                  <c:v>18.8</c:v>
                </c:pt>
                <c:pt idx="185">
                  <c:v>12.2</c:v>
                </c:pt>
                <c:pt idx="186">
                  <c:v>7.2</c:v>
                </c:pt>
                <c:pt idx="187">
                  <c:v>10.1</c:v>
                </c:pt>
                <c:pt idx="188">
                  <c:v>10.6</c:v>
                </c:pt>
                <c:pt idx="189">
                  <c:v>10</c:v>
                </c:pt>
                <c:pt idx="190">
                  <c:v>10.1</c:v>
                </c:pt>
                <c:pt idx="191">
                  <c:v>9.8000000000000007</c:v>
                </c:pt>
                <c:pt idx="192">
                  <c:v>11</c:v>
                </c:pt>
                <c:pt idx="193">
                  <c:v>12.4</c:v>
                </c:pt>
                <c:pt idx="194">
                  <c:v>13.3</c:v>
                </c:pt>
                <c:pt idx="195">
                  <c:v>13.9</c:v>
                </c:pt>
                <c:pt idx="196">
                  <c:v>14.9</c:v>
                </c:pt>
                <c:pt idx="197">
                  <c:v>15.5</c:v>
                </c:pt>
                <c:pt idx="198">
                  <c:v>12.8</c:v>
                </c:pt>
                <c:pt idx="199">
                  <c:v>11.3</c:v>
                </c:pt>
                <c:pt idx="200">
                  <c:v>8.9</c:v>
                </c:pt>
                <c:pt idx="201">
                  <c:v>10</c:v>
                </c:pt>
                <c:pt idx="202">
                  <c:v>6.1</c:v>
                </c:pt>
                <c:pt idx="203">
                  <c:v>7.1</c:v>
                </c:pt>
                <c:pt idx="204">
                  <c:v>9.9</c:v>
                </c:pt>
                <c:pt idx="205">
                  <c:v>16.600000000000001</c:v>
                </c:pt>
                <c:pt idx="206">
                  <c:v>11.7</c:v>
                </c:pt>
                <c:pt idx="207">
                  <c:v>8.6999999999999993</c:v>
                </c:pt>
                <c:pt idx="208">
                  <c:v>10.3</c:v>
                </c:pt>
                <c:pt idx="209">
                  <c:v>13.6</c:v>
                </c:pt>
                <c:pt idx="210">
                  <c:v>16.899999999999999</c:v>
                </c:pt>
                <c:pt idx="211">
                  <c:v>15.2</c:v>
                </c:pt>
                <c:pt idx="212">
                  <c:v>14.2</c:v>
                </c:pt>
                <c:pt idx="213">
                  <c:v>10.4</c:v>
                </c:pt>
                <c:pt idx="214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0-4332-B1D8-A45012D26854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'2009'!$H$1:$H$215</c:f>
              <c:strCache>
                <c:ptCount val="215"/>
                <c:pt idx="0">
                  <c:v>Дата</c:v>
                </c:pt>
                <c:pt idx="1">
                  <c:v>01.03.2009</c:v>
                </c:pt>
                <c:pt idx="2">
                  <c:v>02.03.2009</c:v>
                </c:pt>
                <c:pt idx="3">
                  <c:v>03.03.2009</c:v>
                </c:pt>
                <c:pt idx="4">
                  <c:v>04.03.2009</c:v>
                </c:pt>
                <c:pt idx="5">
                  <c:v>05.03.2009</c:v>
                </c:pt>
                <c:pt idx="6">
                  <c:v>06.03.2009</c:v>
                </c:pt>
                <c:pt idx="7">
                  <c:v>07.03.2009</c:v>
                </c:pt>
                <c:pt idx="8">
                  <c:v>08.03.2009</c:v>
                </c:pt>
                <c:pt idx="9">
                  <c:v>09.03.2009</c:v>
                </c:pt>
                <c:pt idx="10">
                  <c:v>10.03.2009</c:v>
                </c:pt>
                <c:pt idx="11">
                  <c:v>11.03.2009</c:v>
                </c:pt>
                <c:pt idx="12">
                  <c:v>12.03.2009</c:v>
                </c:pt>
                <c:pt idx="13">
                  <c:v>13.03.2009</c:v>
                </c:pt>
                <c:pt idx="14">
                  <c:v>14.03.2009</c:v>
                </c:pt>
                <c:pt idx="15">
                  <c:v>15.03.2009</c:v>
                </c:pt>
                <c:pt idx="16">
                  <c:v>16.03.2009</c:v>
                </c:pt>
                <c:pt idx="17">
                  <c:v>17.03.2009</c:v>
                </c:pt>
                <c:pt idx="18">
                  <c:v>18.03.2009</c:v>
                </c:pt>
                <c:pt idx="19">
                  <c:v>19.03.2009</c:v>
                </c:pt>
                <c:pt idx="20">
                  <c:v>20.03.2009</c:v>
                </c:pt>
                <c:pt idx="21">
                  <c:v>21.03.2009</c:v>
                </c:pt>
                <c:pt idx="22">
                  <c:v>22.03.2009</c:v>
                </c:pt>
                <c:pt idx="23">
                  <c:v>23.03.2009</c:v>
                </c:pt>
                <c:pt idx="24">
                  <c:v>24.03.2009</c:v>
                </c:pt>
                <c:pt idx="25">
                  <c:v>25.03.2009</c:v>
                </c:pt>
                <c:pt idx="26">
                  <c:v>26.03.2009</c:v>
                </c:pt>
                <c:pt idx="27">
                  <c:v>27.03.2009</c:v>
                </c:pt>
                <c:pt idx="28">
                  <c:v>28.03.2009</c:v>
                </c:pt>
                <c:pt idx="29">
                  <c:v>29.03.2009</c:v>
                </c:pt>
                <c:pt idx="30">
                  <c:v>30.03.2009</c:v>
                </c:pt>
                <c:pt idx="31">
                  <c:v>31.03.2009</c:v>
                </c:pt>
                <c:pt idx="32">
                  <c:v>01.04.2009</c:v>
                </c:pt>
                <c:pt idx="33">
                  <c:v>02.04.2009</c:v>
                </c:pt>
                <c:pt idx="34">
                  <c:v>03.04.2009</c:v>
                </c:pt>
                <c:pt idx="35">
                  <c:v>04.04.2009</c:v>
                </c:pt>
                <c:pt idx="36">
                  <c:v>05.04.2009</c:v>
                </c:pt>
                <c:pt idx="37">
                  <c:v>06.04.2009</c:v>
                </c:pt>
                <c:pt idx="38">
                  <c:v>07.04.2009</c:v>
                </c:pt>
                <c:pt idx="39">
                  <c:v>08.04.2009</c:v>
                </c:pt>
                <c:pt idx="40">
                  <c:v>09.04.2009</c:v>
                </c:pt>
                <c:pt idx="41">
                  <c:v>10.04.2009</c:v>
                </c:pt>
                <c:pt idx="42">
                  <c:v>11.04.2009</c:v>
                </c:pt>
                <c:pt idx="43">
                  <c:v>12.04.2009</c:v>
                </c:pt>
                <c:pt idx="44">
                  <c:v>13.04.2009</c:v>
                </c:pt>
                <c:pt idx="45">
                  <c:v>14.04.2009</c:v>
                </c:pt>
                <c:pt idx="46">
                  <c:v>15.04.2009</c:v>
                </c:pt>
                <c:pt idx="47">
                  <c:v>16.04.2009</c:v>
                </c:pt>
                <c:pt idx="48">
                  <c:v>17.04.2009</c:v>
                </c:pt>
                <c:pt idx="49">
                  <c:v>18.04.2009</c:v>
                </c:pt>
                <c:pt idx="50">
                  <c:v>19.04.2009</c:v>
                </c:pt>
                <c:pt idx="51">
                  <c:v>20.04.2009</c:v>
                </c:pt>
                <c:pt idx="52">
                  <c:v>21.04.2009</c:v>
                </c:pt>
                <c:pt idx="53">
                  <c:v>22.04.2009</c:v>
                </c:pt>
                <c:pt idx="54">
                  <c:v>23.04.2009</c:v>
                </c:pt>
                <c:pt idx="55">
                  <c:v>24.04.2009</c:v>
                </c:pt>
                <c:pt idx="56">
                  <c:v>25.04.2009</c:v>
                </c:pt>
                <c:pt idx="57">
                  <c:v>26.04.2009</c:v>
                </c:pt>
                <c:pt idx="58">
                  <c:v>27.04.2009</c:v>
                </c:pt>
                <c:pt idx="59">
                  <c:v>28.04.2009</c:v>
                </c:pt>
                <c:pt idx="60">
                  <c:v>29.04.2009</c:v>
                </c:pt>
                <c:pt idx="61">
                  <c:v>30.04.2009</c:v>
                </c:pt>
                <c:pt idx="62">
                  <c:v>01.05.2009</c:v>
                </c:pt>
                <c:pt idx="63">
                  <c:v>02.05.2009</c:v>
                </c:pt>
                <c:pt idx="64">
                  <c:v>03.05.2009</c:v>
                </c:pt>
                <c:pt idx="65">
                  <c:v>04.05.2009</c:v>
                </c:pt>
                <c:pt idx="66">
                  <c:v>05.05.2009</c:v>
                </c:pt>
                <c:pt idx="67">
                  <c:v>06.05.2009</c:v>
                </c:pt>
                <c:pt idx="68">
                  <c:v>07.05.2009</c:v>
                </c:pt>
                <c:pt idx="69">
                  <c:v>08.05.2009</c:v>
                </c:pt>
                <c:pt idx="70">
                  <c:v>09.05.2009</c:v>
                </c:pt>
                <c:pt idx="71">
                  <c:v>10.05.2009</c:v>
                </c:pt>
                <c:pt idx="72">
                  <c:v>11.05.2009</c:v>
                </c:pt>
                <c:pt idx="73">
                  <c:v>12.05.2009</c:v>
                </c:pt>
                <c:pt idx="74">
                  <c:v>13.05.2009</c:v>
                </c:pt>
                <c:pt idx="75">
                  <c:v>14.05.2009</c:v>
                </c:pt>
                <c:pt idx="76">
                  <c:v>15.05.2009</c:v>
                </c:pt>
                <c:pt idx="77">
                  <c:v>16.05.2009</c:v>
                </c:pt>
                <c:pt idx="78">
                  <c:v>17.05.2009</c:v>
                </c:pt>
                <c:pt idx="79">
                  <c:v>18.05.2009</c:v>
                </c:pt>
                <c:pt idx="80">
                  <c:v>19.05.2009</c:v>
                </c:pt>
                <c:pt idx="81">
                  <c:v>20.05.2009</c:v>
                </c:pt>
                <c:pt idx="82">
                  <c:v>21.05.2009</c:v>
                </c:pt>
                <c:pt idx="83">
                  <c:v>22.05.2009</c:v>
                </c:pt>
                <c:pt idx="84">
                  <c:v>23.05.2009</c:v>
                </c:pt>
                <c:pt idx="85">
                  <c:v>24.05.2009</c:v>
                </c:pt>
                <c:pt idx="86">
                  <c:v>25.05.2009</c:v>
                </c:pt>
                <c:pt idx="87">
                  <c:v>26.05.2009</c:v>
                </c:pt>
                <c:pt idx="88">
                  <c:v>27.05.2009</c:v>
                </c:pt>
                <c:pt idx="89">
                  <c:v>28.05.2009</c:v>
                </c:pt>
                <c:pt idx="90">
                  <c:v>29.05.2009</c:v>
                </c:pt>
                <c:pt idx="91">
                  <c:v>30.05.2009</c:v>
                </c:pt>
                <c:pt idx="92">
                  <c:v>31.05.2009</c:v>
                </c:pt>
                <c:pt idx="93">
                  <c:v>01.06.2009</c:v>
                </c:pt>
                <c:pt idx="94">
                  <c:v>02.06.2009</c:v>
                </c:pt>
                <c:pt idx="95">
                  <c:v>03.06.2009</c:v>
                </c:pt>
                <c:pt idx="96">
                  <c:v>04.06.2009</c:v>
                </c:pt>
                <c:pt idx="97">
                  <c:v>05.06.2009</c:v>
                </c:pt>
                <c:pt idx="98">
                  <c:v>06.06.2009</c:v>
                </c:pt>
                <c:pt idx="99">
                  <c:v>07.06.2009</c:v>
                </c:pt>
                <c:pt idx="100">
                  <c:v>08.06.2009</c:v>
                </c:pt>
                <c:pt idx="101">
                  <c:v>09.06.2009</c:v>
                </c:pt>
                <c:pt idx="102">
                  <c:v>10.06.2009</c:v>
                </c:pt>
                <c:pt idx="103">
                  <c:v>11.06.2009</c:v>
                </c:pt>
                <c:pt idx="104">
                  <c:v>12.06.2009</c:v>
                </c:pt>
                <c:pt idx="105">
                  <c:v>13.06.2009</c:v>
                </c:pt>
                <c:pt idx="106">
                  <c:v>14.06.2009</c:v>
                </c:pt>
                <c:pt idx="107">
                  <c:v>15.06.2009</c:v>
                </c:pt>
                <c:pt idx="108">
                  <c:v>16.06.2009</c:v>
                </c:pt>
                <c:pt idx="109">
                  <c:v>17.06.2009</c:v>
                </c:pt>
                <c:pt idx="110">
                  <c:v>18.06.2009</c:v>
                </c:pt>
                <c:pt idx="111">
                  <c:v>19.06.2009</c:v>
                </c:pt>
                <c:pt idx="112">
                  <c:v>20.06.2009</c:v>
                </c:pt>
                <c:pt idx="113">
                  <c:v>21.06.2009</c:v>
                </c:pt>
                <c:pt idx="114">
                  <c:v>22.06.2009</c:v>
                </c:pt>
                <c:pt idx="115">
                  <c:v>23.06.2009</c:v>
                </c:pt>
                <c:pt idx="116">
                  <c:v>24.06.2009</c:v>
                </c:pt>
                <c:pt idx="117">
                  <c:v>25.06.2009</c:v>
                </c:pt>
                <c:pt idx="118">
                  <c:v>26.06.2009</c:v>
                </c:pt>
                <c:pt idx="119">
                  <c:v>27.06.2009</c:v>
                </c:pt>
                <c:pt idx="120">
                  <c:v>28.06.2009</c:v>
                </c:pt>
                <c:pt idx="121">
                  <c:v>29.06.2009</c:v>
                </c:pt>
                <c:pt idx="122">
                  <c:v>30.06.2009</c:v>
                </c:pt>
                <c:pt idx="123">
                  <c:v>01.07.2009</c:v>
                </c:pt>
                <c:pt idx="124">
                  <c:v>02.07.2009</c:v>
                </c:pt>
                <c:pt idx="125">
                  <c:v>03.07.2009</c:v>
                </c:pt>
                <c:pt idx="126">
                  <c:v>04.07.2009</c:v>
                </c:pt>
                <c:pt idx="127">
                  <c:v>05.07.2009</c:v>
                </c:pt>
                <c:pt idx="128">
                  <c:v>06.07.2009</c:v>
                </c:pt>
                <c:pt idx="129">
                  <c:v>07.07.2009</c:v>
                </c:pt>
                <c:pt idx="130">
                  <c:v>08.07.2009</c:v>
                </c:pt>
                <c:pt idx="131">
                  <c:v>09.07.2009</c:v>
                </c:pt>
                <c:pt idx="132">
                  <c:v>10.07.2009</c:v>
                </c:pt>
                <c:pt idx="133">
                  <c:v>11.07.2009</c:v>
                </c:pt>
                <c:pt idx="134">
                  <c:v>12.07.2009</c:v>
                </c:pt>
                <c:pt idx="135">
                  <c:v>13.07.2009</c:v>
                </c:pt>
                <c:pt idx="136">
                  <c:v>14.07.2009</c:v>
                </c:pt>
                <c:pt idx="137">
                  <c:v>15.07.2009</c:v>
                </c:pt>
                <c:pt idx="138">
                  <c:v>16.07.2009</c:v>
                </c:pt>
                <c:pt idx="139">
                  <c:v>17.07.2009</c:v>
                </c:pt>
                <c:pt idx="140">
                  <c:v>18.07.2009</c:v>
                </c:pt>
                <c:pt idx="141">
                  <c:v>19.07.2009</c:v>
                </c:pt>
                <c:pt idx="142">
                  <c:v>20.07.2009</c:v>
                </c:pt>
                <c:pt idx="143">
                  <c:v>21.07.2009</c:v>
                </c:pt>
                <c:pt idx="144">
                  <c:v>22.07.2009</c:v>
                </c:pt>
                <c:pt idx="145">
                  <c:v>23.07.2009</c:v>
                </c:pt>
                <c:pt idx="146">
                  <c:v>24.07.2009</c:v>
                </c:pt>
                <c:pt idx="147">
                  <c:v>25.07.2009</c:v>
                </c:pt>
                <c:pt idx="148">
                  <c:v>26.07.2009</c:v>
                </c:pt>
                <c:pt idx="149">
                  <c:v>27.07.2009</c:v>
                </c:pt>
                <c:pt idx="150">
                  <c:v>28.07.2009</c:v>
                </c:pt>
                <c:pt idx="151">
                  <c:v>29.07.2009</c:v>
                </c:pt>
                <c:pt idx="152">
                  <c:v>30.07.2009</c:v>
                </c:pt>
                <c:pt idx="153">
                  <c:v>31.07.2009</c:v>
                </c:pt>
                <c:pt idx="154">
                  <c:v>01.08.2009</c:v>
                </c:pt>
                <c:pt idx="155">
                  <c:v>02.08.2009</c:v>
                </c:pt>
                <c:pt idx="156">
                  <c:v>03.08.2009</c:v>
                </c:pt>
                <c:pt idx="157">
                  <c:v>04.08.2009</c:v>
                </c:pt>
                <c:pt idx="158">
                  <c:v>05.08.2009</c:v>
                </c:pt>
                <c:pt idx="159">
                  <c:v>06.08.2009</c:v>
                </c:pt>
                <c:pt idx="160">
                  <c:v>07.08.2009</c:v>
                </c:pt>
                <c:pt idx="161">
                  <c:v>08.08.2009</c:v>
                </c:pt>
                <c:pt idx="162">
                  <c:v>09.08.2009</c:v>
                </c:pt>
                <c:pt idx="163">
                  <c:v>10.08.2009</c:v>
                </c:pt>
                <c:pt idx="164">
                  <c:v>11.08.2009</c:v>
                </c:pt>
                <c:pt idx="165">
                  <c:v>12.08.2009</c:v>
                </c:pt>
                <c:pt idx="166">
                  <c:v>13.08.2009</c:v>
                </c:pt>
                <c:pt idx="167">
                  <c:v>14.08.2009</c:v>
                </c:pt>
                <c:pt idx="168">
                  <c:v>15.08.2009</c:v>
                </c:pt>
                <c:pt idx="169">
                  <c:v>16.08.2009</c:v>
                </c:pt>
                <c:pt idx="170">
                  <c:v>17.08.2009</c:v>
                </c:pt>
                <c:pt idx="171">
                  <c:v>18.08.2009</c:v>
                </c:pt>
                <c:pt idx="172">
                  <c:v>19.08.2009</c:v>
                </c:pt>
                <c:pt idx="173">
                  <c:v>20.08.2009</c:v>
                </c:pt>
                <c:pt idx="174">
                  <c:v>21.08.2009</c:v>
                </c:pt>
                <c:pt idx="175">
                  <c:v>22.08.2009</c:v>
                </c:pt>
                <c:pt idx="176">
                  <c:v>23.08.2009</c:v>
                </c:pt>
                <c:pt idx="177">
                  <c:v>24.08.2009</c:v>
                </c:pt>
                <c:pt idx="178">
                  <c:v>25.08.2009</c:v>
                </c:pt>
                <c:pt idx="179">
                  <c:v>26.08.2009</c:v>
                </c:pt>
                <c:pt idx="180">
                  <c:v>27.08.2009</c:v>
                </c:pt>
                <c:pt idx="181">
                  <c:v>28.08.2009</c:v>
                </c:pt>
                <c:pt idx="182">
                  <c:v>29.08.2009</c:v>
                </c:pt>
                <c:pt idx="183">
                  <c:v>30.08.2009</c:v>
                </c:pt>
                <c:pt idx="184">
                  <c:v>31.08.2009</c:v>
                </c:pt>
                <c:pt idx="185">
                  <c:v>01.09.2009</c:v>
                </c:pt>
                <c:pt idx="186">
                  <c:v>02.09.2009</c:v>
                </c:pt>
                <c:pt idx="187">
                  <c:v>03.09.2009</c:v>
                </c:pt>
                <c:pt idx="188">
                  <c:v>04.09.2009</c:v>
                </c:pt>
                <c:pt idx="189">
                  <c:v>05.09.2009</c:v>
                </c:pt>
                <c:pt idx="190">
                  <c:v>06.09.2009</c:v>
                </c:pt>
                <c:pt idx="191">
                  <c:v>07.09.2009</c:v>
                </c:pt>
                <c:pt idx="192">
                  <c:v>08.09.2009</c:v>
                </c:pt>
                <c:pt idx="193">
                  <c:v>09.09.2009</c:v>
                </c:pt>
                <c:pt idx="194">
                  <c:v>10.09.2009</c:v>
                </c:pt>
                <c:pt idx="195">
                  <c:v>11.09.2009</c:v>
                </c:pt>
                <c:pt idx="196">
                  <c:v>12.09.2009</c:v>
                </c:pt>
                <c:pt idx="197">
                  <c:v>13.09.2009</c:v>
                </c:pt>
                <c:pt idx="198">
                  <c:v>14.09.2009</c:v>
                </c:pt>
                <c:pt idx="199">
                  <c:v>15.09.2009</c:v>
                </c:pt>
                <c:pt idx="200">
                  <c:v>16.09.2009</c:v>
                </c:pt>
                <c:pt idx="201">
                  <c:v>17.09.2009</c:v>
                </c:pt>
                <c:pt idx="202">
                  <c:v>18.09.2009</c:v>
                </c:pt>
                <c:pt idx="203">
                  <c:v>19.09.2009</c:v>
                </c:pt>
                <c:pt idx="204">
                  <c:v>20.09.2009</c:v>
                </c:pt>
                <c:pt idx="205">
                  <c:v>21.09.2009</c:v>
                </c:pt>
                <c:pt idx="206">
                  <c:v>22.09.2009</c:v>
                </c:pt>
                <c:pt idx="207">
                  <c:v>23.09.2009</c:v>
                </c:pt>
                <c:pt idx="208">
                  <c:v>24.09.2009</c:v>
                </c:pt>
                <c:pt idx="209">
                  <c:v>25.09.2009</c:v>
                </c:pt>
                <c:pt idx="210">
                  <c:v>26.09.2009</c:v>
                </c:pt>
                <c:pt idx="211">
                  <c:v>27.09.2009</c:v>
                </c:pt>
                <c:pt idx="212">
                  <c:v>28.09.2009</c:v>
                </c:pt>
                <c:pt idx="213">
                  <c:v>29.09.2009</c:v>
                </c:pt>
                <c:pt idx="214">
                  <c:v>30.09.2009</c:v>
                </c:pt>
              </c:strCache>
            </c:strRef>
          </c:cat>
          <c:val>
            <c:numRef>
              <c:f>'2009'!$J$1:$J$215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1.6</c:v>
                </c:pt>
                <c:pt idx="14">
                  <c:v>1.7</c:v>
                </c:pt>
                <c:pt idx="15">
                  <c:v>1.4</c:v>
                </c:pt>
                <c:pt idx="16">
                  <c:v>0.2</c:v>
                </c:pt>
                <c:pt idx="17">
                  <c:v>0</c:v>
                </c:pt>
                <c:pt idx="18">
                  <c:v>0.2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</c:v>
                </c:pt>
                <c:pt idx="37">
                  <c:v>0</c:v>
                </c:pt>
                <c:pt idx="38">
                  <c:v>2.4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0.5</c:v>
                </c:pt>
                <c:pt idx="46">
                  <c:v>0.4</c:v>
                </c:pt>
                <c:pt idx="47">
                  <c:v>0</c:v>
                </c:pt>
                <c:pt idx="48">
                  <c:v>5.0999999999999996</c:v>
                </c:pt>
                <c:pt idx="49">
                  <c:v>0.3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</c:v>
                </c:pt>
                <c:pt idx="54">
                  <c:v>0</c:v>
                </c:pt>
                <c:pt idx="55">
                  <c:v>0</c:v>
                </c:pt>
                <c:pt idx="56">
                  <c:v>5.9</c:v>
                </c:pt>
                <c:pt idx="57">
                  <c:v>3.5</c:v>
                </c:pt>
                <c:pt idx="58">
                  <c:v>0</c:v>
                </c:pt>
                <c:pt idx="59">
                  <c:v>0</c:v>
                </c:pt>
                <c:pt idx="60">
                  <c:v>3.9</c:v>
                </c:pt>
                <c:pt idx="61">
                  <c:v>4.5</c:v>
                </c:pt>
                <c:pt idx="62">
                  <c:v>0</c:v>
                </c:pt>
                <c:pt idx="63">
                  <c:v>0</c:v>
                </c:pt>
                <c:pt idx="64">
                  <c:v>7.9</c:v>
                </c:pt>
                <c:pt idx="65">
                  <c:v>1.4</c:v>
                </c:pt>
                <c:pt idx="66">
                  <c:v>2.2999999999999998</c:v>
                </c:pt>
                <c:pt idx="67">
                  <c:v>1.9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2.2000000000000002</c:v>
                </c:pt>
                <c:pt idx="80">
                  <c:v>5.0999999999999996</c:v>
                </c:pt>
                <c:pt idx="81">
                  <c:v>0</c:v>
                </c:pt>
                <c:pt idx="82">
                  <c:v>4.9000000000000004</c:v>
                </c:pt>
                <c:pt idx="83">
                  <c:v>2</c:v>
                </c:pt>
                <c:pt idx="84">
                  <c:v>3.5</c:v>
                </c:pt>
                <c:pt idx="85">
                  <c:v>3</c:v>
                </c:pt>
                <c:pt idx="86">
                  <c:v>2.9</c:v>
                </c:pt>
                <c:pt idx="87">
                  <c:v>5.2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3.4</c:v>
                </c:pt>
                <c:pt idx="93">
                  <c:v>7.4</c:v>
                </c:pt>
                <c:pt idx="94">
                  <c:v>1.7</c:v>
                </c:pt>
                <c:pt idx="95">
                  <c:v>1.6</c:v>
                </c:pt>
                <c:pt idx="96">
                  <c:v>8.6</c:v>
                </c:pt>
                <c:pt idx="97">
                  <c:v>0</c:v>
                </c:pt>
                <c:pt idx="98">
                  <c:v>1</c:v>
                </c:pt>
                <c:pt idx="99">
                  <c:v>1.4</c:v>
                </c:pt>
                <c:pt idx="100">
                  <c:v>0</c:v>
                </c:pt>
                <c:pt idx="101">
                  <c:v>0.1</c:v>
                </c:pt>
                <c:pt idx="102">
                  <c:v>0.5</c:v>
                </c:pt>
                <c:pt idx="103">
                  <c:v>11.3</c:v>
                </c:pt>
                <c:pt idx="104">
                  <c:v>2.2000000000000002</c:v>
                </c:pt>
                <c:pt idx="105">
                  <c:v>2.9</c:v>
                </c:pt>
                <c:pt idx="106">
                  <c:v>0.7</c:v>
                </c:pt>
                <c:pt idx="107">
                  <c:v>0.6</c:v>
                </c:pt>
                <c:pt idx="108">
                  <c:v>0.5</c:v>
                </c:pt>
                <c:pt idx="109">
                  <c:v>1.5</c:v>
                </c:pt>
                <c:pt idx="110">
                  <c:v>1.7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1.4</c:v>
                </c:pt>
                <c:pt idx="117">
                  <c:v>9.9</c:v>
                </c:pt>
                <c:pt idx="118">
                  <c:v>4.5</c:v>
                </c:pt>
                <c:pt idx="119">
                  <c:v>1</c:v>
                </c:pt>
                <c:pt idx="120">
                  <c:v>0.5</c:v>
                </c:pt>
                <c:pt idx="121">
                  <c:v>0</c:v>
                </c:pt>
                <c:pt idx="122">
                  <c:v>0</c:v>
                </c:pt>
                <c:pt idx="123">
                  <c:v>0.1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1.1000000000000001</c:v>
                </c:pt>
                <c:pt idx="129">
                  <c:v>0</c:v>
                </c:pt>
                <c:pt idx="130">
                  <c:v>1.6</c:v>
                </c:pt>
                <c:pt idx="131">
                  <c:v>0</c:v>
                </c:pt>
                <c:pt idx="132">
                  <c:v>0</c:v>
                </c:pt>
                <c:pt idx="133">
                  <c:v>0.4</c:v>
                </c:pt>
                <c:pt idx="134">
                  <c:v>1.2</c:v>
                </c:pt>
                <c:pt idx="135">
                  <c:v>10.5</c:v>
                </c:pt>
                <c:pt idx="136">
                  <c:v>0.1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2.4</c:v>
                </c:pt>
                <c:pt idx="141">
                  <c:v>0.3</c:v>
                </c:pt>
                <c:pt idx="142">
                  <c:v>11.6</c:v>
                </c:pt>
                <c:pt idx="143">
                  <c:v>0</c:v>
                </c:pt>
                <c:pt idx="144">
                  <c:v>10.4</c:v>
                </c:pt>
                <c:pt idx="145">
                  <c:v>2.2999999999999998</c:v>
                </c:pt>
                <c:pt idx="146">
                  <c:v>0</c:v>
                </c:pt>
                <c:pt idx="147">
                  <c:v>3.6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</c:v>
                </c:pt>
                <c:pt idx="152">
                  <c:v>13.3</c:v>
                </c:pt>
                <c:pt idx="153">
                  <c:v>1.5</c:v>
                </c:pt>
                <c:pt idx="154">
                  <c:v>0</c:v>
                </c:pt>
                <c:pt idx="155">
                  <c:v>0</c:v>
                </c:pt>
                <c:pt idx="156">
                  <c:v>1.1000000000000001</c:v>
                </c:pt>
                <c:pt idx="157">
                  <c:v>7.6</c:v>
                </c:pt>
                <c:pt idx="158">
                  <c:v>11.8</c:v>
                </c:pt>
                <c:pt idx="159">
                  <c:v>3.3</c:v>
                </c:pt>
                <c:pt idx="160">
                  <c:v>0</c:v>
                </c:pt>
                <c:pt idx="161">
                  <c:v>0</c:v>
                </c:pt>
                <c:pt idx="162">
                  <c:v>0.4</c:v>
                </c:pt>
                <c:pt idx="163">
                  <c:v>0.4</c:v>
                </c:pt>
                <c:pt idx="164">
                  <c:v>3.4</c:v>
                </c:pt>
                <c:pt idx="165">
                  <c:v>5.9</c:v>
                </c:pt>
                <c:pt idx="166">
                  <c:v>3.7</c:v>
                </c:pt>
                <c:pt idx="167">
                  <c:v>0.6</c:v>
                </c:pt>
                <c:pt idx="168">
                  <c:v>0</c:v>
                </c:pt>
                <c:pt idx="169">
                  <c:v>0</c:v>
                </c:pt>
                <c:pt idx="170">
                  <c:v>0.4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0.9</c:v>
                </c:pt>
                <c:pt idx="175">
                  <c:v>1.7</c:v>
                </c:pt>
                <c:pt idx="176">
                  <c:v>0.6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8.1999999999999993</c:v>
                </c:pt>
                <c:pt idx="183">
                  <c:v>2.5</c:v>
                </c:pt>
                <c:pt idx="184">
                  <c:v>2.4</c:v>
                </c:pt>
                <c:pt idx="185">
                  <c:v>3.6</c:v>
                </c:pt>
                <c:pt idx="186">
                  <c:v>0</c:v>
                </c:pt>
                <c:pt idx="187">
                  <c:v>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7.5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4.8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0-4332-B1D8-A45012D26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91344"/>
        <c:axId val="2110290256"/>
      </c:lineChart>
      <c:catAx>
        <c:axId val="2110291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0256"/>
        <c:crosses val="autoZero"/>
        <c:auto val="1"/>
        <c:lblAlgn val="ctr"/>
        <c:lblOffset val="100"/>
        <c:tickLblSkip val="1"/>
        <c:noMultiLvlLbl val="0"/>
      </c:catAx>
      <c:valAx>
        <c:axId val="211029025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'2010'!$I$1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'2010'!$H$2:$H$215</c:f>
              <c:numCache>
                <c:formatCode>dd\.mm\.yyyy</c:formatCode>
                <c:ptCount val="214"/>
                <c:pt idx="0">
                  <c:v>40238</c:v>
                </c:pt>
                <c:pt idx="1">
                  <c:v>40239</c:v>
                </c:pt>
                <c:pt idx="2">
                  <c:v>40240</c:v>
                </c:pt>
                <c:pt idx="3">
                  <c:v>40241</c:v>
                </c:pt>
                <c:pt idx="4">
                  <c:v>40242</c:v>
                </c:pt>
                <c:pt idx="5">
                  <c:v>40243</c:v>
                </c:pt>
                <c:pt idx="6">
                  <c:v>40244</c:v>
                </c:pt>
                <c:pt idx="7">
                  <c:v>40245</c:v>
                </c:pt>
                <c:pt idx="8">
                  <c:v>40246</c:v>
                </c:pt>
                <c:pt idx="9">
                  <c:v>40247</c:v>
                </c:pt>
                <c:pt idx="10">
                  <c:v>40248</c:v>
                </c:pt>
                <c:pt idx="11">
                  <c:v>40249</c:v>
                </c:pt>
                <c:pt idx="12">
                  <c:v>40250</c:v>
                </c:pt>
                <c:pt idx="13">
                  <c:v>40251</c:v>
                </c:pt>
                <c:pt idx="14">
                  <c:v>40252</c:v>
                </c:pt>
                <c:pt idx="15">
                  <c:v>40253</c:v>
                </c:pt>
                <c:pt idx="16">
                  <c:v>40254</c:v>
                </c:pt>
                <c:pt idx="17">
                  <c:v>40255</c:v>
                </c:pt>
                <c:pt idx="18">
                  <c:v>40256</c:v>
                </c:pt>
                <c:pt idx="19">
                  <c:v>40257</c:v>
                </c:pt>
                <c:pt idx="20">
                  <c:v>40258</c:v>
                </c:pt>
                <c:pt idx="21">
                  <c:v>40259</c:v>
                </c:pt>
                <c:pt idx="22">
                  <c:v>40260</c:v>
                </c:pt>
                <c:pt idx="23">
                  <c:v>40261</c:v>
                </c:pt>
                <c:pt idx="24">
                  <c:v>40262</c:v>
                </c:pt>
                <c:pt idx="25">
                  <c:v>40263</c:v>
                </c:pt>
                <c:pt idx="26">
                  <c:v>40264</c:v>
                </c:pt>
                <c:pt idx="27">
                  <c:v>40265</c:v>
                </c:pt>
                <c:pt idx="28">
                  <c:v>40266</c:v>
                </c:pt>
                <c:pt idx="29">
                  <c:v>40267</c:v>
                </c:pt>
                <c:pt idx="30">
                  <c:v>40268</c:v>
                </c:pt>
                <c:pt idx="31">
                  <c:v>40269</c:v>
                </c:pt>
                <c:pt idx="32">
                  <c:v>40270</c:v>
                </c:pt>
                <c:pt idx="33">
                  <c:v>40271</c:v>
                </c:pt>
                <c:pt idx="34">
                  <c:v>40272</c:v>
                </c:pt>
                <c:pt idx="35">
                  <c:v>40273</c:v>
                </c:pt>
                <c:pt idx="36">
                  <c:v>40274</c:v>
                </c:pt>
                <c:pt idx="37">
                  <c:v>40275</c:v>
                </c:pt>
                <c:pt idx="38">
                  <c:v>40276</c:v>
                </c:pt>
                <c:pt idx="39">
                  <c:v>40277</c:v>
                </c:pt>
                <c:pt idx="40">
                  <c:v>40278</c:v>
                </c:pt>
                <c:pt idx="41">
                  <c:v>40279</c:v>
                </c:pt>
                <c:pt idx="42">
                  <c:v>40280</c:v>
                </c:pt>
                <c:pt idx="43">
                  <c:v>40281</c:v>
                </c:pt>
                <c:pt idx="44">
                  <c:v>40282</c:v>
                </c:pt>
                <c:pt idx="45">
                  <c:v>40283</c:v>
                </c:pt>
                <c:pt idx="46">
                  <c:v>40284</c:v>
                </c:pt>
                <c:pt idx="47">
                  <c:v>40285</c:v>
                </c:pt>
                <c:pt idx="48">
                  <c:v>40286</c:v>
                </c:pt>
                <c:pt idx="49">
                  <c:v>40287</c:v>
                </c:pt>
                <c:pt idx="50">
                  <c:v>40288</c:v>
                </c:pt>
                <c:pt idx="51">
                  <c:v>40289</c:v>
                </c:pt>
                <c:pt idx="52">
                  <c:v>40290</c:v>
                </c:pt>
                <c:pt idx="53">
                  <c:v>40291</c:v>
                </c:pt>
                <c:pt idx="54">
                  <c:v>40292</c:v>
                </c:pt>
                <c:pt idx="55">
                  <c:v>40293</c:v>
                </c:pt>
                <c:pt idx="56">
                  <c:v>40294</c:v>
                </c:pt>
                <c:pt idx="57">
                  <c:v>40295</c:v>
                </c:pt>
                <c:pt idx="58">
                  <c:v>40296</c:v>
                </c:pt>
                <c:pt idx="59">
                  <c:v>40297</c:v>
                </c:pt>
                <c:pt idx="60">
                  <c:v>40298</c:v>
                </c:pt>
                <c:pt idx="61">
                  <c:v>40299</c:v>
                </c:pt>
                <c:pt idx="62">
                  <c:v>40300</c:v>
                </c:pt>
                <c:pt idx="63">
                  <c:v>40301</c:v>
                </c:pt>
                <c:pt idx="64">
                  <c:v>40302</c:v>
                </c:pt>
                <c:pt idx="65">
                  <c:v>40303</c:v>
                </c:pt>
                <c:pt idx="66">
                  <c:v>40304</c:v>
                </c:pt>
                <c:pt idx="67">
                  <c:v>40305</c:v>
                </c:pt>
                <c:pt idx="68">
                  <c:v>40306</c:v>
                </c:pt>
                <c:pt idx="69">
                  <c:v>40307</c:v>
                </c:pt>
                <c:pt idx="70">
                  <c:v>40308</c:v>
                </c:pt>
                <c:pt idx="71">
                  <c:v>40309</c:v>
                </c:pt>
                <c:pt idx="72">
                  <c:v>40310</c:v>
                </c:pt>
                <c:pt idx="73">
                  <c:v>40311</c:v>
                </c:pt>
                <c:pt idx="74">
                  <c:v>40312</c:v>
                </c:pt>
                <c:pt idx="75">
                  <c:v>40313</c:v>
                </c:pt>
                <c:pt idx="76">
                  <c:v>40314</c:v>
                </c:pt>
                <c:pt idx="77">
                  <c:v>40315</c:v>
                </c:pt>
                <c:pt idx="78">
                  <c:v>40316</c:v>
                </c:pt>
                <c:pt idx="79">
                  <c:v>40317</c:v>
                </c:pt>
                <c:pt idx="80">
                  <c:v>40318</c:v>
                </c:pt>
                <c:pt idx="81">
                  <c:v>40319</c:v>
                </c:pt>
                <c:pt idx="82">
                  <c:v>40320</c:v>
                </c:pt>
                <c:pt idx="83">
                  <c:v>40321</c:v>
                </c:pt>
                <c:pt idx="84">
                  <c:v>40322</c:v>
                </c:pt>
                <c:pt idx="85">
                  <c:v>40323</c:v>
                </c:pt>
                <c:pt idx="86">
                  <c:v>40324</c:v>
                </c:pt>
                <c:pt idx="87">
                  <c:v>40325</c:v>
                </c:pt>
                <c:pt idx="88">
                  <c:v>40326</c:v>
                </c:pt>
                <c:pt idx="89">
                  <c:v>40327</c:v>
                </c:pt>
                <c:pt idx="90">
                  <c:v>40328</c:v>
                </c:pt>
                <c:pt idx="91">
                  <c:v>40329</c:v>
                </c:pt>
                <c:pt idx="92">
                  <c:v>40330</c:v>
                </c:pt>
                <c:pt idx="93">
                  <c:v>40331</c:v>
                </c:pt>
                <c:pt idx="94">
                  <c:v>40332</c:v>
                </c:pt>
                <c:pt idx="95">
                  <c:v>40333</c:v>
                </c:pt>
                <c:pt idx="96">
                  <c:v>40334</c:v>
                </c:pt>
                <c:pt idx="97">
                  <c:v>40335</c:v>
                </c:pt>
                <c:pt idx="98">
                  <c:v>40336</c:v>
                </c:pt>
                <c:pt idx="99">
                  <c:v>40337</c:v>
                </c:pt>
                <c:pt idx="100">
                  <c:v>40338</c:v>
                </c:pt>
                <c:pt idx="101">
                  <c:v>40339</c:v>
                </c:pt>
                <c:pt idx="102">
                  <c:v>40340</c:v>
                </c:pt>
                <c:pt idx="103">
                  <c:v>40341</c:v>
                </c:pt>
                <c:pt idx="104">
                  <c:v>40342</c:v>
                </c:pt>
                <c:pt idx="105">
                  <c:v>40343</c:v>
                </c:pt>
                <c:pt idx="106">
                  <c:v>40344</c:v>
                </c:pt>
                <c:pt idx="107">
                  <c:v>40345</c:v>
                </c:pt>
                <c:pt idx="108">
                  <c:v>40346</c:v>
                </c:pt>
                <c:pt idx="109">
                  <c:v>40347</c:v>
                </c:pt>
                <c:pt idx="110">
                  <c:v>40348</c:v>
                </c:pt>
                <c:pt idx="111">
                  <c:v>40349</c:v>
                </c:pt>
                <c:pt idx="112">
                  <c:v>40350</c:v>
                </c:pt>
                <c:pt idx="113">
                  <c:v>40351</c:v>
                </c:pt>
                <c:pt idx="114">
                  <c:v>40352</c:v>
                </c:pt>
                <c:pt idx="115">
                  <c:v>40353</c:v>
                </c:pt>
                <c:pt idx="116">
                  <c:v>40354</c:v>
                </c:pt>
                <c:pt idx="117">
                  <c:v>40355</c:v>
                </c:pt>
                <c:pt idx="118">
                  <c:v>40356</c:v>
                </c:pt>
                <c:pt idx="119">
                  <c:v>40357</c:v>
                </c:pt>
                <c:pt idx="120">
                  <c:v>40358</c:v>
                </c:pt>
                <c:pt idx="121">
                  <c:v>40359</c:v>
                </c:pt>
                <c:pt idx="122">
                  <c:v>40360</c:v>
                </c:pt>
                <c:pt idx="123">
                  <c:v>40361</c:v>
                </c:pt>
                <c:pt idx="124">
                  <c:v>40362</c:v>
                </c:pt>
                <c:pt idx="125">
                  <c:v>40363</c:v>
                </c:pt>
                <c:pt idx="126">
                  <c:v>40364</c:v>
                </c:pt>
                <c:pt idx="127">
                  <c:v>40365</c:v>
                </c:pt>
                <c:pt idx="128">
                  <c:v>40366</c:v>
                </c:pt>
                <c:pt idx="129">
                  <c:v>40367</c:v>
                </c:pt>
                <c:pt idx="130">
                  <c:v>40368</c:v>
                </c:pt>
                <c:pt idx="131">
                  <c:v>40369</c:v>
                </c:pt>
                <c:pt idx="132">
                  <c:v>40370</c:v>
                </c:pt>
                <c:pt idx="133">
                  <c:v>40371</c:v>
                </c:pt>
                <c:pt idx="134">
                  <c:v>40372</c:v>
                </c:pt>
                <c:pt idx="135">
                  <c:v>40373</c:v>
                </c:pt>
                <c:pt idx="136">
                  <c:v>40374</c:v>
                </c:pt>
                <c:pt idx="137">
                  <c:v>40375</c:v>
                </c:pt>
                <c:pt idx="138">
                  <c:v>40376</c:v>
                </c:pt>
                <c:pt idx="139">
                  <c:v>40377</c:v>
                </c:pt>
                <c:pt idx="140">
                  <c:v>40378</c:v>
                </c:pt>
                <c:pt idx="141">
                  <c:v>40379</c:v>
                </c:pt>
                <c:pt idx="142">
                  <c:v>40380</c:v>
                </c:pt>
                <c:pt idx="143">
                  <c:v>40381</c:v>
                </c:pt>
                <c:pt idx="144">
                  <c:v>40382</c:v>
                </c:pt>
                <c:pt idx="145">
                  <c:v>40383</c:v>
                </c:pt>
                <c:pt idx="146">
                  <c:v>40384</c:v>
                </c:pt>
                <c:pt idx="147">
                  <c:v>40385</c:v>
                </c:pt>
                <c:pt idx="148">
                  <c:v>40386</c:v>
                </c:pt>
                <c:pt idx="149">
                  <c:v>40387</c:v>
                </c:pt>
                <c:pt idx="150">
                  <c:v>40388</c:v>
                </c:pt>
                <c:pt idx="151">
                  <c:v>40389</c:v>
                </c:pt>
                <c:pt idx="152">
                  <c:v>40390</c:v>
                </c:pt>
                <c:pt idx="153">
                  <c:v>40391</c:v>
                </c:pt>
                <c:pt idx="154">
                  <c:v>40392</c:v>
                </c:pt>
                <c:pt idx="155">
                  <c:v>40393</c:v>
                </c:pt>
                <c:pt idx="156">
                  <c:v>40394</c:v>
                </c:pt>
                <c:pt idx="157">
                  <c:v>40395</c:v>
                </c:pt>
                <c:pt idx="158">
                  <c:v>40396</c:v>
                </c:pt>
                <c:pt idx="159">
                  <c:v>40397</c:v>
                </c:pt>
                <c:pt idx="160">
                  <c:v>40398</c:v>
                </c:pt>
                <c:pt idx="161">
                  <c:v>40399</c:v>
                </c:pt>
                <c:pt idx="162">
                  <c:v>40400</c:v>
                </c:pt>
                <c:pt idx="163">
                  <c:v>40401</c:v>
                </c:pt>
                <c:pt idx="164">
                  <c:v>40402</c:v>
                </c:pt>
                <c:pt idx="165">
                  <c:v>40403</c:v>
                </c:pt>
                <c:pt idx="166">
                  <c:v>40404</c:v>
                </c:pt>
                <c:pt idx="167">
                  <c:v>40405</c:v>
                </c:pt>
                <c:pt idx="168">
                  <c:v>40406</c:v>
                </c:pt>
                <c:pt idx="169">
                  <c:v>40407</c:v>
                </c:pt>
                <c:pt idx="170">
                  <c:v>40408</c:v>
                </c:pt>
                <c:pt idx="171">
                  <c:v>40409</c:v>
                </c:pt>
                <c:pt idx="172">
                  <c:v>40410</c:v>
                </c:pt>
                <c:pt idx="173">
                  <c:v>40411</c:v>
                </c:pt>
                <c:pt idx="174">
                  <c:v>40412</c:v>
                </c:pt>
                <c:pt idx="175">
                  <c:v>40413</c:v>
                </c:pt>
                <c:pt idx="176">
                  <c:v>40414</c:v>
                </c:pt>
                <c:pt idx="177">
                  <c:v>40415</c:v>
                </c:pt>
                <c:pt idx="178">
                  <c:v>40416</c:v>
                </c:pt>
                <c:pt idx="179">
                  <c:v>40417</c:v>
                </c:pt>
                <c:pt idx="180">
                  <c:v>40418</c:v>
                </c:pt>
                <c:pt idx="181">
                  <c:v>40419</c:v>
                </c:pt>
                <c:pt idx="182">
                  <c:v>40420</c:v>
                </c:pt>
                <c:pt idx="183">
                  <c:v>40421</c:v>
                </c:pt>
                <c:pt idx="184">
                  <c:v>40422</c:v>
                </c:pt>
                <c:pt idx="185">
                  <c:v>40423</c:v>
                </c:pt>
                <c:pt idx="186">
                  <c:v>40424</c:v>
                </c:pt>
                <c:pt idx="187">
                  <c:v>40425</c:v>
                </c:pt>
                <c:pt idx="188">
                  <c:v>40426</c:v>
                </c:pt>
                <c:pt idx="189">
                  <c:v>40427</c:v>
                </c:pt>
                <c:pt idx="190">
                  <c:v>40428</c:v>
                </c:pt>
                <c:pt idx="191">
                  <c:v>40429</c:v>
                </c:pt>
                <c:pt idx="192">
                  <c:v>40430</c:v>
                </c:pt>
                <c:pt idx="193">
                  <c:v>40431</c:v>
                </c:pt>
                <c:pt idx="194">
                  <c:v>40432</c:v>
                </c:pt>
                <c:pt idx="195">
                  <c:v>40433</c:v>
                </c:pt>
                <c:pt idx="196">
                  <c:v>40434</c:v>
                </c:pt>
                <c:pt idx="197">
                  <c:v>40435</c:v>
                </c:pt>
                <c:pt idx="198">
                  <c:v>40436</c:v>
                </c:pt>
                <c:pt idx="199">
                  <c:v>40437</c:v>
                </c:pt>
                <c:pt idx="200">
                  <c:v>40438</c:v>
                </c:pt>
                <c:pt idx="201">
                  <c:v>40439</c:v>
                </c:pt>
                <c:pt idx="202">
                  <c:v>40440</c:v>
                </c:pt>
                <c:pt idx="203">
                  <c:v>40441</c:v>
                </c:pt>
                <c:pt idx="204">
                  <c:v>40442</c:v>
                </c:pt>
                <c:pt idx="205">
                  <c:v>40443</c:v>
                </c:pt>
                <c:pt idx="206">
                  <c:v>40444</c:v>
                </c:pt>
                <c:pt idx="207">
                  <c:v>40445</c:v>
                </c:pt>
                <c:pt idx="208">
                  <c:v>40446</c:v>
                </c:pt>
                <c:pt idx="209">
                  <c:v>40447</c:v>
                </c:pt>
                <c:pt idx="210">
                  <c:v>40448</c:v>
                </c:pt>
                <c:pt idx="211">
                  <c:v>40449</c:v>
                </c:pt>
                <c:pt idx="212">
                  <c:v>40450</c:v>
                </c:pt>
                <c:pt idx="213">
                  <c:v>40451</c:v>
                </c:pt>
              </c:numCache>
            </c:numRef>
          </c:cat>
          <c:val>
            <c:numRef>
              <c:f>'2010'!$I$2:$I$215</c:f>
              <c:numCache>
                <c:formatCode>General</c:formatCode>
                <c:ptCount val="214"/>
                <c:pt idx="0">
                  <c:v>-12.7</c:v>
                </c:pt>
                <c:pt idx="1">
                  <c:v>-19.399999999999999</c:v>
                </c:pt>
                <c:pt idx="2">
                  <c:v>-23.8</c:v>
                </c:pt>
                <c:pt idx="3">
                  <c:v>-16.899999999999999</c:v>
                </c:pt>
                <c:pt idx="4">
                  <c:v>-17.899999999999999</c:v>
                </c:pt>
                <c:pt idx="5">
                  <c:v>-16.3</c:v>
                </c:pt>
                <c:pt idx="6">
                  <c:v>-14.5</c:v>
                </c:pt>
                <c:pt idx="7">
                  <c:v>-12.4</c:v>
                </c:pt>
                <c:pt idx="8">
                  <c:v>-3.1</c:v>
                </c:pt>
                <c:pt idx="9">
                  <c:v>-2.7</c:v>
                </c:pt>
                <c:pt idx="10">
                  <c:v>-7.4</c:v>
                </c:pt>
                <c:pt idx="11">
                  <c:v>-7.6</c:v>
                </c:pt>
                <c:pt idx="12">
                  <c:v>-8.6</c:v>
                </c:pt>
                <c:pt idx="13">
                  <c:v>-6.2</c:v>
                </c:pt>
                <c:pt idx="14">
                  <c:v>-4.5</c:v>
                </c:pt>
                <c:pt idx="15">
                  <c:v>-0.2</c:v>
                </c:pt>
                <c:pt idx="16">
                  <c:v>-0.2</c:v>
                </c:pt>
                <c:pt idx="17">
                  <c:v>-0.8</c:v>
                </c:pt>
                <c:pt idx="18">
                  <c:v>-4.7</c:v>
                </c:pt>
                <c:pt idx="19">
                  <c:v>-5.4</c:v>
                </c:pt>
                <c:pt idx="20">
                  <c:v>-10.3</c:v>
                </c:pt>
                <c:pt idx="21">
                  <c:v>-7.7</c:v>
                </c:pt>
                <c:pt idx="22">
                  <c:v>-12.7</c:v>
                </c:pt>
                <c:pt idx="23">
                  <c:v>0.1</c:v>
                </c:pt>
                <c:pt idx="24">
                  <c:v>-0.1</c:v>
                </c:pt>
                <c:pt idx="25">
                  <c:v>-2</c:v>
                </c:pt>
                <c:pt idx="26">
                  <c:v>-0.7</c:v>
                </c:pt>
                <c:pt idx="27">
                  <c:v>-8.1999999999999993</c:v>
                </c:pt>
                <c:pt idx="28">
                  <c:v>-4.0999999999999996</c:v>
                </c:pt>
                <c:pt idx="29">
                  <c:v>-8.1999999999999993</c:v>
                </c:pt>
                <c:pt idx="30">
                  <c:v>-4.0999999999999996</c:v>
                </c:pt>
                <c:pt idx="31">
                  <c:v>-0.7</c:v>
                </c:pt>
                <c:pt idx="32">
                  <c:v>0.1</c:v>
                </c:pt>
                <c:pt idx="33">
                  <c:v>0.7</c:v>
                </c:pt>
                <c:pt idx="34">
                  <c:v>-0.4</c:v>
                </c:pt>
                <c:pt idx="35">
                  <c:v>1.5</c:v>
                </c:pt>
                <c:pt idx="36">
                  <c:v>-0.3</c:v>
                </c:pt>
                <c:pt idx="37">
                  <c:v>-8.5</c:v>
                </c:pt>
                <c:pt idx="38">
                  <c:v>-6.1</c:v>
                </c:pt>
                <c:pt idx="39">
                  <c:v>-6.1</c:v>
                </c:pt>
                <c:pt idx="40">
                  <c:v>-7.5</c:v>
                </c:pt>
                <c:pt idx="41">
                  <c:v>-6.9</c:v>
                </c:pt>
                <c:pt idx="42">
                  <c:v>-4.8</c:v>
                </c:pt>
                <c:pt idx="43">
                  <c:v>-0.1</c:v>
                </c:pt>
                <c:pt idx="44">
                  <c:v>1.6</c:v>
                </c:pt>
                <c:pt idx="45">
                  <c:v>2.1</c:v>
                </c:pt>
                <c:pt idx="46">
                  <c:v>2.6</c:v>
                </c:pt>
                <c:pt idx="47">
                  <c:v>3.7</c:v>
                </c:pt>
                <c:pt idx="48">
                  <c:v>3.4</c:v>
                </c:pt>
                <c:pt idx="49">
                  <c:v>4.7</c:v>
                </c:pt>
                <c:pt idx="50">
                  <c:v>8.3000000000000007</c:v>
                </c:pt>
                <c:pt idx="51">
                  <c:v>9.8000000000000007</c:v>
                </c:pt>
                <c:pt idx="52">
                  <c:v>9</c:v>
                </c:pt>
                <c:pt idx="53">
                  <c:v>5.0999999999999996</c:v>
                </c:pt>
                <c:pt idx="54">
                  <c:v>5.7</c:v>
                </c:pt>
                <c:pt idx="55">
                  <c:v>12</c:v>
                </c:pt>
                <c:pt idx="56">
                  <c:v>14.3</c:v>
                </c:pt>
                <c:pt idx="57">
                  <c:v>16.600000000000001</c:v>
                </c:pt>
                <c:pt idx="58">
                  <c:v>17.899999999999999</c:v>
                </c:pt>
                <c:pt idx="59">
                  <c:v>14.1</c:v>
                </c:pt>
                <c:pt idx="60">
                  <c:v>6.1</c:v>
                </c:pt>
                <c:pt idx="61">
                  <c:v>10.4</c:v>
                </c:pt>
                <c:pt idx="62">
                  <c:v>12.2</c:v>
                </c:pt>
                <c:pt idx="63">
                  <c:v>10.199999999999999</c:v>
                </c:pt>
                <c:pt idx="64">
                  <c:v>6.1</c:v>
                </c:pt>
                <c:pt idx="65">
                  <c:v>5.9</c:v>
                </c:pt>
                <c:pt idx="66">
                  <c:v>8.6</c:v>
                </c:pt>
                <c:pt idx="67">
                  <c:v>8.1999999999999993</c:v>
                </c:pt>
                <c:pt idx="68">
                  <c:v>12.2</c:v>
                </c:pt>
                <c:pt idx="69">
                  <c:v>8.4</c:v>
                </c:pt>
                <c:pt idx="70">
                  <c:v>6.1</c:v>
                </c:pt>
                <c:pt idx="71">
                  <c:v>3.5</c:v>
                </c:pt>
                <c:pt idx="72">
                  <c:v>1.7</c:v>
                </c:pt>
                <c:pt idx="73">
                  <c:v>5.9</c:v>
                </c:pt>
                <c:pt idx="74">
                  <c:v>10.4</c:v>
                </c:pt>
                <c:pt idx="75">
                  <c:v>12.2</c:v>
                </c:pt>
                <c:pt idx="76">
                  <c:v>14.7</c:v>
                </c:pt>
                <c:pt idx="77">
                  <c:v>14.8</c:v>
                </c:pt>
                <c:pt idx="78">
                  <c:v>7.4</c:v>
                </c:pt>
                <c:pt idx="79">
                  <c:v>1.8</c:v>
                </c:pt>
                <c:pt idx="80">
                  <c:v>2.2999999999999998</c:v>
                </c:pt>
                <c:pt idx="81">
                  <c:v>4.5999999999999996</c:v>
                </c:pt>
                <c:pt idx="82">
                  <c:v>6.1</c:v>
                </c:pt>
                <c:pt idx="83">
                  <c:v>7.7</c:v>
                </c:pt>
                <c:pt idx="84">
                  <c:v>12.1</c:v>
                </c:pt>
                <c:pt idx="85">
                  <c:v>12.2</c:v>
                </c:pt>
                <c:pt idx="86">
                  <c:v>16.399999999999999</c:v>
                </c:pt>
                <c:pt idx="87">
                  <c:v>19.3</c:v>
                </c:pt>
                <c:pt idx="88">
                  <c:v>19.899999999999999</c:v>
                </c:pt>
                <c:pt idx="89">
                  <c:v>20.100000000000001</c:v>
                </c:pt>
                <c:pt idx="90">
                  <c:v>20.6</c:v>
                </c:pt>
                <c:pt idx="91">
                  <c:v>17.3</c:v>
                </c:pt>
                <c:pt idx="92">
                  <c:v>10.199999999999999</c:v>
                </c:pt>
                <c:pt idx="93">
                  <c:v>14.4</c:v>
                </c:pt>
                <c:pt idx="94">
                  <c:v>18.2</c:v>
                </c:pt>
                <c:pt idx="95">
                  <c:v>17.100000000000001</c:v>
                </c:pt>
                <c:pt idx="96">
                  <c:v>17.3</c:v>
                </c:pt>
                <c:pt idx="97">
                  <c:v>14.6</c:v>
                </c:pt>
                <c:pt idx="98">
                  <c:v>18.600000000000001</c:v>
                </c:pt>
                <c:pt idx="99">
                  <c:v>21.9</c:v>
                </c:pt>
                <c:pt idx="100">
                  <c:v>22.5</c:v>
                </c:pt>
                <c:pt idx="101">
                  <c:v>17.600000000000001</c:v>
                </c:pt>
                <c:pt idx="102">
                  <c:v>18.2</c:v>
                </c:pt>
                <c:pt idx="103">
                  <c:v>19.8</c:v>
                </c:pt>
                <c:pt idx="104">
                  <c:v>15.5</c:v>
                </c:pt>
                <c:pt idx="105">
                  <c:v>20.2</c:v>
                </c:pt>
                <c:pt idx="106">
                  <c:v>25</c:v>
                </c:pt>
                <c:pt idx="107">
                  <c:v>24.6</c:v>
                </c:pt>
                <c:pt idx="108">
                  <c:v>19.899999999999999</c:v>
                </c:pt>
                <c:pt idx="109">
                  <c:v>19.600000000000001</c:v>
                </c:pt>
                <c:pt idx="110">
                  <c:v>21.9</c:v>
                </c:pt>
                <c:pt idx="111">
                  <c:v>24.3</c:v>
                </c:pt>
                <c:pt idx="112">
                  <c:v>23.5</c:v>
                </c:pt>
                <c:pt idx="113">
                  <c:v>15.3</c:v>
                </c:pt>
                <c:pt idx="114">
                  <c:v>12.1</c:v>
                </c:pt>
                <c:pt idx="115">
                  <c:v>13.8</c:v>
                </c:pt>
                <c:pt idx="116">
                  <c:v>14.3</c:v>
                </c:pt>
                <c:pt idx="117">
                  <c:v>16.7</c:v>
                </c:pt>
                <c:pt idx="118">
                  <c:v>17.8</c:v>
                </c:pt>
                <c:pt idx="119">
                  <c:v>15.9</c:v>
                </c:pt>
                <c:pt idx="120">
                  <c:v>14.4</c:v>
                </c:pt>
                <c:pt idx="121">
                  <c:v>15.4</c:v>
                </c:pt>
                <c:pt idx="122">
                  <c:v>18.3</c:v>
                </c:pt>
                <c:pt idx="123">
                  <c:v>18.3</c:v>
                </c:pt>
                <c:pt idx="124">
                  <c:v>17</c:v>
                </c:pt>
                <c:pt idx="125">
                  <c:v>17</c:v>
                </c:pt>
                <c:pt idx="126">
                  <c:v>21.4</c:v>
                </c:pt>
                <c:pt idx="127">
                  <c:v>21.2</c:v>
                </c:pt>
                <c:pt idx="128">
                  <c:v>18.2</c:v>
                </c:pt>
                <c:pt idx="129">
                  <c:v>16.7</c:v>
                </c:pt>
                <c:pt idx="130">
                  <c:v>13.7</c:v>
                </c:pt>
                <c:pt idx="131">
                  <c:v>14.3</c:v>
                </c:pt>
                <c:pt idx="132">
                  <c:v>15.2</c:v>
                </c:pt>
                <c:pt idx="133">
                  <c:v>16.2</c:v>
                </c:pt>
                <c:pt idx="134">
                  <c:v>16.8</c:v>
                </c:pt>
                <c:pt idx="135">
                  <c:v>19.7</c:v>
                </c:pt>
                <c:pt idx="136">
                  <c:v>22</c:v>
                </c:pt>
                <c:pt idx="137">
                  <c:v>22.9</c:v>
                </c:pt>
                <c:pt idx="138">
                  <c:v>23.7</c:v>
                </c:pt>
                <c:pt idx="139">
                  <c:v>22.5</c:v>
                </c:pt>
                <c:pt idx="140">
                  <c:v>18.7</c:v>
                </c:pt>
                <c:pt idx="141">
                  <c:v>16.5</c:v>
                </c:pt>
                <c:pt idx="142">
                  <c:v>14.8</c:v>
                </c:pt>
                <c:pt idx="143">
                  <c:v>16</c:v>
                </c:pt>
                <c:pt idx="144">
                  <c:v>14.1</c:v>
                </c:pt>
                <c:pt idx="145">
                  <c:v>15.9</c:v>
                </c:pt>
                <c:pt idx="146">
                  <c:v>20.100000000000001</c:v>
                </c:pt>
                <c:pt idx="147">
                  <c:v>21.8</c:v>
                </c:pt>
                <c:pt idx="148">
                  <c:v>13.8</c:v>
                </c:pt>
                <c:pt idx="149">
                  <c:v>10.9</c:v>
                </c:pt>
                <c:pt idx="150">
                  <c:v>12.2</c:v>
                </c:pt>
                <c:pt idx="151">
                  <c:v>14.1</c:v>
                </c:pt>
                <c:pt idx="152">
                  <c:v>15.4</c:v>
                </c:pt>
                <c:pt idx="153">
                  <c:v>17.2</c:v>
                </c:pt>
                <c:pt idx="154">
                  <c:v>14.6</c:v>
                </c:pt>
                <c:pt idx="155">
                  <c:v>14.8</c:v>
                </c:pt>
                <c:pt idx="156">
                  <c:v>19.600000000000001</c:v>
                </c:pt>
                <c:pt idx="157">
                  <c:v>20.399999999999999</c:v>
                </c:pt>
                <c:pt idx="158">
                  <c:v>18.5</c:v>
                </c:pt>
                <c:pt idx="159">
                  <c:v>19.100000000000001</c:v>
                </c:pt>
                <c:pt idx="160">
                  <c:v>22</c:v>
                </c:pt>
                <c:pt idx="161">
                  <c:v>18.5</c:v>
                </c:pt>
                <c:pt idx="162">
                  <c:v>14.8</c:v>
                </c:pt>
                <c:pt idx="163">
                  <c:v>13.5</c:v>
                </c:pt>
                <c:pt idx="164">
                  <c:v>13.2</c:v>
                </c:pt>
                <c:pt idx="165">
                  <c:v>16.100000000000001</c:v>
                </c:pt>
                <c:pt idx="166">
                  <c:v>17.899999999999999</c:v>
                </c:pt>
                <c:pt idx="167">
                  <c:v>16.100000000000001</c:v>
                </c:pt>
                <c:pt idx="168">
                  <c:v>12.8</c:v>
                </c:pt>
                <c:pt idx="169">
                  <c:v>15.4</c:v>
                </c:pt>
                <c:pt idx="170">
                  <c:v>16.100000000000001</c:v>
                </c:pt>
                <c:pt idx="171">
                  <c:v>15.5</c:v>
                </c:pt>
                <c:pt idx="172">
                  <c:v>16.3</c:v>
                </c:pt>
                <c:pt idx="173">
                  <c:v>21.1</c:v>
                </c:pt>
                <c:pt idx="174">
                  <c:v>26.2</c:v>
                </c:pt>
                <c:pt idx="175">
                  <c:v>21.6</c:v>
                </c:pt>
                <c:pt idx="176">
                  <c:v>14.1</c:v>
                </c:pt>
                <c:pt idx="177">
                  <c:v>13.6</c:v>
                </c:pt>
                <c:pt idx="178">
                  <c:v>18.899999999999999</c:v>
                </c:pt>
                <c:pt idx="179">
                  <c:v>18</c:v>
                </c:pt>
                <c:pt idx="180">
                  <c:v>18.600000000000001</c:v>
                </c:pt>
                <c:pt idx="181">
                  <c:v>19.8</c:v>
                </c:pt>
                <c:pt idx="182">
                  <c:v>21.9</c:v>
                </c:pt>
                <c:pt idx="183">
                  <c:v>20.2</c:v>
                </c:pt>
                <c:pt idx="184">
                  <c:v>22</c:v>
                </c:pt>
                <c:pt idx="185">
                  <c:v>16.7</c:v>
                </c:pt>
                <c:pt idx="186">
                  <c:v>8.9</c:v>
                </c:pt>
                <c:pt idx="187">
                  <c:v>8.8000000000000007</c:v>
                </c:pt>
                <c:pt idx="188">
                  <c:v>13.4</c:v>
                </c:pt>
                <c:pt idx="189">
                  <c:v>19.3</c:v>
                </c:pt>
                <c:pt idx="190">
                  <c:v>20.5</c:v>
                </c:pt>
                <c:pt idx="191">
                  <c:v>21.5</c:v>
                </c:pt>
                <c:pt idx="192">
                  <c:v>13</c:v>
                </c:pt>
                <c:pt idx="193">
                  <c:v>11.5</c:v>
                </c:pt>
                <c:pt idx="194">
                  <c:v>9.1999999999999993</c:v>
                </c:pt>
                <c:pt idx="195">
                  <c:v>4.9000000000000004</c:v>
                </c:pt>
                <c:pt idx="196">
                  <c:v>4.2</c:v>
                </c:pt>
                <c:pt idx="197">
                  <c:v>5.7</c:v>
                </c:pt>
                <c:pt idx="198">
                  <c:v>7</c:v>
                </c:pt>
                <c:pt idx="199">
                  <c:v>6.2</c:v>
                </c:pt>
                <c:pt idx="200">
                  <c:v>12</c:v>
                </c:pt>
                <c:pt idx="201">
                  <c:v>6.5</c:v>
                </c:pt>
                <c:pt idx="202">
                  <c:v>2.8</c:v>
                </c:pt>
                <c:pt idx="203">
                  <c:v>3.7</c:v>
                </c:pt>
                <c:pt idx="204">
                  <c:v>8.9</c:v>
                </c:pt>
                <c:pt idx="205">
                  <c:v>11.4</c:v>
                </c:pt>
                <c:pt idx="206">
                  <c:v>10.7</c:v>
                </c:pt>
                <c:pt idx="207">
                  <c:v>8.3000000000000007</c:v>
                </c:pt>
                <c:pt idx="208">
                  <c:v>9.5</c:v>
                </c:pt>
                <c:pt idx="209">
                  <c:v>10.8</c:v>
                </c:pt>
                <c:pt idx="210">
                  <c:v>12.6</c:v>
                </c:pt>
                <c:pt idx="211">
                  <c:v>12.9</c:v>
                </c:pt>
                <c:pt idx="212">
                  <c:v>9.6999999999999993</c:v>
                </c:pt>
                <c:pt idx="21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91888"/>
        <c:axId val="2110295152"/>
      </c:lineChart>
      <c:dateAx>
        <c:axId val="21102918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5152"/>
        <c:crosses val="autoZero"/>
        <c:auto val="1"/>
        <c:lblOffset val="100"/>
        <c:baseTimeUnit val="days"/>
        <c:majorUnit val="1"/>
        <c:majorTimeUnit val="days"/>
      </c:dateAx>
      <c:valAx>
        <c:axId val="211029515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'2010'!$H$1:$H$215</c:f>
              <c:strCache>
                <c:ptCount val="215"/>
                <c:pt idx="0">
                  <c:v>Дата</c:v>
                </c:pt>
                <c:pt idx="1">
                  <c:v>01.03.2010</c:v>
                </c:pt>
                <c:pt idx="2">
                  <c:v>02.03.2010</c:v>
                </c:pt>
                <c:pt idx="3">
                  <c:v>03.03.2010</c:v>
                </c:pt>
                <c:pt idx="4">
                  <c:v>04.03.2010</c:v>
                </c:pt>
                <c:pt idx="5">
                  <c:v>05.03.2010</c:v>
                </c:pt>
                <c:pt idx="6">
                  <c:v>06.03.2010</c:v>
                </c:pt>
                <c:pt idx="7">
                  <c:v>07.03.2010</c:v>
                </c:pt>
                <c:pt idx="8">
                  <c:v>08.03.2010</c:v>
                </c:pt>
                <c:pt idx="9">
                  <c:v>09.03.2010</c:v>
                </c:pt>
                <c:pt idx="10">
                  <c:v>10.03.2010</c:v>
                </c:pt>
                <c:pt idx="11">
                  <c:v>11.03.2010</c:v>
                </c:pt>
                <c:pt idx="12">
                  <c:v>12.03.2010</c:v>
                </c:pt>
                <c:pt idx="13">
                  <c:v>13.03.2010</c:v>
                </c:pt>
                <c:pt idx="14">
                  <c:v>14.03.2010</c:v>
                </c:pt>
                <c:pt idx="15">
                  <c:v>15.03.2010</c:v>
                </c:pt>
                <c:pt idx="16">
                  <c:v>16.03.2010</c:v>
                </c:pt>
                <c:pt idx="17">
                  <c:v>17.03.2010</c:v>
                </c:pt>
                <c:pt idx="18">
                  <c:v>18.03.2010</c:v>
                </c:pt>
                <c:pt idx="19">
                  <c:v>19.03.2010</c:v>
                </c:pt>
                <c:pt idx="20">
                  <c:v>20.03.2010</c:v>
                </c:pt>
                <c:pt idx="21">
                  <c:v>21.03.2010</c:v>
                </c:pt>
                <c:pt idx="22">
                  <c:v>22.03.2010</c:v>
                </c:pt>
                <c:pt idx="23">
                  <c:v>23.03.2010</c:v>
                </c:pt>
                <c:pt idx="24">
                  <c:v>24.03.2010</c:v>
                </c:pt>
                <c:pt idx="25">
                  <c:v>25.03.2010</c:v>
                </c:pt>
                <c:pt idx="26">
                  <c:v>26.03.2010</c:v>
                </c:pt>
                <c:pt idx="27">
                  <c:v>27.03.2010</c:v>
                </c:pt>
                <c:pt idx="28">
                  <c:v>28.03.2010</c:v>
                </c:pt>
                <c:pt idx="29">
                  <c:v>29.03.2010</c:v>
                </c:pt>
                <c:pt idx="30">
                  <c:v>30.03.2010</c:v>
                </c:pt>
                <c:pt idx="31">
                  <c:v>31.03.2010</c:v>
                </c:pt>
                <c:pt idx="32">
                  <c:v>01.04.2010</c:v>
                </c:pt>
                <c:pt idx="33">
                  <c:v>02.04.2010</c:v>
                </c:pt>
                <c:pt idx="34">
                  <c:v>03.04.2010</c:v>
                </c:pt>
                <c:pt idx="35">
                  <c:v>04.04.2010</c:v>
                </c:pt>
                <c:pt idx="36">
                  <c:v>05.04.2010</c:v>
                </c:pt>
                <c:pt idx="37">
                  <c:v>06.04.2010</c:v>
                </c:pt>
                <c:pt idx="38">
                  <c:v>07.04.2010</c:v>
                </c:pt>
                <c:pt idx="39">
                  <c:v>08.04.2010</c:v>
                </c:pt>
                <c:pt idx="40">
                  <c:v>09.04.2010</c:v>
                </c:pt>
                <c:pt idx="41">
                  <c:v>10.04.2010</c:v>
                </c:pt>
                <c:pt idx="42">
                  <c:v>11.04.2010</c:v>
                </c:pt>
                <c:pt idx="43">
                  <c:v>12.04.2010</c:v>
                </c:pt>
                <c:pt idx="44">
                  <c:v>13.04.2010</c:v>
                </c:pt>
                <c:pt idx="45">
                  <c:v>14.04.2010</c:v>
                </c:pt>
                <c:pt idx="46">
                  <c:v>15.04.2010</c:v>
                </c:pt>
                <c:pt idx="47">
                  <c:v>16.04.2010</c:v>
                </c:pt>
                <c:pt idx="48">
                  <c:v>17.04.2010</c:v>
                </c:pt>
                <c:pt idx="49">
                  <c:v>18.04.2010</c:v>
                </c:pt>
                <c:pt idx="50">
                  <c:v>19.04.2010</c:v>
                </c:pt>
                <c:pt idx="51">
                  <c:v>20.04.2010</c:v>
                </c:pt>
                <c:pt idx="52">
                  <c:v>21.04.2010</c:v>
                </c:pt>
                <c:pt idx="53">
                  <c:v>22.04.2010</c:v>
                </c:pt>
                <c:pt idx="54">
                  <c:v>23.04.2010</c:v>
                </c:pt>
                <c:pt idx="55">
                  <c:v>24.04.2010</c:v>
                </c:pt>
                <c:pt idx="56">
                  <c:v>25.04.2010</c:v>
                </c:pt>
                <c:pt idx="57">
                  <c:v>26.04.2010</c:v>
                </c:pt>
                <c:pt idx="58">
                  <c:v>27.04.2010</c:v>
                </c:pt>
                <c:pt idx="59">
                  <c:v>28.04.2010</c:v>
                </c:pt>
                <c:pt idx="60">
                  <c:v>29.04.2010</c:v>
                </c:pt>
                <c:pt idx="61">
                  <c:v>30.04.2010</c:v>
                </c:pt>
                <c:pt idx="62">
                  <c:v>01.05.2010</c:v>
                </c:pt>
                <c:pt idx="63">
                  <c:v>02.05.2010</c:v>
                </c:pt>
                <c:pt idx="64">
                  <c:v>03.05.2010</c:v>
                </c:pt>
                <c:pt idx="65">
                  <c:v>04.05.2010</c:v>
                </c:pt>
                <c:pt idx="66">
                  <c:v>05.05.2010</c:v>
                </c:pt>
                <c:pt idx="67">
                  <c:v>06.05.2010</c:v>
                </c:pt>
                <c:pt idx="68">
                  <c:v>07.05.2010</c:v>
                </c:pt>
                <c:pt idx="69">
                  <c:v>08.05.2010</c:v>
                </c:pt>
                <c:pt idx="70">
                  <c:v>09.05.2010</c:v>
                </c:pt>
                <c:pt idx="71">
                  <c:v>10.05.2010</c:v>
                </c:pt>
                <c:pt idx="72">
                  <c:v>11.05.2010</c:v>
                </c:pt>
                <c:pt idx="73">
                  <c:v>12.05.2010</c:v>
                </c:pt>
                <c:pt idx="74">
                  <c:v>13.05.2010</c:v>
                </c:pt>
                <c:pt idx="75">
                  <c:v>14.05.2010</c:v>
                </c:pt>
                <c:pt idx="76">
                  <c:v>15.05.2010</c:v>
                </c:pt>
                <c:pt idx="77">
                  <c:v>16.05.2010</c:v>
                </c:pt>
                <c:pt idx="78">
                  <c:v>17.05.2010</c:v>
                </c:pt>
                <c:pt idx="79">
                  <c:v>18.05.2010</c:v>
                </c:pt>
                <c:pt idx="80">
                  <c:v>19.05.2010</c:v>
                </c:pt>
                <c:pt idx="81">
                  <c:v>20.05.2010</c:v>
                </c:pt>
                <c:pt idx="82">
                  <c:v>21.05.2010</c:v>
                </c:pt>
                <c:pt idx="83">
                  <c:v>22.05.2010</c:v>
                </c:pt>
                <c:pt idx="84">
                  <c:v>23.05.2010</c:v>
                </c:pt>
                <c:pt idx="85">
                  <c:v>24.05.2010</c:v>
                </c:pt>
                <c:pt idx="86">
                  <c:v>25.05.2010</c:v>
                </c:pt>
                <c:pt idx="87">
                  <c:v>26.05.2010</c:v>
                </c:pt>
                <c:pt idx="88">
                  <c:v>27.05.2010</c:v>
                </c:pt>
                <c:pt idx="89">
                  <c:v>28.05.2010</c:v>
                </c:pt>
                <c:pt idx="90">
                  <c:v>29.05.2010</c:v>
                </c:pt>
                <c:pt idx="91">
                  <c:v>30.05.2010</c:v>
                </c:pt>
                <c:pt idx="92">
                  <c:v>31.05.2010</c:v>
                </c:pt>
                <c:pt idx="93">
                  <c:v>01.06.2010</c:v>
                </c:pt>
                <c:pt idx="94">
                  <c:v>02.06.2010</c:v>
                </c:pt>
                <c:pt idx="95">
                  <c:v>03.06.2010</c:v>
                </c:pt>
                <c:pt idx="96">
                  <c:v>04.06.2010</c:v>
                </c:pt>
                <c:pt idx="97">
                  <c:v>05.06.2010</c:v>
                </c:pt>
                <c:pt idx="98">
                  <c:v>06.06.2010</c:v>
                </c:pt>
                <c:pt idx="99">
                  <c:v>07.06.2010</c:v>
                </c:pt>
                <c:pt idx="100">
                  <c:v>08.06.2010</c:v>
                </c:pt>
                <c:pt idx="101">
                  <c:v>09.06.2010</c:v>
                </c:pt>
                <c:pt idx="102">
                  <c:v>10.06.2010</c:v>
                </c:pt>
                <c:pt idx="103">
                  <c:v>11.06.2010</c:v>
                </c:pt>
                <c:pt idx="104">
                  <c:v>12.06.2010</c:v>
                </c:pt>
                <c:pt idx="105">
                  <c:v>13.06.2010</c:v>
                </c:pt>
                <c:pt idx="106">
                  <c:v>14.06.2010</c:v>
                </c:pt>
                <c:pt idx="107">
                  <c:v>15.06.2010</c:v>
                </c:pt>
                <c:pt idx="108">
                  <c:v>16.06.2010</c:v>
                </c:pt>
                <c:pt idx="109">
                  <c:v>17.06.2010</c:v>
                </c:pt>
                <c:pt idx="110">
                  <c:v>18.06.2010</c:v>
                </c:pt>
                <c:pt idx="111">
                  <c:v>19.06.2010</c:v>
                </c:pt>
                <c:pt idx="112">
                  <c:v>20.06.2010</c:v>
                </c:pt>
                <c:pt idx="113">
                  <c:v>21.06.2010</c:v>
                </c:pt>
                <c:pt idx="114">
                  <c:v>22.06.2010</c:v>
                </c:pt>
                <c:pt idx="115">
                  <c:v>23.06.2010</c:v>
                </c:pt>
                <c:pt idx="116">
                  <c:v>24.06.2010</c:v>
                </c:pt>
                <c:pt idx="117">
                  <c:v>25.06.2010</c:v>
                </c:pt>
                <c:pt idx="118">
                  <c:v>26.06.2010</c:v>
                </c:pt>
                <c:pt idx="119">
                  <c:v>27.06.2010</c:v>
                </c:pt>
                <c:pt idx="120">
                  <c:v>28.06.2010</c:v>
                </c:pt>
                <c:pt idx="121">
                  <c:v>29.06.2010</c:v>
                </c:pt>
                <c:pt idx="122">
                  <c:v>30.06.2010</c:v>
                </c:pt>
                <c:pt idx="123">
                  <c:v>01.07.2010</c:v>
                </c:pt>
                <c:pt idx="124">
                  <c:v>02.07.2010</c:v>
                </c:pt>
                <c:pt idx="125">
                  <c:v>03.07.2010</c:v>
                </c:pt>
                <c:pt idx="126">
                  <c:v>04.07.2010</c:v>
                </c:pt>
                <c:pt idx="127">
                  <c:v>05.07.2010</c:v>
                </c:pt>
                <c:pt idx="128">
                  <c:v>06.07.2010</c:v>
                </c:pt>
                <c:pt idx="129">
                  <c:v>07.07.2010</c:v>
                </c:pt>
                <c:pt idx="130">
                  <c:v>08.07.2010</c:v>
                </c:pt>
                <c:pt idx="131">
                  <c:v>09.07.2010</c:v>
                </c:pt>
                <c:pt idx="132">
                  <c:v>10.07.2010</c:v>
                </c:pt>
                <c:pt idx="133">
                  <c:v>11.07.2010</c:v>
                </c:pt>
                <c:pt idx="134">
                  <c:v>12.07.2010</c:v>
                </c:pt>
                <c:pt idx="135">
                  <c:v>13.07.2010</c:v>
                </c:pt>
                <c:pt idx="136">
                  <c:v>14.07.2010</c:v>
                </c:pt>
                <c:pt idx="137">
                  <c:v>15.07.2010</c:v>
                </c:pt>
                <c:pt idx="138">
                  <c:v>16.07.2010</c:v>
                </c:pt>
                <c:pt idx="139">
                  <c:v>17.07.2010</c:v>
                </c:pt>
                <c:pt idx="140">
                  <c:v>18.07.2010</c:v>
                </c:pt>
                <c:pt idx="141">
                  <c:v>19.07.2010</c:v>
                </c:pt>
                <c:pt idx="142">
                  <c:v>20.07.2010</c:v>
                </c:pt>
                <c:pt idx="143">
                  <c:v>21.07.2010</c:v>
                </c:pt>
                <c:pt idx="144">
                  <c:v>22.07.2010</c:v>
                </c:pt>
                <c:pt idx="145">
                  <c:v>23.07.2010</c:v>
                </c:pt>
                <c:pt idx="146">
                  <c:v>24.07.2010</c:v>
                </c:pt>
                <c:pt idx="147">
                  <c:v>25.07.2010</c:v>
                </c:pt>
                <c:pt idx="148">
                  <c:v>26.07.2010</c:v>
                </c:pt>
                <c:pt idx="149">
                  <c:v>27.07.2010</c:v>
                </c:pt>
                <c:pt idx="150">
                  <c:v>28.07.2010</c:v>
                </c:pt>
                <c:pt idx="151">
                  <c:v>29.07.2010</c:v>
                </c:pt>
                <c:pt idx="152">
                  <c:v>30.07.2010</c:v>
                </c:pt>
                <c:pt idx="153">
                  <c:v>31.07.2010</c:v>
                </c:pt>
                <c:pt idx="154">
                  <c:v>01.08.2010</c:v>
                </c:pt>
                <c:pt idx="155">
                  <c:v>02.08.2010</c:v>
                </c:pt>
                <c:pt idx="156">
                  <c:v>03.08.2010</c:v>
                </c:pt>
                <c:pt idx="157">
                  <c:v>04.08.2010</c:v>
                </c:pt>
                <c:pt idx="158">
                  <c:v>05.08.2010</c:v>
                </c:pt>
                <c:pt idx="159">
                  <c:v>06.08.2010</c:v>
                </c:pt>
                <c:pt idx="160">
                  <c:v>07.08.2010</c:v>
                </c:pt>
                <c:pt idx="161">
                  <c:v>08.08.2010</c:v>
                </c:pt>
                <c:pt idx="162">
                  <c:v>09.08.2010</c:v>
                </c:pt>
                <c:pt idx="163">
                  <c:v>10.08.2010</c:v>
                </c:pt>
                <c:pt idx="164">
                  <c:v>11.08.2010</c:v>
                </c:pt>
                <c:pt idx="165">
                  <c:v>12.08.2010</c:v>
                </c:pt>
                <c:pt idx="166">
                  <c:v>13.08.2010</c:v>
                </c:pt>
                <c:pt idx="167">
                  <c:v>14.08.2010</c:v>
                </c:pt>
                <c:pt idx="168">
                  <c:v>15.08.2010</c:v>
                </c:pt>
                <c:pt idx="169">
                  <c:v>16.08.2010</c:v>
                </c:pt>
                <c:pt idx="170">
                  <c:v>17.08.2010</c:v>
                </c:pt>
                <c:pt idx="171">
                  <c:v>18.08.2010</c:v>
                </c:pt>
                <c:pt idx="172">
                  <c:v>19.08.2010</c:v>
                </c:pt>
                <c:pt idx="173">
                  <c:v>20.08.2010</c:v>
                </c:pt>
                <c:pt idx="174">
                  <c:v>21.08.2010</c:v>
                </c:pt>
                <c:pt idx="175">
                  <c:v>22.08.2010</c:v>
                </c:pt>
                <c:pt idx="176">
                  <c:v>23.08.2010</c:v>
                </c:pt>
                <c:pt idx="177">
                  <c:v>24.08.2010</c:v>
                </c:pt>
                <c:pt idx="178">
                  <c:v>25.08.2010</c:v>
                </c:pt>
                <c:pt idx="179">
                  <c:v>26.08.2010</c:v>
                </c:pt>
                <c:pt idx="180">
                  <c:v>27.08.2010</c:v>
                </c:pt>
                <c:pt idx="181">
                  <c:v>28.08.2010</c:v>
                </c:pt>
                <c:pt idx="182">
                  <c:v>29.08.2010</c:v>
                </c:pt>
                <c:pt idx="183">
                  <c:v>30.08.2010</c:v>
                </c:pt>
                <c:pt idx="184">
                  <c:v>31.08.2010</c:v>
                </c:pt>
                <c:pt idx="185">
                  <c:v>01.09.2010</c:v>
                </c:pt>
                <c:pt idx="186">
                  <c:v>02.09.2010</c:v>
                </c:pt>
                <c:pt idx="187">
                  <c:v>03.09.2010</c:v>
                </c:pt>
                <c:pt idx="188">
                  <c:v>04.09.2010</c:v>
                </c:pt>
                <c:pt idx="189">
                  <c:v>05.09.2010</c:v>
                </c:pt>
                <c:pt idx="190">
                  <c:v>06.09.2010</c:v>
                </c:pt>
                <c:pt idx="191">
                  <c:v>07.09.2010</c:v>
                </c:pt>
                <c:pt idx="192">
                  <c:v>08.09.2010</c:v>
                </c:pt>
                <c:pt idx="193">
                  <c:v>09.09.2010</c:v>
                </c:pt>
                <c:pt idx="194">
                  <c:v>10.09.2010</c:v>
                </c:pt>
                <c:pt idx="195">
                  <c:v>11.09.2010</c:v>
                </c:pt>
                <c:pt idx="196">
                  <c:v>12.09.2010</c:v>
                </c:pt>
                <c:pt idx="197">
                  <c:v>13.09.2010</c:v>
                </c:pt>
                <c:pt idx="198">
                  <c:v>14.09.2010</c:v>
                </c:pt>
                <c:pt idx="199">
                  <c:v>15.09.2010</c:v>
                </c:pt>
                <c:pt idx="200">
                  <c:v>16.09.2010</c:v>
                </c:pt>
                <c:pt idx="201">
                  <c:v>17.09.2010</c:v>
                </c:pt>
                <c:pt idx="202">
                  <c:v>18.09.2010</c:v>
                </c:pt>
                <c:pt idx="203">
                  <c:v>19.09.2010</c:v>
                </c:pt>
                <c:pt idx="204">
                  <c:v>20.09.2010</c:v>
                </c:pt>
                <c:pt idx="205">
                  <c:v>21.09.2010</c:v>
                </c:pt>
                <c:pt idx="206">
                  <c:v>22.09.2010</c:v>
                </c:pt>
                <c:pt idx="207">
                  <c:v>23.09.2010</c:v>
                </c:pt>
                <c:pt idx="208">
                  <c:v>24.09.2010</c:v>
                </c:pt>
                <c:pt idx="209">
                  <c:v>25.09.2010</c:v>
                </c:pt>
                <c:pt idx="210">
                  <c:v>26.09.2010</c:v>
                </c:pt>
                <c:pt idx="211">
                  <c:v>27.09.2010</c:v>
                </c:pt>
                <c:pt idx="212">
                  <c:v>28.09.2010</c:v>
                </c:pt>
                <c:pt idx="213">
                  <c:v>29.09.2010</c:v>
                </c:pt>
                <c:pt idx="214">
                  <c:v>30.09.2010</c:v>
                </c:pt>
              </c:strCache>
            </c:strRef>
          </c:cat>
          <c:val>
            <c:numRef>
              <c:f>'2010'!$I$1:$I$215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-12.7</c:v>
                </c:pt>
                <c:pt idx="2">
                  <c:v>-19.399999999999999</c:v>
                </c:pt>
                <c:pt idx="3">
                  <c:v>-23.8</c:v>
                </c:pt>
                <c:pt idx="4">
                  <c:v>-16.899999999999999</c:v>
                </c:pt>
                <c:pt idx="5">
                  <c:v>-17.899999999999999</c:v>
                </c:pt>
                <c:pt idx="6">
                  <c:v>-16.3</c:v>
                </c:pt>
                <c:pt idx="7">
                  <c:v>-14.5</c:v>
                </c:pt>
                <c:pt idx="8">
                  <c:v>-12.4</c:v>
                </c:pt>
                <c:pt idx="9">
                  <c:v>-3.1</c:v>
                </c:pt>
                <c:pt idx="10">
                  <c:v>-2.7</c:v>
                </c:pt>
                <c:pt idx="11">
                  <c:v>-7.4</c:v>
                </c:pt>
                <c:pt idx="12">
                  <c:v>-7.6</c:v>
                </c:pt>
                <c:pt idx="13">
                  <c:v>-8.6</c:v>
                </c:pt>
                <c:pt idx="14">
                  <c:v>-6.2</c:v>
                </c:pt>
                <c:pt idx="15">
                  <c:v>-4.5</c:v>
                </c:pt>
                <c:pt idx="16">
                  <c:v>-0.2</c:v>
                </c:pt>
                <c:pt idx="17">
                  <c:v>-0.2</c:v>
                </c:pt>
                <c:pt idx="18">
                  <c:v>-0.8</c:v>
                </c:pt>
                <c:pt idx="19">
                  <c:v>-4.7</c:v>
                </c:pt>
                <c:pt idx="20">
                  <c:v>-5.4</c:v>
                </c:pt>
                <c:pt idx="21">
                  <c:v>-10.3</c:v>
                </c:pt>
                <c:pt idx="22">
                  <c:v>-7.7</c:v>
                </c:pt>
                <c:pt idx="23">
                  <c:v>-12.7</c:v>
                </c:pt>
                <c:pt idx="24">
                  <c:v>0.1</c:v>
                </c:pt>
                <c:pt idx="25">
                  <c:v>-0.1</c:v>
                </c:pt>
                <c:pt idx="26">
                  <c:v>-2</c:v>
                </c:pt>
                <c:pt idx="27">
                  <c:v>-0.7</c:v>
                </c:pt>
                <c:pt idx="28">
                  <c:v>-8.1999999999999993</c:v>
                </c:pt>
                <c:pt idx="29">
                  <c:v>-4.0999999999999996</c:v>
                </c:pt>
                <c:pt idx="30">
                  <c:v>-8.1999999999999993</c:v>
                </c:pt>
                <c:pt idx="31">
                  <c:v>-4.0999999999999996</c:v>
                </c:pt>
                <c:pt idx="32">
                  <c:v>-0.7</c:v>
                </c:pt>
                <c:pt idx="33">
                  <c:v>0.1</c:v>
                </c:pt>
                <c:pt idx="34">
                  <c:v>0.7</c:v>
                </c:pt>
                <c:pt idx="35">
                  <c:v>-0.4</c:v>
                </c:pt>
                <c:pt idx="36">
                  <c:v>1.5</c:v>
                </c:pt>
                <c:pt idx="37">
                  <c:v>-0.3</c:v>
                </c:pt>
                <c:pt idx="38">
                  <c:v>-8.5</c:v>
                </c:pt>
                <c:pt idx="39">
                  <c:v>-6.1</c:v>
                </c:pt>
                <c:pt idx="40">
                  <c:v>-6.1</c:v>
                </c:pt>
                <c:pt idx="41">
                  <c:v>-7.5</c:v>
                </c:pt>
                <c:pt idx="42">
                  <c:v>-6.9</c:v>
                </c:pt>
                <c:pt idx="43">
                  <c:v>-4.8</c:v>
                </c:pt>
                <c:pt idx="44">
                  <c:v>-0.1</c:v>
                </c:pt>
                <c:pt idx="45">
                  <c:v>1.6</c:v>
                </c:pt>
                <c:pt idx="46">
                  <c:v>2.1</c:v>
                </c:pt>
                <c:pt idx="47">
                  <c:v>2.6</c:v>
                </c:pt>
                <c:pt idx="48">
                  <c:v>3.7</c:v>
                </c:pt>
                <c:pt idx="49">
                  <c:v>3.4</c:v>
                </c:pt>
                <c:pt idx="50">
                  <c:v>4.7</c:v>
                </c:pt>
                <c:pt idx="51">
                  <c:v>8.3000000000000007</c:v>
                </c:pt>
                <c:pt idx="52">
                  <c:v>9.8000000000000007</c:v>
                </c:pt>
                <c:pt idx="53">
                  <c:v>9</c:v>
                </c:pt>
                <c:pt idx="54">
                  <c:v>5.0999999999999996</c:v>
                </c:pt>
                <c:pt idx="55">
                  <c:v>5.7</c:v>
                </c:pt>
                <c:pt idx="56">
                  <c:v>12</c:v>
                </c:pt>
                <c:pt idx="57">
                  <c:v>14.3</c:v>
                </c:pt>
                <c:pt idx="58">
                  <c:v>16.600000000000001</c:v>
                </c:pt>
                <c:pt idx="59">
                  <c:v>17.899999999999999</c:v>
                </c:pt>
                <c:pt idx="60">
                  <c:v>14.1</c:v>
                </c:pt>
                <c:pt idx="61">
                  <c:v>6.1</c:v>
                </c:pt>
                <c:pt idx="62">
                  <c:v>10.4</c:v>
                </c:pt>
                <c:pt idx="63">
                  <c:v>12.2</c:v>
                </c:pt>
                <c:pt idx="64">
                  <c:v>10.199999999999999</c:v>
                </c:pt>
                <c:pt idx="65">
                  <c:v>6.1</c:v>
                </c:pt>
                <c:pt idx="66">
                  <c:v>5.9</c:v>
                </c:pt>
                <c:pt idx="67">
                  <c:v>8.6</c:v>
                </c:pt>
                <c:pt idx="68">
                  <c:v>8.1999999999999993</c:v>
                </c:pt>
                <c:pt idx="69">
                  <c:v>12.2</c:v>
                </c:pt>
                <c:pt idx="70">
                  <c:v>8.4</c:v>
                </c:pt>
                <c:pt idx="71">
                  <c:v>6.1</c:v>
                </c:pt>
                <c:pt idx="72">
                  <c:v>3.5</c:v>
                </c:pt>
                <c:pt idx="73">
                  <c:v>1.7</c:v>
                </c:pt>
                <c:pt idx="74">
                  <c:v>5.9</c:v>
                </c:pt>
                <c:pt idx="75">
                  <c:v>10.4</c:v>
                </c:pt>
                <c:pt idx="76">
                  <c:v>12.2</c:v>
                </c:pt>
                <c:pt idx="77">
                  <c:v>14.7</c:v>
                </c:pt>
                <c:pt idx="78">
                  <c:v>14.8</c:v>
                </c:pt>
                <c:pt idx="79">
                  <c:v>7.4</c:v>
                </c:pt>
                <c:pt idx="80">
                  <c:v>1.8</c:v>
                </c:pt>
                <c:pt idx="81">
                  <c:v>2.2999999999999998</c:v>
                </c:pt>
                <c:pt idx="82">
                  <c:v>4.5999999999999996</c:v>
                </c:pt>
                <c:pt idx="83">
                  <c:v>6.1</c:v>
                </c:pt>
                <c:pt idx="84">
                  <c:v>7.7</c:v>
                </c:pt>
                <c:pt idx="85">
                  <c:v>12.1</c:v>
                </c:pt>
                <c:pt idx="86">
                  <c:v>12.2</c:v>
                </c:pt>
                <c:pt idx="87">
                  <c:v>16.399999999999999</c:v>
                </c:pt>
                <c:pt idx="88">
                  <c:v>19.3</c:v>
                </c:pt>
                <c:pt idx="89">
                  <c:v>19.899999999999999</c:v>
                </c:pt>
                <c:pt idx="90">
                  <c:v>20.100000000000001</c:v>
                </c:pt>
                <c:pt idx="91">
                  <c:v>20.6</c:v>
                </c:pt>
                <c:pt idx="92">
                  <c:v>17.3</c:v>
                </c:pt>
                <c:pt idx="93">
                  <c:v>10.199999999999999</c:v>
                </c:pt>
                <c:pt idx="94">
                  <c:v>14.4</c:v>
                </c:pt>
                <c:pt idx="95">
                  <c:v>18.2</c:v>
                </c:pt>
                <c:pt idx="96">
                  <c:v>17.100000000000001</c:v>
                </c:pt>
                <c:pt idx="97">
                  <c:v>17.3</c:v>
                </c:pt>
                <c:pt idx="98">
                  <c:v>14.6</c:v>
                </c:pt>
                <c:pt idx="99">
                  <c:v>18.600000000000001</c:v>
                </c:pt>
                <c:pt idx="100">
                  <c:v>21.9</c:v>
                </c:pt>
                <c:pt idx="101">
                  <c:v>22.5</c:v>
                </c:pt>
                <c:pt idx="102">
                  <c:v>17.600000000000001</c:v>
                </c:pt>
                <c:pt idx="103">
                  <c:v>18.2</c:v>
                </c:pt>
                <c:pt idx="104">
                  <c:v>19.8</c:v>
                </c:pt>
                <c:pt idx="105">
                  <c:v>15.5</c:v>
                </c:pt>
                <c:pt idx="106">
                  <c:v>20.2</c:v>
                </c:pt>
                <c:pt idx="107">
                  <c:v>25</c:v>
                </c:pt>
                <c:pt idx="108">
                  <c:v>24.6</c:v>
                </c:pt>
                <c:pt idx="109">
                  <c:v>19.899999999999999</c:v>
                </c:pt>
                <c:pt idx="110">
                  <c:v>19.600000000000001</c:v>
                </c:pt>
                <c:pt idx="111">
                  <c:v>21.9</c:v>
                </c:pt>
                <c:pt idx="112">
                  <c:v>24.3</c:v>
                </c:pt>
                <c:pt idx="113">
                  <c:v>23.5</c:v>
                </c:pt>
                <c:pt idx="114">
                  <c:v>15.3</c:v>
                </c:pt>
                <c:pt idx="115">
                  <c:v>12.1</c:v>
                </c:pt>
                <c:pt idx="116">
                  <c:v>13.8</c:v>
                </c:pt>
                <c:pt idx="117">
                  <c:v>14.3</c:v>
                </c:pt>
                <c:pt idx="118">
                  <c:v>16.7</c:v>
                </c:pt>
                <c:pt idx="119">
                  <c:v>17.8</c:v>
                </c:pt>
                <c:pt idx="120">
                  <c:v>15.9</c:v>
                </c:pt>
                <c:pt idx="121">
                  <c:v>14.4</c:v>
                </c:pt>
                <c:pt idx="122">
                  <c:v>15.4</c:v>
                </c:pt>
                <c:pt idx="123">
                  <c:v>18.3</c:v>
                </c:pt>
                <c:pt idx="124">
                  <c:v>18.3</c:v>
                </c:pt>
                <c:pt idx="125">
                  <c:v>17</c:v>
                </c:pt>
                <c:pt idx="126">
                  <c:v>17</c:v>
                </c:pt>
                <c:pt idx="127">
                  <c:v>21.4</c:v>
                </c:pt>
                <c:pt idx="128">
                  <c:v>21.2</c:v>
                </c:pt>
                <c:pt idx="129">
                  <c:v>18.2</c:v>
                </c:pt>
                <c:pt idx="130">
                  <c:v>16.7</c:v>
                </c:pt>
                <c:pt idx="131">
                  <c:v>13.7</c:v>
                </c:pt>
                <c:pt idx="132">
                  <c:v>14.3</c:v>
                </c:pt>
                <c:pt idx="133">
                  <c:v>15.2</c:v>
                </c:pt>
                <c:pt idx="134">
                  <c:v>16.2</c:v>
                </c:pt>
                <c:pt idx="135">
                  <c:v>16.8</c:v>
                </c:pt>
                <c:pt idx="136">
                  <c:v>19.7</c:v>
                </c:pt>
                <c:pt idx="137">
                  <c:v>22</c:v>
                </c:pt>
                <c:pt idx="138">
                  <c:v>22.9</c:v>
                </c:pt>
                <c:pt idx="139">
                  <c:v>23.7</c:v>
                </c:pt>
                <c:pt idx="140">
                  <c:v>22.5</c:v>
                </c:pt>
                <c:pt idx="141">
                  <c:v>18.7</c:v>
                </c:pt>
                <c:pt idx="142">
                  <c:v>16.5</c:v>
                </c:pt>
                <c:pt idx="143">
                  <c:v>14.8</c:v>
                </c:pt>
                <c:pt idx="144">
                  <c:v>16</c:v>
                </c:pt>
                <c:pt idx="145">
                  <c:v>14.1</c:v>
                </c:pt>
                <c:pt idx="146">
                  <c:v>15.9</c:v>
                </c:pt>
                <c:pt idx="147">
                  <c:v>20.100000000000001</c:v>
                </c:pt>
                <c:pt idx="148">
                  <c:v>21.8</c:v>
                </c:pt>
                <c:pt idx="149">
                  <c:v>13.8</c:v>
                </c:pt>
                <c:pt idx="150">
                  <c:v>10.9</c:v>
                </c:pt>
                <c:pt idx="151">
                  <c:v>12.2</c:v>
                </c:pt>
                <c:pt idx="152">
                  <c:v>14.1</c:v>
                </c:pt>
                <c:pt idx="153">
                  <c:v>15.4</c:v>
                </c:pt>
                <c:pt idx="154">
                  <c:v>17.2</c:v>
                </c:pt>
                <c:pt idx="155">
                  <c:v>14.6</c:v>
                </c:pt>
                <c:pt idx="156">
                  <c:v>14.8</c:v>
                </c:pt>
                <c:pt idx="157">
                  <c:v>19.600000000000001</c:v>
                </c:pt>
                <c:pt idx="158">
                  <c:v>20.399999999999999</c:v>
                </c:pt>
                <c:pt idx="159">
                  <c:v>18.5</c:v>
                </c:pt>
                <c:pt idx="160">
                  <c:v>19.100000000000001</c:v>
                </c:pt>
                <c:pt idx="161">
                  <c:v>22</c:v>
                </c:pt>
                <c:pt idx="162">
                  <c:v>18.5</c:v>
                </c:pt>
                <c:pt idx="163">
                  <c:v>14.8</c:v>
                </c:pt>
                <c:pt idx="164">
                  <c:v>13.5</c:v>
                </c:pt>
                <c:pt idx="165">
                  <c:v>13.2</c:v>
                </c:pt>
                <c:pt idx="166">
                  <c:v>16.100000000000001</c:v>
                </c:pt>
                <c:pt idx="167">
                  <c:v>17.899999999999999</c:v>
                </c:pt>
                <c:pt idx="168">
                  <c:v>16.100000000000001</c:v>
                </c:pt>
                <c:pt idx="169">
                  <c:v>12.8</c:v>
                </c:pt>
                <c:pt idx="170">
                  <c:v>15.4</c:v>
                </c:pt>
                <c:pt idx="171">
                  <c:v>16.100000000000001</c:v>
                </c:pt>
                <c:pt idx="172">
                  <c:v>15.5</c:v>
                </c:pt>
                <c:pt idx="173">
                  <c:v>16.3</c:v>
                </c:pt>
                <c:pt idx="174">
                  <c:v>21.1</c:v>
                </c:pt>
                <c:pt idx="175">
                  <c:v>26.2</c:v>
                </c:pt>
                <c:pt idx="176">
                  <c:v>21.6</c:v>
                </c:pt>
                <c:pt idx="177">
                  <c:v>14.1</c:v>
                </c:pt>
                <c:pt idx="178">
                  <c:v>13.6</c:v>
                </c:pt>
                <c:pt idx="179">
                  <c:v>18.899999999999999</c:v>
                </c:pt>
                <c:pt idx="180">
                  <c:v>18</c:v>
                </c:pt>
                <c:pt idx="181">
                  <c:v>18.600000000000001</c:v>
                </c:pt>
                <c:pt idx="182">
                  <c:v>19.8</c:v>
                </c:pt>
                <c:pt idx="183">
                  <c:v>21.9</c:v>
                </c:pt>
                <c:pt idx="184">
                  <c:v>20.2</c:v>
                </c:pt>
                <c:pt idx="185">
                  <c:v>22</c:v>
                </c:pt>
                <c:pt idx="186">
                  <c:v>16.7</c:v>
                </c:pt>
                <c:pt idx="187">
                  <c:v>8.9</c:v>
                </c:pt>
                <c:pt idx="188">
                  <c:v>8.8000000000000007</c:v>
                </c:pt>
                <c:pt idx="189">
                  <c:v>13.4</c:v>
                </c:pt>
                <c:pt idx="190">
                  <c:v>19.3</c:v>
                </c:pt>
                <c:pt idx="191">
                  <c:v>20.5</c:v>
                </c:pt>
                <c:pt idx="192">
                  <c:v>21.5</c:v>
                </c:pt>
                <c:pt idx="193">
                  <c:v>13</c:v>
                </c:pt>
                <c:pt idx="194">
                  <c:v>11.5</c:v>
                </c:pt>
                <c:pt idx="195">
                  <c:v>9.1999999999999993</c:v>
                </c:pt>
                <c:pt idx="196">
                  <c:v>4.9000000000000004</c:v>
                </c:pt>
                <c:pt idx="197">
                  <c:v>4.2</c:v>
                </c:pt>
                <c:pt idx="198">
                  <c:v>5.7</c:v>
                </c:pt>
                <c:pt idx="199">
                  <c:v>7</c:v>
                </c:pt>
                <c:pt idx="200">
                  <c:v>6.2</c:v>
                </c:pt>
                <c:pt idx="201">
                  <c:v>12</c:v>
                </c:pt>
                <c:pt idx="202">
                  <c:v>6.5</c:v>
                </c:pt>
                <c:pt idx="203">
                  <c:v>2.8</c:v>
                </c:pt>
                <c:pt idx="204">
                  <c:v>3.7</c:v>
                </c:pt>
                <c:pt idx="205">
                  <c:v>8.9</c:v>
                </c:pt>
                <c:pt idx="206">
                  <c:v>11.4</c:v>
                </c:pt>
                <c:pt idx="207">
                  <c:v>10.7</c:v>
                </c:pt>
                <c:pt idx="208">
                  <c:v>8.3000000000000007</c:v>
                </c:pt>
                <c:pt idx="209">
                  <c:v>9.5</c:v>
                </c:pt>
                <c:pt idx="210">
                  <c:v>10.8</c:v>
                </c:pt>
                <c:pt idx="211">
                  <c:v>12.6</c:v>
                </c:pt>
                <c:pt idx="212">
                  <c:v>12.9</c:v>
                </c:pt>
                <c:pt idx="213">
                  <c:v>9.6999999999999993</c:v>
                </c:pt>
                <c:pt idx="214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3-4E58-B522-83CD1AB1ABDC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'2010'!$H$1:$H$215</c:f>
              <c:strCache>
                <c:ptCount val="215"/>
                <c:pt idx="0">
                  <c:v>Дата</c:v>
                </c:pt>
                <c:pt idx="1">
                  <c:v>01.03.2010</c:v>
                </c:pt>
                <c:pt idx="2">
                  <c:v>02.03.2010</c:v>
                </c:pt>
                <c:pt idx="3">
                  <c:v>03.03.2010</c:v>
                </c:pt>
                <c:pt idx="4">
                  <c:v>04.03.2010</c:v>
                </c:pt>
                <c:pt idx="5">
                  <c:v>05.03.2010</c:v>
                </c:pt>
                <c:pt idx="6">
                  <c:v>06.03.2010</c:v>
                </c:pt>
                <c:pt idx="7">
                  <c:v>07.03.2010</c:v>
                </c:pt>
                <c:pt idx="8">
                  <c:v>08.03.2010</c:v>
                </c:pt>
                <c:pt idx="9">
                  <c:v>09.03.2010</c:v>
                </c:pt>
                <c:pt idx="10">
                  <c:v>10.03.2010</c:v>
                </c:pt>
                <c:pt idx="11">
                  <c:v>11.03.2010</c:v>
                </c:pt>
                <c:pt idx="12">
                  <c:v>12.03.2010</c:v>
                </c:pt>
                <c:pt idx="13">
                  <c:v>13.03.2010</c:v>
                </c:pt>
                <c:pt idx="14">
                  <c:v>14.03.2010</c:v>
                </c:pt>
                <c:pt idx="15">
                  <c:v>15.03.2010</c:v>
                </c:pt>
                <c:pt idx="16">
                  <c:v>16.03.2010</c:v>
                </c:pt>
                <c:pt idx="17">
                  <c:v>17.03.2010</c:v>
                </c:pt>
                <c:pt idx="18">
                  <c:v>18.03.2010</c:v>
                </c:pt>
                <c:pt idx="19">
                  <c:v>19.03.2010</c:v>
                </c:pt>
                <c:pt idx="20">
                  <c:v>20.03.2010</c:v>
                </c:pt>
                <c:pt idx="21">
                  <c:v>21.03.2010</c:v>
                </c:pt>
                <c:pt idx="22">
                  <c:v>22.03.2010</c:v>
                </c:pt>
                <c:pt idx="23">
                  <c:v>23.03.2010</c:v>
                </c:pt>
                <c:pt idx="24">
                  <c:v>24.03.2010</c:v>
                </c:pt>
                <c:pt idx="25">
                  <c:v>25.03.2010</c:v>
                </c:pt>
                <c:pt idx="26">
                  <c:v>26.03.2010</c:v>
                </c:pt>
                <c:pt idx="27">
                  <c:v>27.03.2010</c:v>
                </c:pt>
                <c:pt idx="28">
                  <c:v>28.03.2010</c:v>
                </c:pt>
                <c:pt idx="29">
                  <c:v>29.03.2010</c:v>
                </c:pt>
                <c:pt idx="30">
                  <c:v>30.03.2010</c:v>
                </c:pt>
                <c:pt idx="31">
                  <c:v>31.03.2010</c:v>
                </c:pt>
                <c:pt idx="32">
                  <c:v>01.04.2010</c:v>
                </c:pt>
                <c:pt idx="33">
                  <c:v>02.04.2010</c:v>
                </c:pt>
                <c:pt idx="34">
                  <c:v>03.04.2010</c:v>
                </c:pt>
                <c:pt idx="35">
                  <c:v>04.04.2010</c:v>
                </c:pt>
                <c:pt idx="36">
                  <c:v>05.04.2010</c:v>
                </c:pt>
                <c:pt idx="37">
                  <c:v>06.04.2010</c:v>
                </c:pt>
                <c:pt idx="38">
                  <c:v>07.04.2010</c:v>
                </c:pt>
                <c:pt idx="39">
                  <c:v>08.04.2010</c:v>
                </c:pt>
                <c:pt idx="40">
                  <c:v>09.04.2010</c:v>
                </c:pt>
                <c:pt idx="41">
                  <c:v>10.04.2010</c:v>
                </c:pt>
                <c:pt idx="42">
                  <c:v>11.04.2010</c:v>
                </c:pt>
                <c:pt idx="43">
                  <c:v>12.04.2010</c:v>
                </c:pt>
                <c:pt idx="44">
                  <c:v>13.04.2010</c:v>
                </c:pt>
                <c:pt idx="45">
                  <c:v>14.04.2010</c:v>
                </c:pt>
                <c:pt idx="46">
                  <c:v>15.04.2010</c:v>
                </c:pt>
                <c:pt idx="47">
                  <c:v>16.04.2010</c:v>
                </c:pt>
                <c:pt idx="48">
                  <c:v>17.04.2010</c:v>
                </c:pt>
                <c:pt idx="49">
                  <c:v>18.04.2010</c:v>
                </c:pt>
                <c:pt idx="50">
                  <c:v>19.04.2010</c:v>
                </c:pt>
                <c:pt idx="51">
                  <c:v>20.04.2010</c:v>
                </c:pt>
                <c:pt idx="52">
                  <c:v>21.04.2010</c:v>
                </c:pt>
                <c:pt idx="53">
                  <c:v>22.04.2010</c:v>
                </c:pt>
                <c:pt idx="54">
                  <c:v>23.04.2010</c:v>
                </c:pt>
                <c:pt idx="55">
                  <c:v>24.04.2010</c:v>
                </c:pt>
                <c:pt idx="56">
                  <c:v>25.04.2010</c:v>
                </c:pt>
                <c:pt idx="57">
                  <c:v>26.04.2010</c:v>
                </c:pt>
                <c:pt idx="58">
                  <c:v>27.04.2010</c:v>
                </c:pt>
                <c:pt idx="59">
                  <c:v>28.04.2010</c:v>
                </c:pt>
                <c:pt idx="60">
                  <c:v>29.04.2010</c:v>
                </c:pt>
                <c:pt idx="61">
                  <c:v>30.04.2010</c:v>
                </c:pt>
                <c:pt idx="62">
                  <c:v>01.05.2010</c:v>
                </c:pt>
                <c:pt idx="63">
                  <c:v>02.05.2010</c:v>
                </c:pt>
                <c:pt idx="64">
                  <c:v>03.05.2010</c:v>
                </c:pt>
                <c:pt idx="65">
                  <c:v>04.05.2010</c:v>
                </c:pt>
                <c:pt idx="66">
                  <c:v>05.05.2010</c:v>
                </c:pt>
                <c:pt idx="67">
                  <c:v>06.05.2010</c:v>
                </c:pt>
                <c:pt idx="68">
                  <c:v>07.05.2010</c:v>
                </c:pt>
                <c:pt idx="69">
                  <c:v>08.05.2010</c:v>
                </c:pt>
                <c:pt idx="70">
                  <c:v>09.05.2010</c:v>
                </c:pt>
                <c:pt idx="71">
                  <c:v>10.05.2010</c:v>
                </c:pt>
                <c:pt idx="72">
                  <c:v>11.05.2010</c:v>
                </c:pt>
                <c:pt idx="73">
                  <c:v>12.05.2010</c:v>
                </c:pt>
                <c:pt idx="74">
                  <c:v>13.05.2010</c:v>
                </c:pt>
                <c:pt idx="75">
                  <c:v>14.05.2010</c:v>
                </c:pt>
                <c:pt idx="76">
                  <c:v>15.05.2010</c:v>
                </c:pt>
                <c:pt idx="77">
                  <c:v>16.05.2010</c:v>
                </c:pt>
                <c:pt idx="78">
                  <c:v>17.05.2010</c:v>
                </c:pt>
                <c:pt idx="79">
                  <c:v>18.05.2010</c:v>
                </c:pt>
                <c:pt idx="80">
                  <c:v>19.05.2010</c:v>
                </c:pt>
                <c:pt idx="81">
                  <c:v>20.05.2010</c:v>
                </c:pt>
                <c:pt idx="82">
                  <c:v>21.05.2010</c:v>
                </c:pt>
                <c:pt idx="83">
                  <c:v>22.05.2010</c:v>
                </c:pt>
                <c:pt idx="84">
                  <c:v>23.05.2010</c:v>
                </c:pt>
                <c:pt idx="85">
                  <c:v>24.05.2010</c:v>
                </c:pt>
                <c:pt idx="86">
                  <c:v>25.05.2010</c:v>
                </c:pt>
                <c:pt idx="87">
                  <c:v>26.05.2010</c:v>
                </c:pt>
                <c:pt idx="88">
                  <c:v>27.05.2010</c:v>
                </c:pt>
                <c:pt idx="89">
                  <c:v>28.05.2010</c:v>
                </c:pt>
                <c:pt idx="90">
                  <c:v>29.05.2010</c:v>
                </c:pt>
                <c:pt idx="91">
                  <c:v>30.05.2010</c:v>
                </c:pt>
                <c:pt idx="92">
                  <c:v>31.05.2010</c:v>
                </c:pt>
                <c:pt idx="93">
                  <c:v>01.06.2010</c:v>
                </c:pt>
                <c:pt idx="94">
                  <c:v>02.06.2010</c:v>
                </c:pt>
                <c:pt idx="95">
                  <c:v>03.06.2010</c:v>
                </c:pt>
                <c:pt idx="96">
                  <c:v>04.06.2010</c:v>
                </c:pt>
                <c:pt idx="97">
                  <c:v>05.06.2010</c:v>
                </c:pt>
                <c:pt idx="98">
                  <c:v>06.06.2010</c:v>
                </c:pt>
                <c:pt idx="99">
                  <c:v>07.06.2010</c:v>
                </c:pt>
                <c:pt idx="100">
                  <c:v>08.06.2010</c:v>
                </c:pt>
                <c:pt idx="101">
                  <c:v>09.06.2010</c:v>
                </c:pt>
                <c:pt idx="102">
                  <c:v>10.06.2010</c:v>
                </c:pt>
                <c:pt idx="103">
                  <c:v>11.06.2010</c:v>
                </c:pt>
                <c:pt idx="104">
                  <c:v>12.06.2010</c:v>
                </c:pt>
                <c:pt idx="105">
                  <c:v>13.06.2010</c:v>
                </c:pt>
                <c:pt idx="106">
                  <c:v>14.06.2010</c:v>
                </c:pt>
                <c:pt idx="107">
                  <c:v>15.06.2010</c:v>
                </c:pt>
                <c:pt idx="108">
                  <c:v>16.06.2010</c:v>
                </c:pt>
                <c:pt idx="109">
                  <c:v>17.06.2010</c:v>
                </c:pt>
                <c:pt idx="110">
                  <c:v>18.06.2010</c:v>
                </c:pt>
                <c:pt idx="111">
                  <c:v>19.06.2010</c:v>
                </c:pt>
                <c:pt idx="112">
                  <c:v>20.06.2010</c:v>
                </c:pt>
                <c:pt idx="113">
                  <c:v>21.06.2010</c:v>
                </c:pt>
                <c:pt idx="114">
                  <c:v>22.06.2010</c:v>
                </c:pt>
                <c:pt idx="115">
                  <c:v>23.06.2010</c:v>
                </c:pt>
                <c:pt idx="116">
                  <c:v>24.06.2010</c:v>
                </c:pt>
                <c:pt idx="117">
                  <c:v>25.06.2010</c:v>
                </c:pt>
                <c:pt idx="118">
                  <c:v>26.06.2010</c:v>
                </c:pt>
                <c:pt idx="119">
                  <c:v>27.06.2010</c:v>
                </c:pt>
                <c:pt idx="120">
                  <c:v>28.06.2010</c:v>
                </c:pt>
                <c:pt idx="121">
                  <c:v>29.06.2010</c:v>
                </c:pt>
                <c:pt idx="122">
                  <c:v>30.06.2010</c:v>
                </c:pt>
                <c:pt idx="123">
                  <c:v>01.07.2010</c:v>
                </c:pt>
                <c:pt idx="124">
                  <c:v>02.07.2010</c:v>
                </c:pt>
                <c:pt idx="125">
                  <c:v>03.07.2010</c:v>
                </c:pt>
                <c:pt idx="126">
                  <c:v>04.07.2010</c:v>
                </c:pt>
                <c:pt idx="127">
                  <c:v>05.07.2010</c:v>
                </c:pt>
                <c:pt idx="128">
                  <c:v>06.07.2010</c:v>
                </c:pt>
                <c:pt idx="129">
                  <c:v>07.07.2010</c:v>
                </c:pt>
                <c:pt idx="130">
                  <c:v>08.07.2010</c:v>
                </c:pt>
                <c:pt idx="131">
                  <c:v>09.07.2010</c:v>
                </c:pt>
                <c:pt idx="132">
                  <c:v>10.07.2010</c:v>
                </c:pt>
                <c:pt idx="133">
                  <c:v>11.07.2010</c:v>
                </c:pt>
                <c:pt idx="134">
                  <c:v>12.07.2010</c:v>
                </c:pt>
                <c:pt idx="135">
                  <c:v>13.07.2010</c:v>
                </c:pt>
                <c:pt idx="136">
                  <c:v>14.07.2010</c:v>
                </c:pt>
                <c:pt idx="137">
                  <c:v>15.07.2010</c:v>
                </c:pt>
                <c:pt idx="138">
                  <c:v>16.07.2010</c:v>
                </c:pt>
                <c:pt idx="139">
                  <c:v>17.07.2010</c:v>
                </c:pt>
                <c:pt idx="140">
                  <c:v>18.07.2010</c:v>
                </c:pt>
                <c:pt idx="141">
                  <c:v>19.07.2010</c:v>
                </c:pt>
                <c:pt idx="142">
                  <c:v>20.07.2010</c:v>
                </c:pt>
                <c:pt idx="143">
                  <c:v>21.07.2010</c:v>
                </c:pt>
                <c:pt idx="144">
                  <c:v>22.07.2010</c:v>
                </c:pt>
                <c:pt idx="145">
                  <c:v>23.07.2010</c:v>
                </c:pt>
                <c:pt idx="146">
                  <c:v>24.07.2010</c:v>
                </c:pt>
                <c:pt idx="147">
                  <c:v>25.07.2010</c:v>
                </c:pt>
                <c:pt idx="148">
                  <c:v>26.07.2010</c:v>
                </c:pt>
                <c:pt idx="149">
                  <c:v>27.07.2010</c:v>
                </c:pt>
                <c:pt idx="150">
                  <c:v>28.07.2010</c:v>
                </c:pt>
                <c:pt idx="151">
                  <c:v>29.07.2010</c:v>
                </c:pt>
                <c:pt idx="152">
                  <c:v>30.07.2010</c:v>
                </c:pt>
                <c:pt idx="153">
                  <c:v>31.07.2010</c:v>
                </c:pt>
                <c:pt idx="154">
                  <c:v>01.08.2010</c:v>
                </c:pt>
                <c:pt idx="155">
                  <c:v>02.08.2010</c:v>
                </c:pt>
                <c:pt idx="156">
                  <c:v>03.08.2010</c:v>
                </c:pt>
                <c:pt idx="157">
                  <c:v>04.08.2010</c:v>
                </c:pt>
                <c:pt idx="158">
                  <c:v>05.08.2010</c:v>
                </c:pt>
                <c:pt idx="159">
                  <c:v>06.08.2010</c:v>
                </c:pt>
                <c:pt idx="160">
                  <c:v>07.08.2010</c:v>
                </c:pt>
                <c:pt idx="161">
                  <c:v>08.08.2010</c:v>
                </c:pt>
                <c:pt idx="162">
                  <c:v>09.08.2010</c:v>
                </c:pt>
                <c:pt idx="163">
                  <c:v>10.08.2010</c:v>
                </c:pt>
                <c:pt idx="164">
                  <c:v>11.08.2010</c:v>
                </c:pt>
                <c:pt idx="165">
                  <c:v>12.08.2010</c:v>
                </c:pt>
                <c:pt idx="166">
                  <c:v>13.08.2010</c:v>
                </c:pt>
                <c:pt idx="167">
                  <c:v>14.08.2010</c:v>
                </c:pt>
                <c:pt idx="168">
                  <c:v>15.08.2010</c:v>
                </c:pt>
                <c:pt idx="169">
                  <c:v>16.08.2010</c:v>
                </c:pt>
                <c:pt idx="170">
                  <c:v>17.08.2010</c:v>
                </c:pt>
                <c:pt idx="171">
                  <c:v>18.08.2010</c:v>
                </c:pt>
                <c:pt idx="172">
                  <c:v>19.08.2010</c:v>
                </c:pt>
                <c:pt idx="173">
                  <c:v>20.08.2010</c:v>
                </c:pt>
                <c:pt idx="174">
                  <c:v>21.08.2010</c:v>
                </c:pt>
                <c:pt idx="175">
                  <c:v>22.08.2010</c:v>
                </c:pt>
                <c:pt idx="176">
                  <c:v>23.08.2010</c:v>
                </c:pt>
                <c:pt idx="177">
                  <c:v>24.08.2010</c:v>
                </c:pt>
                <c:pt idx="178">
                  <c:v>25.08.2010</c:v>
                </c:pt>
                <c:pt idx="179">
                  <c:v>26.08.2010</c:v>
                </c:pt>
                <c:pt idx="180">
                  <c:v>27.08.2010</c:v>
                </c:pt>
                <c:pt idx="181">
                  <c:v>28.08.2010</c:v>
                </c:pt>
                <c:pt idx="182">
                  <c:v>29.08.2010</c:v>
                </c:pt>
                <c:pt idx="183">
                  <c:v>30.08.2010</c:v>
                </c:pt>
                <c:pt idx="184">
                  <c:v>31.08.2010</c:v>
                </c:pt>
                <c:pt idx="185">
                  <c:v>01.09.2010</c:v>
                </c:pt>
                <c:pt idx="186">
                  <c:v>02.09.2010</c:v>
                </c:pt>
                <c:pt idx="187">
                  <c:v>03.09.2010</c:v>
                </c:pt>
                <c:pt idx="188">
                  <c:v>04.09.2010</c:v>
                </c:pt>
                <c:pt idx="189">
                  <c:v>05.09.2010</c:v>
                </c:pt>
                <c:pt idx="190">
                  <c:v>06.09.2010</c:v>
                </c:pt>
                <c:pt idx="191">
                  <c:v>07.09.2010</c:v>
                </c:pt>
                <c:pt idx="192">
                  <c:v>08.09.2010</c:v>
                </c:pt>
                <c:pt idx="193">
                  <c:v>09.09.2010</c:v>
                </c:pt>
                <c:pt idx="194">
                  <c:v>10.09.2010</c:v>
                </c:pt>
                <c:pt idx="195">
                  <c:v>11.09.2010</c:v>
                </c:pt>
                <c:pt idx="196">
                  <c:v>12.09.2010</c:v>
                </c:pt>
                <c:pt idx="197">
                  <c:v>13.09.2010</c:v>
                </c:pt>
                <c:pt idx="198">
                  <c:v>14.09.2010</c:v>
                </c:pt>
                <c:pt idx="199">
                  <c:v>15.09.2010</c:v>
                </c:pt>
                <c:pt idx="200">
                  <c:v>16.09.2010</c:v>
                </c:pt>
                <c:pt idx="201">
                  <c:v>17.09.2010</c:v>
                </c:pt>
                <c:pt idx="202">
                  <c:v>18.09.2010</c:v>
                </c:pt>
                <c:pt idx="203">
                  <c:v>19.09.2010</c:v>
                </c:pt>
                <c:pt idx="204">
                  <c:v>20.09.2010</c:v>
                </c:pt>
                <c:pt idx="205">
                  <c:v>21.09.2010</c:v>
                </c:pt>
                <c:pt idx="206">
                  <c:v>22.09.2010</c:v>
                </c:pt>
                <c:pt idx="207">
                  <c:v>23.09.2010</c:v>
                </c:pt>
                <c:pt idx="208">
                  <c:v>24.09.2010</c:v>
                </c:pt>
                <c:pt idx="209">
                  <c:v>25.09.2010</c:v>
                </c:pt>
                <c:pt idx="210">
                  <c:v>26.09.2010</c:v>
                </c:pt>
                <c:pt idx="211">
                  <c:v>27.09.2010</c:v>
                </c:pt>
                <c:pt idx="212">
                  <c:v>28.09.2010</c:v>
                </c:pt>
                <c:pt idx="213">
                  <c:v>29.09.2010</c:v>
                </c:pt>
                <c:pt idx="214">
                  <c:v>30.09.2010</c:v>
                </c:pt>
              </c:strCache>
            </c:strRef>
          </c:cat>
          <c:val>
            <c:numRef>
              <c:f>'2010'!$J$1:$J$215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0.8</c:v>
                </c:pt>
                <c:pt idx="2">
                  <c:v>0</c:v>
                </c:pt>
                <c:pt idx="3">
                  <c:v>0</c:v>
                </c:pt>
                <c:pt idx="4">
                  <c:v>1.2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1.9</c:v>
                </c:pt>
                <c:pt idx="10">
                  <c:v>3.6</c:v>
                </c:pt>
                <c:pt idx="11">
                  <c:v>0.9</c:v>
                </c:pt>
                <c:pt idx="12">
                  <c:v>4.9000000000000004</c:v>
                </c:pt>
                <c:pt idx="13">
                  <c:v>1.2</c:v>
                </c:pt>
                <c:pt idx="14">
                  <c:v>0</c:v>
                </c:pt>
                <c:pt idx="15">
                  <c:v>3</c:v>
                </c:pt>
                <c:pt idx="16">
                  <c:v>0.6</c:v>
                </c:pt>
                <c:pt idx="17">
                  <c:v>0.3</c:v>
                </c:pt>
                <c:pt idx="18">
                  <c:v>7.8</c:v>
                </c:pt>
                <c:pt idx="19">
                  <c:v>0.6</c:v>
                </c:pt>
                <c:pt idx="20">
                  <c:v>1.9</c:v>
                </c:pt>
                <c:pt idx="21">
                  <c:v>0</c:v>
                </c:pt>
                <c:pt idx="22">
                  <c:v>4.7</c:v>
                </c:pt>
                <c:pt idx="23">
                  <c:v>0</c:v>
                </c:pt>
                <c:pt idx="24">
                  <c:v>0.4</c:v>
                </c:pt>
                <c:pt idx="25">
                  <c:v>0.4</c:v>
                </c:pt>
                <c:pt idx="26">
                  <c:v>0</c:v>
                </c:pt>
                <c:pt idx="27">
                  <c:v>0.6</c:v>
                </c:pt>
                <c:pt idx="28">
                  <c:v>0.7</c:v>
                </c:pt>
                <c:pt idx="29">
                  <c:v>4.0999999999999996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1.2</c:v>
                </c:pt>
                <c:pt idx="38">
                  <c:v>0</c:v>
                </c:pt>
                <c:pt idx="39">
                  <c:v>0</c:v>
                </c:pt>
                <c:pt idx="40">
                  <c:v>0.2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4.5</c:v>
                </c:pt>
                <c:pt idx="46">
                  <c:v>0</c:v>
                </c:pt>
                <c:pt idx="47">
                  <c:v>6.4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1.1000000000000001</c:v>
                </c:pt>
                <c:pt idx="61">
                  <c:v>4.7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0.7</c:v>
                </c:pt>
                <c:pt idx="66">
                  <c:v>1.7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3.7</c:v>
                </c:pt>
                <c:pt idx="71">
                  <c:v>0</c:v>
                </c:pt>
                <c:pt idx="72">
                  <c:v>0</c:v>
                </c:pt>
                <c:pt idx="73">
                  <c:v>3.8</c:v>
                </c:pt>
                <c:pt idx="74">
                  <c:v>3.9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2.4</c:v>
                </c:pt>
                <c:pt idx="90">
                  <c:v>0.4</c:v>
                </c:pt>
                <c:pt idx="91">
                  <c:v>0</c:v>
                </c:pt>
                <c:pt idx="92">
                  <c:v>0.4</c:v>
                </c:pt>
                <c:pt idx="93">
                  <c:v>2.4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1.5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6.7</c:v>
                </c:pt>
                <c:pt idx="114">
                  <c:v>10</c:v>
                </c:pt>
                <c:pt idx="115">
                  <c:v>1.1000000000000001</c:v>
                </c:pt>
                <c:pt idx="116">
                  <c:v>0</c:v>
                </c:pt>
                <c:pt idx="117">
                  <c:v>1.5</c:v>
                </c:pt>
                <c:pt idx="118">
                  <c:v>3</c:v>
                </c:pt>
                <c:pt idx="119">
                  <c:v>0</c:v>
                </c:pt>
                <c:pt idx="120">
                  <c:v>0.8</c:v>
                </c:pt>
                <c:pt idx="121">
                  <c:v>12.4</c:v>
                </c:pt>
                <c:pt idx="122">
                  <c:v>3</c:v>
                </c:pt>
                <c:pt idx="123">
                  <c:v>0.3</c:v>
                </c:pt>
                <c:pt idx="124">
                  <c:v>0.7</c:v>
                </c:pt>
                <c:pt idx="125">
                  <c:v>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8.5</c:v>
                </c:pt>
                <c:pt idx="130">
                  <c:v>0</c:v>
                </c:pt>
                <c:pt idx="131">
                  <c:v>4.3</c:v>
                </c:pt>
                <c:pt idx="132">
                  <c:v>5</c:v>
                </c:pt>
                <c:pt idx="133">
                  <c:v>9.6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47</c:v>
                </c:pt>
                <c:pt idx="141">
                  <c:v>1.9</c:v>
                </c:pt>
                <c:pt idx="142">
                  <c:v>0</c:v>
                </c:pt>
                <c:pt idx="143">
                  <c:v>2.8</c:v>
                </c:pt>
                <c:pt idx="144">
                  <c:v>0.5</c:v>
                </c:pt>
                <c:pt idx="145">
                  <c:v>9.5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20.2</c:v>
                </c:pt>
                <c:pt idx="150">
                  <c:v>6.4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0.5</c:v>
                </c:pt>
                <c:pt idx="162">
                  <c:v>0.8</c:v>
                </c:pt>
                <c:pt idx="163">
                  <c:v>0</c:v>
                </c:pt>
                <c:pt idx="164">
                  <c:v>6.1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2.5</c:v>
                </c:pt>
                <c:pt idx="169">
                  <c:v>0</c:v>
                </c:pt>
                <c:pt idx="170">
                  <c:v>0.7</c:v>
                </c:pt>
                <c:pt idx="171">
                  <c:v>0</c:v>
                </c:pt>
                <c:pt idx="172">
                  <c:v>0.1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1.4</c:v>
                </c:pt>
                <c:pt idx="196">
                  <c:v>0.7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3.7</c:v>
                </c:pt>
                <c:pt idx="202">
                  <c:v>3.7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1.3</c:v>
                </c:pt>
                <c:pt idx="213">
                  <c:v>3</c:v>
                </c:pt>
                <c:pt idx="21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3-4E58-B522-83CD1AB1A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94064"/>
        <c:axId val="2110290800"/>
      </c:lineChart>
      <c:catAx>
        <c:axId val="2110294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0800"/>
        <c:crosses val="autoZero"/>
        <c:auto val="1"/>
        <c:lblAlgn val="ctr"/>
        <c:lblOffset val="100"/>
        <c:tickLblSkip val="1"/>
        <c:noMultiLvlLbl val="0"/>
      </c:catAx>
      <c:valAx>
        <c:axId val="211029080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'2011'!$I$1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'2011'!$H$2:$H$215</c:f>
              <c:numCache>
                <c:formatCode>dd\.mm\.yyyy</c:formatCode>
                <c:ptCount val="214"/>
                <c:pt idx="0">
                  <c:v>40603</c:v>
                </c:pt>
                <c:pt idx="1">
                  <c:v>40604</c:v>
                </c:pt>
                <c:pt idx="2">
                  <c:v>40605</c:v>
                </c:pt>
                <c:pt idx="3">
                  <c:v>40606</c:v>
                </c:pt>
                <c:pt idx="4">
                  <c:v>40607</c:v>
                </c:pt>
                <c:pt idx="5">
                  <c:v>40608</c:v>
                </c:pt>
                <c:pt idx="6">
                  <c:v>40609</c:v>
                </c:pt>
                <c:pt idx="7">
                  <c:v>40610</c:v>
                </c:pt>
                <c:pt idx="8">
                  <c:v>40611</c:v>
                </c:pt>
                <c:pt idx="9">
                  <c:v>40612</c:v>
                </c:pt>
                <c:pt idx="10">
                  <c:v>40613</c:v>
                </c:pt>
                <c:pt idx="11">
                  <c:v>40614</c:v>
                </c:pt>
                <c:pt idx="12">
                  <c:v>40615</c:v>
                </c:pt>
                <c:pt idx="13">
                  <c:v>40616</c:v>
                </c:pt>
                <c:pt idx="14">
                  <c:v>40617</c:v>
                </c:pt>
                <c:pt idx="15">
                  <c:v>40618</c:v>
                </c:pt>
                <c:pt idx="16">
                  <c:v>40619</c:v>
                </c:pt>
                <c:pt idx="17">
                  <c:v>40620</c:v>
                </c:pt>
                <c:pt idx="18">
                  <c:v>40621</c:v>
                </c:pt>
                <c:pt idx="19">
                  <c:v>40622</c:v>
                </c:pt>
                <c:pt idx="20">
                  <c:v>40623</c:v>
                </c:pt>
                <c:pt idx="21">
                  <c:v>40624</c:v>
                </c:pt>
                <c:pt idx="22">
                  <c:v>40625</c:v>
                </c:pt>
                <c:pt idx="23">
                  <c:v>40626</c:v>
                </c:pt>
                <c:pt idx="24">
                  <c:v>40627</c:v>
                </c:pt>
                <c:pt idx="25">
                  <c:v>40628</c:v>
                </c:pt>
                <c:pt idx="26">
                  <c:v>40629</c:v>
                </c:pt>
                <c:pt idx="27">
                  <c:v>40630</c:v>
                </c:pt>
                <c:pt idx="28">
                  <c:v>40631</c:v>
                </c:pt>
                <c:pt idx="29">
                  <c:v>40632</c:v>
                </c:pt>
                <c:pt idx="30">
                  <c:v>40633</c:v>
                </c:pt>
                <c:pt idx="31">
                  <c:v>40634</c:v>
                </c:pt>
                <c:pt idx="32">
                  <c:v>40635</c:v>
                </c:pt>
                <c:pt idx="33">
                  <c:v>40636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40642</c:v>
                </c:pt>
                <c:pt idx="40">
                  <c:v>40643</c:v>
                </c:pt>
                <c:pt idx="41">
                  <c:v>40644</c:v>
                </c:pt>
                <c:pt idx="42">
                  <c:v>40645</c:v>
                </c:pt>
                <c:pt idx="43">
                  <c:v>40646</c:v>
                </c:pt>
                <c:pt idx="44">
                  <c:v>40647</c:v>
                </c:pt>
                <c:pt idx="45">
                  <c:v>40648</c:v>
                </c:pt>
                <c:pt idx="46">
                  <c:v>40649</c:v>
                </c:pt>
                <c:pt idx="47">
                  <c:v>40650</c:v>
                </c:pt>
                <c:pt idx="48">
                  <c:v>40651</c:v>
                </c:pt>
                <c:pt idx="49">
                  <c:v>40652</c:v>
                </c:pt>
                <c:pt idx="50">
                  <c:v>40653</c:v>
                </c:pt>
                <c:pt idx="51">
                  <c:v>40654</c:v>
                </c:pt>
                <c:pt idx="52">
                  <c:v>40655</c:v>
                </c:pt>
                <c:pt idx="53">
                  <c:v>40656</c:v>
                </c:pt>
                <c:pt idx="54">
                  <c:v>40657</c:v>
                </c:pt>
                <c:pt idx="55">
                  <c:v>40658</c:v>
                </c:pt>
                <c:pt idx="56">
                  <c:v>40659</c:v>
                </c:pt>
                <c:pt idx="57">
                  <c:v>40660</c:v>
                </c:pt>
                <c:pt idx="58">
                  <c:v>40661</c:v>
                </c:pt>
                <c:pt idx="59">
                  <c:v>40662</c:v>
                </c:pt>
                <c:pt idx="60">
                  <c:v>40663</c:v>
                </c:pt>
                <c:pt idx="61">
                  <c:v>40664</c:v>
                </c:pt>
                <c:pt idx="62">
                  <c:v>40665</c:v>
                </c:pt>
                <c:pt idx="63">
                  <c:v>40666</c:v>
                </c:pt>
                <c:pt idx="64">
                  <c:v>40667</c:v>
                </c:pt>
                <c:pt idx="65">
                  <c:v>40668</c:v>
                </c:pt>
                <c:pt idx="66">
                  <c:v>40669</c:v>
                </c:pt>
                <c:pt idx="67">
                  <c:v>40670</c:v>
                </c:pt>
                <c:pt idx="68">
                  <c:v>40671</c:v>
                </c:pt>
                <c:pt idx="69">
                  <c:v>40672</c:v>
                </c:pt>
                <c:pt idx="70">
                  <c:v>40673</c:v>
                </c:pt>
                <c:pt idx="71">
                  <c:v>40674</c:v>
                </c:pt>
                <c:pt idx="72">
                  <c:v>40675</c:v>
                </c:pt>
                <c:pt idx="73">
                  <c:v>40676</c:v>
                </c:pt>
                <c:pt idx="74">
                  <c:v>40677</c:v>
                </c:pt>
                <c:pt idx="75">
                  <c:v>40678</c:v>
                </c:pt>
                <c:pt idx="76">
                  <c:v>40679</c:v>
                </c:pt>
                <c:pt idx="77">
                  <c:v>40680</c:v>
                </c:pt>
                <c:pt idx="78">
                  <c:v>40681</c:v>
                </c:pt>
                <c:pt idx="79">
                  <c:v>40682</c:v>
                </c:pt>
                <c:pt idx="80">
                  <c:v>40683</c:v>
                </c:pt>
                <c:pt idx="81">
                  <c:v>40684</c:v>
                </c:pt>
                <c:pt idx="82">
                  <c:v>40685</c:v>
                </c:pt>
                <c:pt idx="83">
                  <c:v>40686</c:v>
                </c:pt>
                <c:pt idx="84">
                  <c:v>40687</c:v>
                </c:pt>
                <c:pt idx="85">
                  <c:v>40688</c:v>
                </c:pt>
                <c:pt idx="86">
                  <c:v>40689</c:v>
                </c:pt>
                <c:pt idx="87">
                  <c:v>40690</c:v>
                </c:pt>
                <c:pt idx="88">
                  <c:v>40691</c:v>
                </c:pt>
                <c:pt idx="89">
                  <c:v>40692</c:v>
                </c:pt>
                <c:pt idx="90">
                  <c:v>40693</c:v>
                </c:pt>
                <c:pt idx="91">
                  <c:v>40694</c:v>
                </c:pt>
                <c:pt idx="92">
                  <c:v>40695</c:v>
                </c:pt>
                <c:pt idx="93">
                  <c:v>40696</c:v>
                </c:pt>
                <c:pt idx="94">
                  <c:v>40697</c:v>
                </c:pt>
                <c:pt idx="95">
                  <c:v>40698</c:v>
                </c:pt>
                <c:pt idx="96">
                  <c:v>40699</c:v>
                </c:pt>
                <c:pt idx="97">
                  <c:v>40700</c:v>
                </c:pt>
                <c:pt idx="98">
                  <c:v>40701</c:v>
                </c:pt>
                <c:pt idx="99">
                  <c:v>40702</c:v>
                </c:pt>
                <c:pt idx="100">
                  <c:v>40703</c:v>
                </c:pt>
                <c:pt idx="101">
                  <c:v>40704</c:v>
                </c:pt>
                <c:pt idx="102">
                  <c:v>40705</c:v>
                </c:pt>
                <c:pt idx="103">
                  <c:v>40706</c:v>
                </c:pt>
                <c:pt idx="104">
                  <c:v>40707</c:v>
                </c:pt>
                <c:pt idx="105">
                  <c:v>40708</c:v>
                </c:pt>
                <c:pt idx="106">
                  <c:v>40709</c:v>
                </c:pt>
                <c:pt idx="107">
                  <c:v>40710</c:v>
                </c:pt>
                <c:pt idx="108">
                  <c:v>40711</c:v>
                </c:pt>
                <c:pt idx="109">
                  <c:v>40712</c:v>
                </c:pt>
                <c:pt idx="110">
                  <c:v>40713</c:v>
                </c:pt>
                <c:pt idx="111">
                  <c:v>40714</c:v>
                </c:pt>
                <c:pt idx="112">
                  <c:v>40715</c:v>
                </c:pt>
                <c:pt idx="113">
                  <c:v>40716</c:v>
                </c:pt>
                <c:pt idx="114">
                  <c:v>40717</c:v>
                </c:pt>
                <c:pt idx="115">
                  <c:v>40718</c:v>
                </c:pt>
                <c:pt idx="116">
                  <c:v>40719</c:v>
                </c:pt>
                <c:pt idx="117">
                  <c:v>40720</c:v>
                </c:pt>
                <c:pt idx="118">
                  <c:v>40721</c:v>
                </c:pt>
                <c:pt idx="119">
                  <c:v>40722</c:v>
                </c:pt>
                <c:pt idx="120">
                  <c:v>40723</c:v>
                </c:pt>
                <c:pt idx="121">
                  <c:v>40724</c:v>
                </c:pt>
                <c:pt idx="122">
                  <c:v>40725</c:v>
                </c:pt>
                <c:pt idx="123">
                  <c:v>40726</c:v>
                </c:pt>
                <c:pt idx="124">
                  <c:v>40727</c:v>
                </c:pt>
                <c:pt idx="125">
                  <c:v>40728</c:v>
                </c:pt>
                <c:pt idx="126">
                  <c:v>40729</c:v>
                </c:pt>
                <c:pt idx="127">
                  <c:v>40730</c:v>
                </c:pt>
                <c:pt idx="128">
                  <c:v>40731</c:v>
                </c:pt>
                <c:pt idx="129">
                  <c:v>40732</c:v>
                </c:pt>
                <c:pt idx="130">
                  <c:v>40733</c:v>
                </c:pt>
                <c:pt idx="131">
                  <c:v>40734</c:v>
                </c:pt>
                <c:pt idx="132">
                  <c:v>40735</c:v>
                </c:pt>
                <c:pt idx="133">
                  <c:v>40736</c:v>
                </c:pt>
                <c:pt idx="134">
                  <c:v>40737</c:v>
                </c:pt>
                <c:pt idx="135">
                  <c:v>40738</c:v>
                </c:pt>
                <c:pt idx="136">
                  <c:v>40739</c:v>
                </c:pt>
                <c:pt idx="137">
                  <c:v>40740</c:v>
                </c:pt>
                <c:pt idx="138">
                  <c:v>40741</c:v>
                </c:pt>
                <c:pt idx="139">
                  <c:v>40742</c:v>
                </c:pt>
                <c:pt idx="140">
                  <c:v>40743</c:v>
                </c:pt>
                <c:pt idx="141">
                  <c:v>40744</c:v>
                </c:pt>
                <c:pt idx="142">
                  <c:v>40745</c:v>
                </c:pt>
                <c:pt idx="143">
                  <c:v>40746</c:v>
                </c:pt>
                <c:pt idx="144">
                  <c:v>40747</c:v>
                </c:pt>
                <c:pt idx="145">
                  <c:v>40748</c:v>
                </c:pt>
                <c:pt idx="146">
                  <c:v>40749</c:v>
                </c:pt>
                <c:pt idx="147">
                  <c:v>40750</c:v>
                </c:pt>
                <c:pt idx="148">
                  <c:v>40751</c:v>
                </c:pt>
                <c:pt idx="149">
                  <c:v>40752</c:v>
                </c:pt>
                <c:pt idx="150">
                  <c:v>40753</c:v>
                </c:pt>
                <c:pt idx="151">
                  <c:v>40754</c:v>
                </c:pt>
                <c:pt idx="152">
                  <c:v>40755</c:v>
                </c:pt>
                <c:pt idx="153">
                  <c:v>40756</c:v>
                </c:pt>
                <c:pt idx="154">
                  <c:v>40757</c:v>
                </c:pt>
                <c:pt idx="155">
                  <c:v>40758</c:v>
                </c:pt>
                <c:pt idx="156">
                  <c:v>40759</c:v>
                </c:pt>
                <c:pt idx="157">
                  <c:v>40760</c:v>
                </c:pt>
                <c:pt idx="158">
                  <c:v>40761</c:v>
                </c:pt>
                <c:pt idx="159">
                  <c:v>40762</c:v>
                </c:pt>
                <c:pt idx="160">
                  <c:v>40763</c:v>
                </c:pt>
                <c:pt idx="161">
                  <c:v>40764</c:v>
                </c:pt>
                <c:pt idx="162">
                  <c:v>40765</c:v>
                </c:pt>
                <c:pt idx="163">
                  <c:v>40766</c:v>
                </c:pt>
                <c:pt idx="164">
                  <c:v>40767</c:v>
                </c:pt>
                <c:pt idx="165">
                  <c:v>40768</c:v>
                </c:pt>
                <c:pt idx="166">
                  <c:v>40769</c:v>
                </c:pt>
                <c:pt idx="167">
                  <c:v>40770</c:v>
                </c:pt>
                <c:pt idx="168">
                  <c:v>40771</c:v>
                </c:pt>
                <c:pt idx="169">
                  <c:v>40772</c:v>
                </c:pt>
                <c:pt idx="170">
                  <c:v>40773</c:v>
                </c:pt>
                <c:pt idx="171">
                  <c:v>40774</c:v>
                </c:pt>
                <c:pt idx="172">
                  <c:v>40775</c:v>
                </c:pt>
                <c:pt idx="173">
                  <c:v>40776</c:v>
                </c:pt>
                <c:pt idx="174">
                  <c:v>40777</c:v>
                </c:pt>
                <c:pt idx="175">
                  <c:v>40778</c:v>
                </c:pt>
                <c:pt idx="176">
                  <c:v>40779</c:v>
                </c:pt>
                <c:pt idx="177">
                  <c:v>40780</c:v>
                </c:pt>
                <c:pt idx="178">
                  <c:v>40781</c:v>
                </c:pt>
                <c:pt idx="179">
                  <c:v>40782</c:v>
                </c:pt>
                <c:pt idx="180">
                  <c:v>40783</c:v>
                </c:pt>
                <c:pt idx="181">
                  <c:v>40784</c:v>
                </c:pt>
                <c:pt idx="182">
                  <c:v>40785</c:v>
                </c:pt>
                <c:pt idx="183">
                  <c:v>40786</c:v>
                </c:pt>
                <c:pt idx="184">
                  <c:v>40787</c:v>
                </c:pt>
                <c:pt idx="185">
                  <c:v>40788</c:v>
                </c:pt>
                <c:pt idx="186">
                  <c:v>40789</c:v>
                </c:pt>
                <c:pt idx="187">
                  <c:v>40790</c:v>
                </c:pt>
                <c:pt idx="188">
                  <c:v>40791</c:v>
                </c:pt>
                <c:pt idx="189">
                  <c:v>40792</c:v>
                </c:pt>
                <c:pt idx="190">
                  <c:v>40793</c:v>
                </c:pt>
                <c:pt idx="191">
                  <c:v>40794</c:v>
                </c:pt>
                <c:pt idx="192">
                  <c:v>40795</c:v>
                </c:pt>
                <c:pt idx="193">
                  <c:v>40796</c:v>
                </c:pt>
                <c:pt idx="194">
                  <c:v>40797</c:v>
                </c:pt>
                <c:pt idx="195">
                  <c:v>40798</c:v>
                </c:pt>
                <c:pt idx="196">
                  <c:v>40799</c:v>
                </c:pt>
                <c:pt idx="197">
                  <c:v>40800</c:v>
                </c:pt>
                <c:pt idx="198">
                  <c:v>40801</c:v>
                </c:pt>
                <c:pt idx="199">
                  <c:v>40802</c:v>
                </c:pt>
                <c:pt idx="200">
                  <c:v>40803</c:v>
                </c:pt>
                <c:pt idx="201">
                  <c:v>40804</c:v>
                </c:pt>
                <c:pt idx="202">
                  <c:v>40805</c:v>
                </c:pt>
                <c:pt idx="203">
                  <c:v>40806</c:v>
                </c:pt>
                <c:pt idx="204">
                  <c:v>40807</c:v>
                </c:pt>
                <c:pt idx="205">
                  <c:v>40808</c:v>
                </c:pt>
                <c:pt idx="206">
                  <c:v>40809</c:v>
                </c:pt>
                <c:pt idx="207">
                  <c:v>40810</c:v>
                </c:pt>
                <c:pt idx="208">
                  <c:v>40811</c:v>
                </c:pt>
                <c:pt idx="209">
                  <c:v>40812</c:v>
                </c:pt>
                <c:pt idx="210">
                  <c:v>40813</c:v>
                </c:pt>
                <c:pt idx="211">
                  <c:v>40814</c:v>
                </c:pt>
                <c:pt idx="212">
                  <c:v>40815</c:v>
                </c:pt>
                <c:pt idx="213">
                  <c:v>40816</c:v>
                </c:pt>
              </c:numCache>
            </c:numRef>
          </c:cat>
          <c:val>
            <c:numRef>
              <c:f>'2011'!$I$2:$I$215</c:f>
              <c:numCache>
                <c:formatCode>General</c:formatCode>
                <c:ptCount val="214"/>
                <c:pt idx="0">
                  <c:v>-18.600000000000001</c:v>
                </c:pt>
                <c:pt idx="1">
                  <c:v>-18.899999999999999</c:v>
                </c:pt>
                <c:pt idx="2">
                  <c:v>-15.7</c:v>
                </c:pt>
                <c:pt idx="3">
                  <c:v>-15.8</c:v>
                </c:pt>
                <c:pt idx="4">
                  <c:v>-16.100000000000001</c:v>
                </c:pt>
                <c:pt idx="5">
                  <c:v>-9.6999999999999993</c:v>
                </c:pt>
                <c:pt idx="6">
                  <c:v>-6.5</c:v>
                </c:pt>
                <c:pt idx="7">
                  <c:v>-1</c:v>
                </c:pt>
                <c:pt idx="8">
                  <c:v>-2.5</c:v>
                </c:pt>
                <c:pt idx="9">
                  <c:v>-6.2</c:v>
                </c:pt>
                <c:pt idx="10">
                  <c:v>-11.6</c:v>
                </c:pt>
                <c:pt idx="11">
                  <c:v>-13.7</c:v>
                </c:pt>
                <c:pt idx="12">
                  <c:v>-12.6</c:v>
                </c:pt>
                <c:pt idx="13">
                  <c:v>-8.1</c:v>
                </c:pt>
                <c:pt idx="14">
                  <c:v>-1.2</c:v>
                </c:pt>
                <c:pt idx="15">
                  <c:v>-4.0999999999999996</c:v>
                </c:pt>
                <c:pt idx="16">
                  <c:v>-4.8</c:v>
                </c:pt>
                <c:pt idx="17">
                  <c:v>-8.5</c:v>
                </c:pt>
                <c:pt idx="18">
                  <c:v>-11.4</c:v>
                </c:pt>
                <c:pt idx="19">
                  <c:v>-9.8000000000000007</c:v>
                </c:pt>
                <c:pt idx="20">
                  <c:v>-8.9</c:v>
                </c:pt>
                <c:pt idx="21">
                  <c:v>-9.1999999999999993</c:v>
                </c:pt>
                <c:pt idx="22">
                  <c:v>-6.9</c:v>
                </c:pt>
                <c:pt idx="23">
                  <c:v>-5.3</c:v>
                </c:pt>
                <c:pt idx="24">
                  <c:v>-0.1</c:v>
                </c:pt>
                <c:pt idx="25">
                  <c:v>3</c:v>
                </c:pt>
                <c:pt idx="26">
                  <c:v>0.6</c:v>
                </c:pt>
                <c:pt idx="27">
                  <c:v>1</c:v>
                </c:pt>
                <c:pt idx="28">
                  <c:v>-3.5</c:v>
                </c:pt>
                <c:pt idx="29">
                  <c:v>-6.3</c:v>
                </c:pt>
                <c:pt idx="30">
                  <c:v>-4.7</c:v>
                </c:pt>
                <c:pt idx="31">
                  <c:v>1.4</c:v>
                </c:pt>
                <c:pt idx="32">
                  <c:v>3.6</c:v>
                </c:pt>
                <c:pt idx="33">
                  <c:v>0</c:v>
                </c:pt>
                <c:pt idx="34">
                  <c:v>-4.5</c:v>
                </c:pt>
                <c:pt idx="35">
                  <c:v>-0.9</c:v>
                </c:pt>
                <c:pt idx="36">
                  <c:v>1.9</c:v>
                </c:pt>
                <c:pt idx="37">
                  <c:v>3.2</c:v>
                </c:pt>
                <c:pt idx="38">
                  <c:v>4</c:v>
                </c:pt>
                <c:pt idx="39">
                  <c:v>4</c:v>
                </c:pt>
                <c:pt idx="40">
                  <c:v>7.8</c:v>
                </c:pt>
                <c:pt idx="41">
                  <c:v>8.4</c:v>
                </c:pt>
                <c:pt idx="42">
                  <c:v>11.5</c:v>
                </c:pt>
                <c:pt idx="43">
                  <c:v>13.6</c:v>
                </c:pt>
                <c:pt idx="44">
                  <c:v>14</c:v>
                </c:pt>
                <c:pt idx="45">
                  <c:v>14.1</c:v>
                </c:pt>
                <c:pt idx="46">
                  <c:v>14.9</c:v>
                </c:pt>
                <c:pt idx="47">
                  <c:v>12.3</c:v>
                </c:pt>
                <c:pt idx="48">
                  <c:v>9.6</c:v>
                </c:pt>
                <c:pt idx="49">
                  <c:v>13</c:v>
                </c:pt>
                <c:pt idx="50">
                  <c:v>12.7</c:v>
                </c:pt>
                <c:pt idx="51">
                  <c:v>11.2</c:v>
                </c:pt>
                <c:pt idx="52">
                  <c:v>17.2</c:v>
                </c:pt>
                <c:pt idx="53">
                  <c:v>14.6</c:v>
                </c:pt>
                <c:pt idx="54">
                  <c:v>6.4</c:v>
                </c:pt>
                <c:pt idx="55">
                  <c:v>6.2</c:v>
                </c:pt>
                <c:pt idx="56">
                  <c:v>9.1</c:v>
                </c:pt>
                <c:pt idx="57">
                  <c:v>8.4</c:v>
                </c:pt>
                <c:pt idx="58">
                  <c:v>4.3</c:v>
                </c:pt>
                <c:pt idx="59">
                  <c:v>6.8</c:v>
                </c:pt>
                <c:pt idx="60">
                  <c:v>9</c:v>
                </c:pt>
                <c:pt idx="61">
                  <c:v>11.3</c:v>
                </c:pt>
                <c:pt idx="62">
                  <c:v>9.9</c:v>
                </c:pt>
                <c:pt idx="63">
                  <c:v>7.7</c:v>
                </c:pt>
                <c:pt idx="64">
                  <c:v>7.4</c:v>
                </c:pt>
                <c:pt idx="65">
                  <c:v>5.8</c:v>
                </c:pt>
                <c:pt idx="66">
                  <c:v>5.7</c:v>
                </c:pt>
                <c:pt idx="67">
                  <c:v>9.1999999999999993</c:v>
                </c:pt>
                <c:pt idx="68">
                  <c:v>7.6</c:v>
                </c:pt>
                <c:pt idx="69">
                  <c:v>2.1</c:v>
                </c:pt>
                <c:pt idx="70">
                  <c:v>6.6</c:v>
                </c:pt>
                <c:pt idx="71">
                  <c:v>13.2</c:v>
                </c:pt>
                <c:pt idx="72">
                  <c:v>16.5</c:v>
                </c:pt>
                <c:pt idx="73">
                  <c:v>20</c:v>
                </c:pt>
                <c:pt idx="74">
                  <c:v>12.4</c:v>
                </c:pt>
                <c:pt idx="75">
                  <c:v>13.6</c:v>
                </c:pt>
                <c:pt idx="76">
                  <c:v>9.6999999999999993</c:v>
                </c:pt>
                <c:pt idx="77">
                  <c:v>6.5</c:v>
                </c:pt>
                <c:pt idx="78">
                  <c:v>7.7</c:v>
                </c:pt>
                <c:pt idx="79">
                  <c:v>10.9</c:v>
                </c:pt>
                <c:pt idx="80">
                  <c:v>15</c:v>
                </c:pt>
                <c:pt idx="81">
                  <c:v>18.100000000000001</c:v>
                </c:pt>
                <c:pt idx="82">
                  <c:v>13.2</c:v>
                </c:pt>
                <c:pt idx="83">
                  <c:v>14.5</c:v>
                </c:pt>
                <c:pt idx="84">
                  <c:v>13.1</c:v>
                </c:pt>
                <c:pt idx="85">
                  <c:v>17.100000000000001</c:v>
                </c:pt>
                <c:pt idx="86">
                  <c:v>20.399999999999999</c:v>
                </c:pt>
                <c:pt idx="87">
                  <c:v>12.8</c:v>
                </c:pt>
                <c:pt idx="88">
                  <c:v>14.3</c:v>
                </c:pt>
                <c:pt idx="89">
                  <c:v>15.6</c:v>
                </c:pt>
                <c:pt idx="90">
                  <c:v>21.6</c:v>
                </c:pt>
                <c:pt idx="91">
                  <c:v>23.2</c:v>
                </c:pt>
                <c:pt idx="92">
                  <c:v>17</c:v>
                </c:pt>
                <c:pt idx="93">
                  <c:v>19.399999999999999</c:v>
                </c:pt>
                <c:pt idx="94">
                  <c:v>21.5</c:v>
                </c:pt>
                <c:pt idx="95">
                  <c:v>19.899999999999999</c:v>
                </c:pt>
                <c:pt idx="96">
                  <c:v>20.2</c:v>
                </c:pt>
                <c:pt idx="97">
                  <c:v>18.600000000000001</c:v>
                </c:pt>
                <c:pt idx="98">
                  <c:v>19.899999999999999</c:v>
                </c:pt>
                <c:pt idx="99">
                  <c:v>21.7</c:v>
                </c:pt>
                <c:pt idx="100">
                  <c:v>22.5</c:v>
                </c:pt>
                <c:pt idx="101">
                  <c:v>22.9</c:v>
                </c:pt>
                <c:pt idx="102">
                  <c:v>22.2</c:v>
                </c:pt>
                <c:pt idx="103">
                  <c:v>22</c:v>
                </c:pt>
                <c:pt idx="104">
                  <c:v>22.2</c:v>
                </c:pt>
                <c:pt idx="105">
                  <c:v>22.3</c:v>
                </c:pt>
                <c:pt idx="106">
                  <c:v>18.399999999999999</c:v>
                </c:pt>
                <c:pt idx="107">
                  <c:v>17.8</c:v>
                </c:pt>
                <c:pt idx="108">
                  <c:v>18</c:v>
                </c:pt>
                <c:pt idx="109">
                  <c:v>20.8</c:v>
                </c:pt>
                <c:pt idx="110">
                  <c:v>23.8</c:v>
                </c:pt>
                <c:pt idx="111">
                  <c:v>22.2</c:v>
                </c:pt>
                <c:pt idx="112">
                  <c:v>19.399999999999999</c:v>
                </c:pt>
                <c:pt idx="113">
                  <c:v>15.8</c:v>
                </c:pt>
                <c:pt idx="114">
                  <c:v>17</c:v>
                </c:pt>
                <c:pt idx="115">
                  <c:v>19</c:v>
                </c:pt>
                <c:pt idx="116">
                  <c:v>19.600000000000001</c:v>
                </c:pt>
                <c:pt idx="117">
                  <c:v>17</c:v>
                </c:pt>
                <c:pt idx="118">
                  <c:v>18.2</c:v>
                </c:pt>
                <c:pt idx="119">
                  <c:v>19.8</c:v>
                </c:pt>
                <c:pt idx="120">
                  <c:v>21.7</c:v>
                </c:pt>
                <c:pt idx="121">
                  <c:v>23.9</c:v>
                </c:pt>
                <c:pt idx="122">
                  <c:v>22.1</c:v>
                </c:pt>
                <c:pt idx="123">
                  <c:v>16.7</c:v>
                </c:pt>
                <c:pt idx="124">
                  <c:v>12.6</c:v>
                </c:pt>
                <c:pt idx="125">
                  <c:v>13.5</c:v>
                </c:pt>
                <c:pt idx="126">
                  <c:v>15.3</c:v>
                </c:pt>
                <c:pt idx="127">
                  <c:v>20.399999999999999</c:v>
                </c:pt>
                <c:pt idx="128">
                  <c:v>17.2</c:v>
                </c:pt>
                <c:pt idx="129">
                  <c:v>16.2</c:v>
                </c:pt>
                <c:pt idx="130">
                  <c:v>16</c:v>
                </c:pt>
                <c:pt idx="131">
                  <c:v>16.899999999999999</c:v>
                </c:pt>
                <c:pt idx="132">
                  <c:v>19.5</c:v>
                </c:pt>
                <c:pt idx="133">
                  <c:v>24.1</c:v>
                </c:pt>
                <c:pt idx="134">
                  <c:v>24</c:v>
                </c:pt>
                <c:pt idx="135">
                  <c:v>17.5</c:v>
                </c:pt>
                <c:pt idx="136">
                  <c:v>18.399999999999999</c:v>
                </c:pt>
                <c:pt idx="137">
                  <c:v>17</c:v>
                </c:pt>
                <c:pt idx="138">
                  <c:v>18.899999999999999</c:v>
                </c:pt>
                <c:pt idx="139">
                  <c:v>20.100000000000001</c:v>
                </c:pt>
                <c:pt idx="140">
                  <c:v>21.5</c:v>
                </c:pt>
                <c:pt idx="141">
                  <c:v>21.8</c:v>
                </c:pt>
                <c:pt idx="142">
                  <c:v>18.7</c:v>
                </c:pt>
                <c:pt idx="143">
                  <c:v>17</c:v>
                </c:pt>
                <c:pt idx="144">
                  <c:v>15.8</c:v>
                </c:pt>
                <c:pt idx="145">
                  <c:v>17.7</c:v>
                </c:pt>
                <c:pt idx="146">
                  <c:v>20</c:v>
                </c:pt>
                <c:pt idx="147">
                  <c:v>17.8</c:v>
                </c:pt>
                <c:pt idx="148">
                  <c:v>18.3</c:v>
                </c:pt>
                <c:pt idx="149">
                  <c:v>17.899999999999999</c:v>
                </c:pt>
                <c:pt idx="150">
                  <c:v>14.9</c:v>
                </c:pt>
                <c:pt idx="151">
                  <c:v>15.5</c:v>
                </c:pt>
                <c:pt idx="152">
                  <c:v>18.3</c:v>
                </c:pt>
                <c:pt idx="153">
                  <c:v>26.3</c:v>
                </c:pt>
                <c:pt idx="154">
                  <c:v>21.7</c:v>
                </c:pt>
                <c:pt idx="155">
                  <c:v>22</c:v>
                </c:pt>
                <c:pt idx="156">
                  <c:v>17.899999999999999</c:v>
                </c:pt>
                <c:pt idx="157">
                  <c:v>14.4</c:v>
                </c:pt>
                <c:pt idx="158">
                  <c:v>13.8</c:v>
                </c:pt>
                <c:pt idx="159">
                  <c:v>13</c:v>
                </c:pt>
                <c:pt idx="160">
                  <c:v>15.1</c:v>
                </c:pt>
                <c:pt idx="161">
                  <c:v>15</c:v>
                </c:pt>
                <c:pt idx="162">
                  <c:v>16.5</c:v>
                </c:pt>
                <c:pt idx="163">
                  <c:v>16.899999999999999</c:v>
                </c:pt>
                <c:pt idx="164">
                  <c:v>19.100000000000001</c:v>
                </c:pt>
                <c:pt idx="165">
                  <c:v>18</c:v>
                </c:pt>
                <c:pt idx="166">
                  <c:v>20</c:v>
                </c:pt>
                <c:pt idx="167">
                  <c:v>20</c:v>
                </c:pt>
                <c:pt idx="168">
                  <c:v>21</c:v>
                </c:pt>
                <c:pt idx="169">
                  <c:v>19.899999999999999</c:v>
                </c:pt>
                <c:pt idx="170">
                  <c:v>15.5</c:v>
                </c:pt>
                <c:pt idx="171">
                  <c:v>11.8</c:v>
                </c:pt>
                <c:pt idx="172">
                  <c:v>11.8</c:v>
                </c:pt>
                <c:pt idx="173">
                  <c:v>13.1</c:v>
                </c:pt>
                <c:pt idx="174">
                  <c:v>14.5</c:v>
                </c:pt>
                <c:pt idx="175">
                  <c:v>14.5</c:v>
                </c:pt>
                <c:pt idx="176">
                  <c:v>19.600000000000001</c:v>
                </c:pt>
                <c:pt idx="177">
                  <c:v>17.600000000000001</c:v>
                </c:pt>
                <c:pt idx="178">
                  <c:v>13.9</c:v>
                </c:pt>
                <c:pt idx="179">
                  <c:v>10.5</c:v>
                </c:pt>
                <c:pt idx="180">
                  <c:v>10.6</c:v>
                </c:pt>
                <c:pt idx="181">
                  <c:v>12</c:v>
                </c:pt>
                <c:pt idx="182">
                  <c:v>14.1</c:v>
                </c:pt>
                <c:pt idx="183">
                  <c:v>15.4</c:v>
                </c:pt>
                <c:pt idx="184">
                  <c:v>19</c:v>
                </c:pt>
                <c:pt idx="185">
                  <c:v>12</c:v>
                </c:pt>
                <c:pt idx="186">
                  <c:v>11</c:v>
                </c:pt>
                <c:pt idx="187">
                  <c:v>15.3</c:v>
                </c:pt>
                <c:pt idx="188">
                  <c:v>11</c:v>
                </c:pt>
                <c:pt idx="189">
                  <c:v>11.1</c:v>
                </c:pt>
                <c:pt idx="190">
                  <c:v>11.5</c:v>
                </c:pt>
                <c:pt idx="191">
                  <c:v>13.1</c:v>
                </c:pt>
                <c:pt idx="192">
                  <c:v>15.1</c:v>
                </c:pt>
                <c:pt idx="193">
                  <c:v>14.9</c:v>
                </c:pt>
                <c:pt idx="194">
                  <c:v>10.5</c:v>
                </c:pt>
                <c:pt idx="195">
                  <c:v>9.3000000000000007</c:v>
                </c:pt>
                <c:pt idx="196">
                  <c:v>9.3000000000000007</c:v>
                </c:pt>
                <c:pt idx="197">
                  <c:v>10.4</c:v>
                </c:pt>
                <c:pt idx="198">
                  <c:v>12</c:v>
                </c:pt>
                <c:pt idx="199">
                  <c:v>12.5</c:v>
                </c:pt>
                <c:pt idx="200">
                  <c:v>12.1</c:v>
                </c:pt>
                <c:pt idx="201">
                  <c:v>11.6</c:v>
                </c:pt>
                <c:pt idx="202">
                  <c:v>12.6</c:v>
                </c:pt>
                <c:pt idx="203">
                  <c:v>14.8</c:v>
                </c:pt>
                <c:pt idx="204">
                  <c:v>18.399999999999999</c:v>
                </c:pt>
                <c:pt idx="205">
                  <c:v>13.5</c:v>
                </c:pt>
                <c:pt idx="206">
                  <c:v>11.8</c:v>
                </c:pt>
                <c:pt idx="207">
                  <c:v>11.9</c:v>
                </c:pt>
                <c:pt idx="208">
                  <c:v>5.6</c:v>
                </c:pt>
                <c:pt idx="209">
                  <c:v>4.5999999999999996</c:v>
                </c:pt>
                <c:pt idx="210">
                  <c:v>7</c:v>
                </c:pt>
                <c:pt idx="211">
                  <c:v>9.6</c:v>
                </c:pt>
                <c:pt idx="212">
                  <c:v>10.199999999999999</c:v>
                </c:pt>
                <c:pt idx="213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89712"/>
        <c:axId val="2110292432"/>
      </c:lineChart>
      <c:dateAx>
        <c:axId val="2110289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2432"/>
        <c:crosses val="autoZero"/>
        <c:auto val="1"/>
        <c:lblOffset val="100"/>
        <c:baseTimeUnit val="days"/>
        <c:majorUnit val="1"/>
        <c:majorTimeUnit val="days"/>
      </c:dateAx>
      <c:valAx>
        <c:axId val="211029243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8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'2011'!$H$1:$H$215</c:f>
              <c:strCache>
                <c:ptCount val="215"/>
                <c:pt idx="0">
                  <c:v>Дата</c:v>
                </c:pt>
                <c:pt idx="1">
                  <c:v>01.03.2011</c:v>
                </c:pt>
                <c:pt idx="2">
                  <c:v>02.03.2011</c:v>
                </c:pt>
                <c:pt idx="3">
                  <c:v>03.03.2011</c:v>
                </c:pt>
                <c:pt idx="4">
                  <c:v>04.03.2011</c:v>
                </c:pt>
                <c:pt idx="5">
                  <c:v>05.03.2011</c:v>
                </c:pt>
                <c:pt idx="6">
                  <c:v>06.03.2011</c:v>
                </c:pt>
                <c:pt idx="7">
                  <c:v>07.03.2011</c:v>
                </c:pt>
                <c:pt idx="8">
                  <c:v>08.03.2011</c:v>
                </c:pt>
                <c:pt idx="9">
                  <c:v>09.03.2011</c:v>
                </c:pt>
                <c:pt idx="10">
                  <c:v>10.03.2011</c:v>
                </c:pt>
                <c:pt idx="11">
                  <c:v>11.03.2011</c:v>
                </c:pt>
                <c:pt idx="12">
                  <c:v>12.03.2011</c:v>
                </c:pt>
                <c:pt idx="13">
                  <c:v>13.03.2011</c:v>
                </c:pt>
                <c:pt idx="14">
                  <c:v>14.03.2011</c:v>
                </c:pt>
                <c:pt idx="15">
                  <c:v>15.03.2011</c:v>
                </c:pt>
                <c:pt idx="16">
                  <c:v>16.03.2011</c:v>
                </c:pt>
                <c:pt idx="17">
                  <c:v>17.03.2011</c:v>
                </c:pt>
                <c:pt idx="18">
                  <c:v>18.03.2011</c:v>
                </c:pt>
                <c:pt idx="19">
                  <c:v>19.03.2011</c:v>
                </c:pt>
                <c:pt idx="20">
                  <c:v>20.03.2011</c:v>
                </c:pt>
                <c:pt idx="21">
                  <c:v>21.03.2011</c:v>
                </c:pt>
                <c:pt idx="22">
                  <c:v>22.03.2011</c:v>
                </c:pt>
                <c:pt idx="23">
                  <c:v>23.03.2011</c:v>
                </c:pt>
                <c:pt idx="24">
                  <c:v>24.03.2011</c:v>
                </c:pt>
                <c:pt idx="25">
                  <c:v>25.03.2011</c:v>
                </c:pt>
                <c:pt idx="26">
                  <c:v>26.03.2011</c:v>
                </c:pt>
                <c:pt idx="27">
                  <c:v>27.03.2011</c:v>
                </c:pt>
                <c:pt idx="28">
                  <c:v>28.03.2011</c:v>
                </c:pt>
                <c:pt idx="29">
                  <c:v>29.03.2011</c:v>
                </c:pt>
                <c:pt idx="30">
                  <c:v>30.03.2011</c:v>
                </c:pt>
                <c:pt idx="31">
                  <c:v>31.03.2011</c:v>
                </c:pt>
                <c:pt idx="32">
                  <c:v>01.04.2011</c:v>
                </c:pt>
                <c:pt idx="33">
                  <c:v>02.04.2011</c:v>
                </c:pt>
                <c:pt idx="34">
                  <c:v>03.04.2011</c:v>
                </c:pt>
                <c:pt idx="35">
                  <c:v>04.04.2011</c:v>
                </c:pt>
                <c:pt idx="36">
                  <c:v>05.04.2011</c:v>
                </c:pt>
                <c:pt idx="37">
                  <c:v>06.04.2011</c:v>
                </c:pt>
                <c:pt idx="38">
                  <c:v>07.04.2011</c:v>
                </c:pt>
                <c:pt idx="39">
                  <c:v>08.04.2011</c:v>
                </c:pt>
                <c:pt idx="40">
                  <c:v>09.04.2011</c:v>
                </c:pt>
                <c:pt idx="41">
                  <c:v>10.04.2011</c:v>
                </c:pt>
                <c:pt idx="42">
                  <c:v>11.04.2011</c:v>
                </c:pt>
                <c:pt idx="43">
                  <c:v>12.04.2011</c:v>
                </c:pt>
                <c:pt idx="44">
                  <c:v>13.04.2011</c:v>
                </c:pt>
                <c:pt idx="45">
                  <c:v>14.04.2011</c:v>
                </c:pt>
                <c:pt idx="46">
                  <c:v>15.04.2011</c:v>
                </c:pt>
                <c:pt idx="47">
                  <c:v>16.04.2011</c:v>
                </c:pt>
                <c:pt idx="48">
                  <c:v>17.04.2011</c:v>
                </c:pt>
                <c:pt idx="49">
                  <c:v>18.04.2011</c:v>
                </c:pt>
                <c:pt idx="50">
                  <c:v>19.04.2011</c:v>
                </c:pt>
                <c:pt idx="51">
                  <c:v>20.04.2011</c:v>
                </c:pt>
                <c:pt idx="52">
                  <c:v>21.04.2011</c:v>
                </c:pt>
                <c:pt idx="53">
                  <c:v>22.04.2011</c:v>
                </c:pt>
                <c:pt idx="54">
                  <c:v>23.04.2011</c:v>
                </c:pt>
                <c:pt idx="55">
                  <c:v>24.04.2011</c:v>
                </c:pt>
                <c:pt idx="56">
                  <c:v>25.04.2011</c:v>
                </c:pt>
                <c:pt idx="57">
                  <c:v>26.04.2011</c:v>
                </c:pt>
                <c:pt idx="58">
                  <c:v>27.04.2011</c:v>
                </c:pt>
                <c:pt idx="59">
                  <c:v>28.04.2011</c:v>
                </c:pt>
                <c:pt idx="60">
                  <c:v>29.04.2011</c:v>
                </c:pt>
                <c:pt idx="61">
                  <c:v>30.04.2011</c:v>
                </c:pt>
                <c:pt idx="62">
                  <c:v>01.05.2011</c:v>
                </c:pt>
                <c:pt idx="63">
                  <c:v>02.05.2011</c:v>
                </c:pt>
                <c:pt idx="64">
                  <c:v>03.05.2011</c:v>
                </c:pt>
                <c:pt idx="65">
                  <c:v>04.05.2011</c:v>
                </c:pt>
                <c:pt idx="66">
                  <c:v>05.05.2011</c:v>
                </c:pt>
                <c:pt idx="67">
                  <c:v>06.05.2011</c:v>
                </c:pt>
                <c:pt idx="68">
                  <c:v>07.05.2011</c:v>
                </c:pt>
                <c:pt idx="69">
                  <c:v>08.05.2011</c:v>
                </c:pt>
                <c:pt idx="70">
                  <c:v>09.05.2011</c:v>
                </c:pt>
                <c:pt idx="71">
                  <c:v>10.05.2011</c:v>
                </c:pt>
                <c:pt idx="72">
                  <c:v>11.05.2011</c:v>
                </c:pt>
                <c:pt idx="73">
                  <c:v>12.05.2011</c:v>
                </c:pt>
                <c:pt idx="74">
                  <c:v>13.05.2011</c:v>
                </c:pt>
                <c:pt idx="75">
                  <c:v>14.05.2011</c:v>
                </c:pt>
                <c:pt idx="76">
                  <c:v>15.05.2011</c:v>
                </c:pt>
                <c:pt idx="77">
                  <c:v>16.05.2011</c:v>
                </c:pt>
                <c:pt idx="78">
                  <c:v>17.05.2011</c:v>
                </c:pt>
                <c:pt idx="79">
                  <c:v>18.05.2011</c:v>
                </c:pt>
                <c:pt idx="80">
                  <c:v>19.05.2011</c:v>
                </c:pt>
                <c:pt idx="81">
                  <c:v>20.05.2011</c:v>
                </c:pt>
                <c:pt idx="82">
                  <c:v>21.05.2011</c:v>
                </c:pt>
                <c:pt idx="83">
                  <c:v>22.05.2011</c:v>
                </c:pt>
                <c:pt idx="84">
                  <c:v>23.05.2011</c:v>
                </c:pt>
                <c:pt idx="85">
                  <c:v>24.05.2011</c:v>
                </c:pt>
                <c:pt idx="86">
                  <c:v>25.05.2011</c:v>
                </c:pt>
                <c:pt idx="87">
                  <c:v>26.05.2011</c:v>
                </c:pt>
                <c:pt idx="88">
                  <c:v>27.05.2011</c:v>
                </c:pt>
                <c:pt idx="89">
                  <c:v>28.05.2011</c:v>
                </c:pt>
                <c:pt idx="90">
                  <c:v>29.05.2011</c:v>
                </c:pt>
                <c:pt idx="91">
                  <c:v>30.05.2011</c:v>
                </c:pt>
                <c:pt idx="92">
                  <c:v>31.05.2011</c:v>
                </c:pt>
                <c:pt idx="93">
                  <c:v>01.06.2011</c:v>
                </c:pt>
                <c:pt idx="94">
                  <c:v>02.06.2011</c:v>
                </c:pt>
                <c:pt idx="95">
                  <c:v>03.06.2011</c:v>
                </c:pt>
                <c:pt idx="96">
                  <c:v>04.06.2011</c:v>
                </c:pt>
                <c:pt idx="97">
                  <c:v>05.06.2011</c:v>
                </c:pt>
                <c:pt idx="98">
                  <c:v>06.06.2011</c:v>
                </c:pt>
                <c:pt idx="99">
                  <c:v>07.06.2011</c:v>
                </c:pt>
                <c:pt idx="100">
                  <c:v>08.06.2011</c:v>
                </c:pt>
                <c:pt idx="101">
                  <c:v>09.06.2011</c:v>
                </c:pt>
                <c:pt idx="102">
                  <c:v>10.06.2011</c:v>
                </c:pt>
                <c:pt idx="103">
                  <c:v>11.06.2011</c:v>
                </c:pt>
                <c:pt idx="104">
                  <c:v>12.06.2011</c:v>
                </c:pt>
                <c:pt idx="105">
                  <c:v>13.06.2011</c:v>
                </c:pt>
                <c:pt idx="106">
                  <c:v>14.06.2011</c:v>
                </c:pt>
                <c:pt idx="107">
                  <c:v>15.06.2011</c:v>
                </c:pt>
                <c:pt idx="108">
                  <c:v>16.06.2011</c:v>
                </c:pt>
                <c:pt idx="109">
                  <c:v>17.06.2011</c:v>
                </c:pt>
                <c:pt idx="110">
                  <c:v>18.06.2011</c:v>
                </c:pt>
                <c:pt idx="111">
                  <c:v>19.06.2011</c:v>
                </c:pt>
                <c:pt idx="112">
                  <c:v>20.06.2011</c:v>
                </c:pt>
                <c:pt idx="113">
                  <c:v>21.06.2011</c:v>
                </c:pt>
                <c:pt idx="114">
                  <c:v>22.06.2011</c:v>
                </c:pt>
                <c:pt idx="115">
                  <c:v>23.06.2011</c:v>
                </c:pt>
                <c:pt idx="116">
                  <c:v>24.06.2011</c:v>
                </c:pt>
                <c:pt idx="117">
                  <c:v>25.06.2011</c:v>
                </c:pt>
                <c:pt idx="118">
                  <c:v>26.06.2011</c:v>
                </c:pt>
                <c:pt idx="119">
                  <c:v>27.06.2011</c:v>
                </c:pt>
                <c:pt idx="120">
                  <c:v>28.06.2011</c:v>
                </c:pt>
                <c:pt idx="121">
                  <c:v>29.06.2011</c:v>
                </c:pt>
                <c:pt idx="122">
                  <c:v>30.06.2011</c:v>
                </c:pt>
                <c:pt idx="123">
                  <c:v>01.07.2011</c:v>
                </c:pt>
                <c:pt idx="124">
                  <c:v>02.07.2011</c:v>
                </c:pt>
                <c:pt idx="125">
                  <c:v>03.07.2011</c:v>
                </c:pt>
                <c:pt idx="126">
                  <c:v>04.07.2011</c:v>
                </c:pt>
                <c:pt idx="127">
                  <c:v>05.07.2011</c:v>
                </c:pt>
                <c:pt idx="128">
                  <c:v>06.07.2011</c:v>
                </c:pt>
                <c:pt idx="129">
                  <c:v>07.07.2011</c:v>
                </c:pt>
                <c:pt idx="130">
                  <c:v>08.07.2011</c:v>
                </c:pt>
                <c:pt idx="131">
                  <c:v>09.07.2011</c:v>
                </c:pt>
                <c:pt idx="132">
                  <c:v>10.07.2011</c:v>
                </c:pt>
                <c:pt idx="133">
                  <c:v>11.07.2011</c:v>
                </c:pt>
                <c:pt idx="134">
                  <c:v>12.07.2011</c:v>
                </c:pt>
                <c:pt idx="135">
                  <c:v>13.07.2011</c:v>
                </c:pt>
                <c:pt idx="136">
                  <c:v>14.07.2011</c:v>
                </c:pt>
                <c:pt idx="137">
                  <c:v>15.07.2011</c:v>
                </c:pt>
                <c:pt idx="138">
                  <c:v>16.07.2011</c:v>
                </c:pt>
                <c:pt idx="139">
                  <c:v>17.07.2011</c:v>
                </c:pt>
                <c:pt idx="140">
                  <c:v>18.07.2011</c:v>
                </c:pt>
                <c:pt idx="141">
                  <c:v>19.07.2011</c:v>
                </c:pt>
                <c:pt idx="142">
                  <c:v>20.07.2011</c:v>
                </c:pt>
                <c:pt idx="143">
                  <c:v>21.07.2011</c:v>
                </c:pt>
                <c:pt idx="144">
                  <c:v>22.07.2011</c:v>
                </c:pt>
                <c:pt idx="145">
                  <c:v>23.07.2011</c:v>
                </c:pt>
                <c:pt idx="146">
                  <c:v>24.07.2011</c:v>
                </c:pt>
                <c:pt idx="147">
                  <c:v>25.07.2011</c:v>
                </c:pt>
                <c:pt idx="148">
                  <c:v>26.07.2011</c:v>
                </c:pt>
                <c:pt idx="149">
                  <c:v>27.07.2011</c:v>
                </c:pt>
                <c:pt idx="150">
                  <c:v>28.07.2011</c:v>
                </c:pt>
                <c:pt idx="151">
                  <c:v>29.07.2011</c:v>
                </c:pt>
                <c:pt idx="152">
                  <c:v>30.07.2011</c:v>
                </c:pt>
                <c:pt idx="153">
                  <c:v>31.07.2011</c:v>
                </c:pt>
                <c:pt idx="154">
                  <c:v>01.08.2011</c:v>
                </c:pt>
                <c:pt idx="155">
                  <c:v>02.08.2011</c:v>
                </c:pt>
                <c:pt idx="156">
                  <c:v>03.08.2011</c:v>
                </c:pt>
                <c:pt idx="157">
                  <c:v>04.08.2011</c:v>
                </c:pt>
                <c:pt idx="158">
                  <c:v>05.08.2011</c:v>
                </c:pt>
                <c:pt idx="159">
                  <c:v>06.08.2011</c:v>
                </c:pt>
                <c:pt idx="160">
                  <c:v>07.08.2011</c:v>
                </c:pt>
                <c:pt idx="161">
                  <c:v>08.08.2011</c:v>
                </c:pt>
                <c:pt idx="162">
                  <c:v>09.08.2011</c:v>
                </c:pt>
                <c:pt idx="163">
                  <c:v>10.08.2011</c:v>
                </c:pt>
                <c:pt idx="164">
                  <c:v>11.08.2011</c:v>
                </c:pt>
                <c:pt idx="165">
                  <c:v>12.08.2011</c:v>
                </c:pt>
                <c:pt idx="166">
                  <c:v>13.08.2011</c:v>
                </c:pt>
                <c:pt idx="167">
                  <c:v>14.08.2011</c:v>
                </c:pt>
                <c:pt idx="168">
                  <c:v>15.08.2011</c:v>
                </c:pt>
                <c:pt idx="169">
                  <c:v>16.08.2011</c:v>
                </c:pt>
                <c:pt idx="170">
                  <c:v>17.08.2011</c:v>
                </c:pt>
                <c:pt idx="171">
                  <c:v>18.08.2011</c:v>
                </c:pt>
                <c:pt idx="172">
                  <c:v>19.08.2011</c:v>
                </c:pt>
                <c:pt idx="173">
                  <c:v>20.08.2011</c:v>
                </c:pt>
                <c:pt idx="174">
                  <c:v>21.08.2011</c:v>
                </c:pt>
                <c:pt idx="175">
                  <c:v>22.08.2011</c:v>
                </c:pt>
                <c:pt idx="176">
                  <c:v>23.08.2011</c:v>
                </c:pt>
                <c:pt idx="177">
                  <c:v>24.08.2011</c:v>
                </c:pt>
                <c:pt idx="178">
                  <c:v>25.08.2011</c:v>
                </c:pt>
                <c:pt idx="179">
                  <c:v>26.08.2011</c:v>
                </c:pt>
                <c:pt idx="180">
                  <c:v>27.08.2011</c:v>
                </c:pt>
                <c:pt idx="181">
                  <c:v>28.08.2011</c:v>
                </c:pt>
                <c:pt idx="182">
                  <c:v>29.08.2011</c:v>
                </c:pt>
                <c:pt idx="183">
                  <c:v>30.08.2011</c:v>
                </c:pt>
                <c:pt idx="184">
                  <c:v>31.08.2011</c:v>
                </c:pt>
                <c:pt idx="185">
                  <c:v>01.09.2011</c:v>
                </c:pt>
                <c:pt idx="186">
                  <c:v>02.09.2011</c:v>
                </c:pt>
                <c:pt idx="187">
                  <c:v>03.09.2011</c:v>
                </c:pt>
                <c:pt idx="188">
                  <c:v>04.09.2011</c:v>
                </c:pt>
                <c:pt idx="189">
                  <c:v>05.09.2011</c:v>
                </c:pt>
                <c:pt idx="190">
                  <c:v>06.09.2011</c:v>
                </c:pt>
                <c:pt idx="191">
                  <c:v>07.09.2011</c:v>
                </c:pt>
                <c:pt idx="192">
                  <c:v>08.09.2011</c:v>
                </c:pt>
                <c:pt idx="193">
                  <c:v>09.09.2011</c:v>
                </c:pt>
                <c:pt idx="194">
                  <c:v>10.09.2011</c:v>
                </c:pt>
                <c:pt idx="195">
                  <c:v>11.09.2011</c:v>
                </c:pt>
                <c:pt idx="196">
                  <c:v>12.09.2011</c:v>
                </c:pt>
                <c:pt idx="197">
                  <c:v>13.09.2011</c:v>
                </c:pt>
                <c:pt idx="198">
                  <c:v>14.09.2011</c:v>
                </c:pt>
                <c:pt idx="199">
                  <c:v>15.09.2011</c:v>
                </c:pt>
                <c:pt idx="200">
                  <c:v>16.09.2011</c:v>
                </c:pt>
                <c:pt idx="201">
                  <c:v>17.09.2011</c:v>
                </c:pt>
                <c:pt idx="202">
                  <c:v>18.09.2011</c:v>
                </c:pt>
                <c:pt idx="203">
                  <c:v>19.09.2011</c:v>
                </c:pt>
                <c:pt idx="204">
                  <c:v>20.09.2011</c:v>
                </c:pt>
                <c:pt idx="205">
                  <c:v>21.09.2011</c:v>
                </c:pt>
                <c:pt idx="206">
                  <c:v>22.09.2011</c:v>
                </c:pt>
                <c:pt idx="207">
                  <c:v>23.09.2011</c:v>
                </c:pt>
                <c:pt idx="208">
                  <c:v>24.09.2011</c:v>
                </c:pt>
                <c:pt idx="209">
                  <c:v>25.09.2011</c:v>
                </c:pt>
                <c:pt idx="210">
                  <c:v>26.09.2011</c:v>
                </c:pt>
                <c:pt idx="211">
                  <c:v>27.09.2011</c:v>
                </c:pt>
                <c:pt idx="212">
                  <c:v>28.09.2011</c:v>
                </c:pt>
                <c:pt idx="213">
                  <c:v>29.09.2011</c:v>
                </c:pt>
                <c:pt idx="214">
                  <c:v>30.09.2011</c:v>
                </c:pt>
              </c:strCache>
            </c:strRef>
          </c:cat>
          <c:val>
            <c:numRef>
              <c:f>'2011'!$I$1:$I$215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-18.600000000000001</c:v>
                </c:pt>
                <c:pt idx="2">
                  <c:v>-18.899999999999999</c:v>
                </c:pt>
                <c:pt idx="3">
                  <c:v>-15.7</c:v>
                </c:pt>
                <c:pt idx="4">
                  <c:v>-15.8</c:v>
                </c:pt>
                <c:pt idx="5">
                  <c:v>-16.100000000000001</c:v>
                </c:pt>
                <c:pt idx="6">
                  <c:v>-9.6999999999999993</c:v>
                </c:pt>
                <c:pt idx="7">
                  <c:v>-6.5</c:v>
                </c:pt>
                <c:pt idx="8">
                  <c:v>-1</c:v>
                </c:pt>
                <c:pt idx="9">
                  <c:v>-2.5</c:v>
                </c:pt>
                <c:pt idx="10">
                  <c:v>-6.2</c:v>
                </c:pt>
                <c:pt idx="11">
                  <c:v>-11.6</c:v>
                </c:pt>
                <c:pt idx="12">
                  <c:v>-13.7</c:v>
                </c:pt>
                <c:pt idx="13">
                  <c:v>-12.6</c:v>
                </c:pt>
                <c:pt idx="14">
                  <c:v>-8.1</c:v>
                </c:pt>
                <c:pt idx="15">
                  <c:v>-1.2</c:v>
                </c:pt>
                <c:pt idx="16">
                  <c:v>-4.0999999999999996</c:v>
                </c:pt>
                <c:pt idx="17">
                  <c:v>-4.8</c:v>
                </c:pt>
                <c:pt idx="18">
                  <c:v>-8.5</c:v>
                </c:pt>
                <c:pt idx="19">
                  <c:v>-11.4</c:v>
                </c:pt>
                <c:pt idx="20">
                  <c:v>-9.8000000000000007</c:v>
                </c:pt>
                <c:pt idx="21">
                  <c:v>-8.9</c:v>
                </c:pt>
                <c:pt idx="22">
                  <c:v>-9.1999999999999993</c:v>
                </c:pt>
                <c:pt idx="23">
                  <c:v>-6.9</c:v>
                </c:pt>
                <c:pt idx="24">
                  <c:v>-5.3</c:v>
                </c:pt>
                <c:pt idx="25">
                  <c:v>-0.1</c:v>
                </c:pt>
                <c:pt idx="26">
                  <c:v>3</c:v>
                </c:pt>
                <c:pt idx="27">
                  <c:v>0.6</c:v>
                </c:pt>
                <c:pt idx="28">
                  <c:v>1</c:v>
                </c:pt>
                <c:pt idx="29">
                  <c:v>-3.5</c:v>
                </c:pt>
                <c:pt idx="30">
                  <c:v>-6.3</c:v>
                </c:pt>
                <c:pt idx="31">
                  <c:v>-4.7</c:v>
                </c:pt>
                <c:pt idx="32">
                  <c:v>1.4</c:v>
                </c:pt>
                <c:pt idx="33">
                  <c:v>3.6</c:v>
                </c:pt>
                <c:pt idx="34">
                  <c:v>0</c:v>
                </c:pt>
                <c:pt idx="35">
                  <c:v>-4.5</c:v>
                </c:pt>
                <c:pt idx="36">
                  <c:v>-0.9</c:v>
                </c:pt>
                <c:pt idx="37">
                  <c:v>1.9</c:v>
                </c:pt>
                <c:pt idx="38">
                  <c:v>3.2</c:v>
                </c:pt>
                <c:pt idx="39">
                  <c:v>4</c:v>
                </c:pt>
                <c:pt idx="40">
                  <c:v>4</c:v>
                </c:pt>
                <c:pt idx="41">
                  <c:v>7.8</c:v>
                </c:pt>
                <c:pt idx="42">
                  <c:v>8.4</c:v>
                </c:pt>
                <c:pt idx="43">
                  <c:v>11.5</c:v>
                </c:pt>
                <c:pt idx="44">
                  <c:v>13.6</c:v>
                </c:pt>
                <c:pt idx="45">
                  <c:v>14</c:v>
                </c:pt>
                <c:pt idx="46">
                  <c:v>14.1</c:v>
                </c:pt>
                <c:pt idx="47">
                  <c:v>14.9</c:v>
                </c:pt>
                <c:pt idx="48">
                  <c:v>12.3</c:v>
                </c:pt>
                <c:pt idx="49">
                  <c:v>9.6</c:v>
                </c:pt>
                <c:pt idx="50">
                  <c:v>13</c:v>
                </c:pt>
                <c:pt idx="51">
                  <c:v>12.7</c:v>
                </c:pt>
                <c:pt idx="52">
                  <c:v>11.2</c:v>
                </c:pt>
                <c:pt idx="53">
                  <c:v>17.2</c:v>
                </c:pt>
                <c:pt idx="54">
                  <c:v>14.6</c:v>
                </c:pt>
                <c:pt idx="55">
                  <c:v>6.4</c:v>
                </c:pt>
                <c:pt idx="56">
                  <c:v>6.2</c:v>
                </c:pt>
                <c:pt idx="57">
                  <c:v>9.1</c:v>
                </c:pt>
                <c:pt idx="58">
                  <c:v>8.4</c:v>
                </c:pt>
                <c:pt idx="59">
                  <c:v>4.3</c:v>
                </c:pt>
                <c:pt idx="60">
                  <c:v>6.8</c:v>
                </c:pt>
                <c:pt idx="61">
                  <c:v>9</c:v>
                </c:pt>
                <c:pt idx="62">
                  <c:v>11.3</c:v>
                </c:pt>
                <c:pt idx="63">
                  <c:v>9.9</c:v>
                </c:pt>
                <c:pt idx="64">
                  <c:v>7.7</c:v>
                </c:pt>
                <c:pt idx="65">
                  <c:v>7.4</c:v>
                </c:pt>
                <c:pt idx="66">
                  <c:v>5.8</c:v>
                </c:pt>
                <c:pt idx="67">
                  <c:v>5.7</c:v>
                </c:pt>
                <c:pt idx="68">
                  <c:v>9.1999999999999993</c:v>
                </c:pt>
                <c:pt idx="69">
                  <c:v>7.6</c:v>
                </c:pt>
                <c:pt idx="70">
                  <c:v>2.1</c:v>
                </c:pt>
                <c:pt idx="71">
                  <c:v>6.6</c:v>
                </c:pt>
                <c:pt idx="72">
                  <c:v>13.2</c:v>
                </c:pt>
                <c:pt idx="73">
                  <c:v>16.5</c:v>
                </c:pt>
                <c:pt idx="74">
                  <c:v>20</c:v>
                </c:pt>
                <c:pt idx="75">
                  <c:v>12.4</c:v>
                </c:pt>
                <c:pt idx="76">
                  <c:v>13.6</c:v>
                </c:pt>
                <c:pt idx="77">
                  <c:v>9.6999999999999993</c:v>
                </c:pt>
                <c:pt idx="78">
                  <c:v>6.5</c:v>
                </c:pt>
                <c:pt idx="79">
                  <c:v>7.7</c:v>
                </c:pt>
                <c:pt idx="80">
                  <c:v>10.9</c:v>
                </c:pt>
                <c:pt idx="81">
                  <c:v>15</c:v>
                </c:pt>
                <c:pt idx="82">
                  <c:v>18.100000000000001</c:v>
                </c:pt>
                <c:pt idx="83">
                  <c:v>13.2</c:v>
                </c:pt>
                <c:pt idx="84">
                  <c:v>14.5</c:v>
                </c:pt>
                <c:pt idx="85">
                  <c:v>13.1</c:v>
                </c:pt>
                <c:pt idx="86">
                  <c:v>17.100000000000001</c:v>
                </c:pt>
                <c:pt idx="87">
                  <c:v>20.399999999999999</c:v>
                </c:pt>
                <c:pt idx="88">
                  <c:v>12.8</c:v>
                </c:pt>
                <c:pt idx="89">
                  <c:v>14.3</c:v>
                </c:pt>
                <c:pt idx="90">
                  <c:v>15.6</c:v>
                </c:pt>
                <c:pt idx="91">
                  <c:v>21.6</c:v>
                </c:pt>
                <c:pt idx="92">
                  <c:v>23.2</c:v>
                </c:pt>
                <c:pt idx="93">
                  <c:v>17</c:v>
                </c:pt>
                <c:pt idx="94">
                  <c:v>19.399999999999999</c:v>
                </c:pt>
                <c:pt idx="95">
                  <c:v>21.5</c:v>
                </c:pt>
                <c:pt idx="96">
                  <c:v>19.899999999999999</c:v>
                </c:pt>
                <c:pt idx="97">
                  <c:v>20.2</c:v>
                </c:pt>
                <c:pt idx="98">
                  <c:v>18.600000000000001</c:v>
                </c:pt>
                <c:pt idx="99">
                  <c:v>19.899999999999999</c:v>
                </c:pt>
                <c:pt idx="100">
                  <c:v>21.7</c:v>
                </c:pt>
                <c:pt idx="101">
                  <c:v>22.5</c:v>
                </c:pt>
                <c:pt idx="102">
                  <c:v>22.9</c:v>
                </c:pt>
                <c:pt idx="103">
                  <c:v>22.2</c:v>
                </c:pt>
                <c:pt idx="104">
                  <c:v>22</c:v>
                </c:pt>
                <c:pt idx="105">
                  <c:v>22.2</c:v>
                </c:pt>
                <c:pt idx="106">
                  <c:v>22.3</c:v>
                </c:pt>
                <c:pt idx="107">
                  <c:v>18.399999999999999</c:v>
                </c:pt>
                <c:pt idx="108">
                  <c:v>17.8</c:v>
                </c:pt>
                <c:pt idx="109">
                  <c:v>18</c:v>
                </c:pt>
                <c:pt idx="110">
                  <c:v>20.8</c:v>
                </c:pt>
                <c:pt idx="111">
                  <c:v>23.8</c:v>
                </c:pt>
                <c:pt idx="112">
                  <c:v>22.2</c:v>
                </c:pt>
                <c:pt idx="113">
                  <c:v>19.399999999999999</c:v>
                </c:pt>
                <c:pt idx="114">
                  <c:v>15.8</c:v>
                </c:pt>
                <c:pt idx="115">
                  <c:v>17</c:v>
                </c:pt>
                <c:pt idx="116">
                  <c:v>19</c:v>
                </c:pt>
                <c:pt idx="117">
                  <c:v>19.600000000000001</c:v>
                </c:pt>
                <c:pt idx="118">
                  <c:v>17</c:v>
                </c:pt>
                <c:pt idx="119">
                  <c:v>18.2</c:v>
                </c:pt>
                <c:pt idx="120">
                  <c:v>19.8</c:v>
                </c:pt>
                <c:pt idx="121">
                  <c:v>21.7</c:v>
                </c:pt>
                <c:pt idx="122">
                  <c:v>23.9</c:v>
                </c:pt>
                <c:pt idx="123">
                  <c:v>22.1</c:v>
                </c:pt>
                <c:pt idx="124">
                  <c:v>16.7</c:v>
                </c:pt>
                <c:pt idx="125">
                  <c:v>12.6</c:v>
                </c:pt>
                <c:pt idx="126">
                  <c:v>13.5</c:v>
                </c:pt>
                <c:pt idx="127">
                  <c:v>15.3</c:v>
                </c:pt>
                <c:pt idx="128">
                  <c:v>20.399999999999999</c:v>
                </c:pt>
                <c:pt idx="129">
                  <c:v>17.2</c:v>
                </c:pt>
                <c:pt idx="130">
                  <c:v>16.2</c:v>
                </c:pt>
                <c:pt idx="131">
                  <c:v>16</c:v>
                </c:pt>
                <c:pt idx="132">
                  <c:v>16.899999999999999</c:v>
                </c:pt>
                <c:pt idx="133">
                  <c:v>19.5</c:v>
                </c:pt>
                <c:pt idx="134">
                  <c:v>24.1</c:v>
                </c:pt>
                <c:pt idx="135">
                  <c:v>24</c:v>
                </c:pt>
                <c:pt idx="136">
                  <c:v>17.5</c:v>
                </c:pt>
                <c:pt idx="137">
                  <c:v>18.399999999999999</c:v>
                </c:pt>
                <c:pt idx="138">
                  <c:v>17</c:v>
                </c:pt>
                <c:pt idx="139">
                  <c:v>18.899999999999999</c:v>
                </c:pt>
                <c:pt idx="140">
                  <c:v>20.100000000000001</c:v>
                </c:pt>
                <c:pt idx="141">
                  <c:v>21.5</c:v>
                </c:pt>
                <c:pt idx="142">
                  <c:v>21.8</c:v>
                </c:pt>
                <c:pt idx="143">
                  <c:v>18.7</c:v>
                </c:pt>
                <c:pt idx="144">
                  <c:v>17</c:v>
                </c:pt>
                <c:pt idx="145">
                  <c:v>15.8</c:v>
                </c:pt>
                <c:pt idx="146">
                  <c:v>17.7</c:v>
                </c:pt>
                <c:pt idx="147">
                  <c:v>20</c:v>
                </c:pt>
                <c:pt idx="148">
                  <c:v>17.8</c:v>
                </c:pt>
                <c:pt idx="149">
                  <c:v>18.3</c:v>
                </c:pt>
                <c:pt idx="150">
                  <c:v>17.899999999999999</c:v>
                </c:pt>
                <c:pt idx="151">
                  <c:v>14.9</c:v>
                </c:pt>
                <c:pt idx="152">
                  <c:v>15.5</c:v>
                </c:pt>
                <c:pt idx="153">
                  <c:v>18.3</c:v>
                </c:pt>
                <c:pt idx="154">
                  <c:v>26.3</c:v>
                </c:pt>
                <c:pt idx="155">
                  <c:v>21.7</c:v>
                </c:pt>
                <c:pt idx="156">
                  <c:v>22</c:v>
                </c:pt>
                <c:pt idx="157">
                  <c:v>17.899999999999999</c:v>
                </c:pt>
                <c:pt idx="158">
                  <c:v>14.4</c:v>
                </c:pt>
                <c:pt idx="159">
                  <c:v>13.8</c:v>
                </c:pt>
                <c:pt idx="160">
                  <c:v>13</c:v>
                </c:pt>
                <c:pt idx="161">
                  <c:v>15.1</c:v>
                </c:pt>
                <c:pt idx="162">
                  <c:v>15</c:v>
                </c:pt>
                <c:pt idx="163">
                  <c:v>16.5</c:v>
                </c:pt>
                <c:pt idx="164">
                  <c:v>16.899999999999999</c:v>
                </c:pt>
                <c:pt idx="165">
                  <c:v>19.100000000000001</c:v>
                </c:pt>
                <c:pt idx="166">
                  <c:v>18</c:v>
                </c:pt>
                <c:pt idx="167">
                  <c:v>20</c:v>
                </c:pt>
                <c:pt idx="168">
                  <c:v>20</c:v>
                </c:pt>
                <c:pt idx="169">
                  <c:v>21</c:v>
                </c:pt>
                <c:pt idx="170">
                  <c:v>19.899999999999999</c:v>
                </c:pt>
                <c:pt idx="171">
                  <c:v>15.5</c:v>
                </c:pt>
                <c:pt idx="172">
                  <c:v>11.8</c:v>
                </c:pt>
                <c:pt idx="173">
                  <c:v>11.8</c:v>
                </c:pt>
                <c:pt idx="174">
                  <c:v>13.1</c:v>
                </c:pt>
                <c:pt idx="175">
                  <c:v>14.5</c:v>
                </c:pt>
                <c:pt idx="176">
                  <c:v>14.5</c:v>
                </c:pt>
                <c:pt idx="177">
                  <c:v>19.600000000000001</c:v>
                </c:pt>
                <c:pt idx="178">
                  <c:v>17.600000000000001</c:v>
                </c:pt>
                <c:pt idx="179">
                  <c:v>13.9</c:v>
                </c:pt>
                <c:pt idx="180">
                  <c:v>10.5</c:v>
                </c:pt>
                <c:pt idx="181">
                  <c:v>10.6</c:v>
                </c:pt>
                <c:pt idx="182">
                  <c:v>12</c:v>
                </c:pt>
                <c:pt idx="183">
                  <c:v>14.1</c:v>
                </c:pt>
                <c:pt idx="184">
                  <c:v>15.4</c:v>
                </c:pt>
                <c:pt idx="185">
                  <c:v>19</c:v>
                </c:pt>
                <c:pt idx="186">
                  <c:v>12</c:v>
                </c:pt>
                <c:pt idx="187">
                  <c:v>11</c:v>
                </c:pt>
                <c:pt idx="188">
                  <c:v>15.3</c:v>
                </c:pt>
                <c:pt idx="189">
                  <c:v>11</c:v>
                </c:pt>
                <c:pt idx="190">
                  <c:v>11.1</c:v>
                </c:pt>
                <c:pt idx="191">
                  <c:v>11.5</c:v>
                </c:pt>
                <c:pt idx="192">
                  <c:v>13.1</c:v>
                </c:pt>
                <c:pt idx="193">
                  <c:v>15.1</c:v>
                </c:pt>
                <c:pt idx="194">
                  <c:v>14.9</c:v>
                </c:pt>
                <c:pt idx="195">
                  <c:v>10.5</c:v>
                </c:pt>
                <c:pt idx="196">
                  <c:v>9.3000000000000007</c:v>
                </c:pt>
                <c:pt idx="197">
                  <c:v>9.3000000000000007</c:v>
                </c:pt>
                <c:pt idx="198">
                  <c:v>10.4</c:v>
                </c:pt>
                <c:pt idx="199">
                  <c:v>12</c:v>
                </c:pt>
                <c:pt idx="200">
                  <c:v>12.5</c:v>
                </c:pt>
                <c:pt idx="201">
                  <c:v>12.1</c:v>
                </c:pt>
                <c:pt idx="202">
                  <c:v>11.6</c:v>
                </c:pt>
                <c:pt idx="203">
                  <c:v>12.6</c:v>
                </c:pt>
                <c:pt idx="204">
                  <c:v>14.8</c:v>
                </c:pt>
                <c:pt idx="205">
                  <c:v>18.399999999999999</c:v>
                </c:pt>
                <c:pt idx="206">
                  <c:v>13.5</c:v>
                </c:pt>
                <c:pt idx="207">
                  <c:v>11.8</c:v>
                </c:pt>
                <c:pt idx="208">
                  <c:v>11.9</c:v>
                </c:pt>
                <c:pt idx="209">
                  <c:v>5.6</c:v>
                </c:pt>
                <c:pt idx="210">
                  <c:v>4.5999999999999996</c:v>
                </c:pt>
                <c:pt idx="211">
                  <c:v>7</c:v>
                </c:pt>
                <c:pt idx="212">
                  <c:v>9.6</c:v>
                </c:pt>
                <c:pt idx="213">
                  <c:v>10.199999999999999</c:v>
                </c:pt>
                <c:pt idx="214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8-451C-AB2C-7B29A33D60C6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'2011'!$H$1:$H$215</c:f>
              <c:strCache>
                <c:ptCount val="215"/>
                <c:pt idx="0">
                  <c:v>Дата</c:v>
                </c:pt>
                <c:pt idx="1">
                  <c:v>01.03.2011</c:v>
                </c:pt>
                <c:pt idx="2">
                  <c:v>02.03.2011</c:v>
                </c:pt>
                <c:pt idx="3">
                  <c:v>03.03.2011</c:v>
                </c:pt>
                <c:pt idx="4">
                  <c:v>04.03.2011</c:v>
                </c:pt>
                <c:pt idx="5">
                  <c:v>05.03.2011</c:v>
                </c:pt>
                <c:pt idx="6">
                  <c:v>06.03.2011</c:v>
                </c:pt>
                <c:pt idx="7">
                  <c:v>07.03.2011</c:v>
                </c:pt>
                <c:pt idx="8">
                  <c:v>08.03.2011</c:v>
                </c:pt>
                <c:pt idx="9">
                  <c:v>09.03.2011</c:v>
                </c:pt>
                <c:pt idx="10">
                  <c:v>10.03.2011</c:v>
                </c:pt>
                <c:pt idx="11">
                  <c:v>11.03.2011</c:v>
                </c:pt>
                <c:pt idx="12">
                  <c:v>12.03.2011</c:v>
                </c:pt>
                <c:pt idx="13">
                  <c:v>13.03.2011</c:v>
                </c:pt>
                <c:pt idx="14">
                  <c:v>14.03.2011</c:v>
                </c:pt>
                <c:pt idx="15">
                  <c:v>15.03.2011</c:v>
                </c:pt>
                <c:pt idx="16">
                  <c:v>16.03.2011</c:v>
                </c:pt>
                <c:pt idx="17">
                  <c:v>17.03.2011</c:v>
                </c:pt>
                <c:pt idx="18">
                  <c:v>18.03.2011</c:v>
                </c:pt>
                <c:pt idx="19">
                  <c:v>19.03.2011</c:v>
                </c:pt>
                <c:pt idx="20">
                  <c:v>20.03.2011</c:v>
                </c:pt>
                <c:pt idx="21">
                  <c:v>21.03.2011</c:v>
                </c:pt>
                <c:pt idx="22">
                  <c:v>22.03.2011</c:v>
                </c:pt>
                <c:pt idx="23">
                  <c:v>23.03.2011</c:v>
                </c:pt>
                <c:pt idx="24">
                  <c:v>24.03.2011</c:v>
                </c:pt>
                <c:pt idx="25">
                  <c:v>25.03.2011</c:v>
                </c:pt>
                <c:pt idx="26">
                  <c:v>26.03.2011</c:v>
                </c:pt>
                <c:pt idx="27">
                  <c:v>27.03.2011</c:v>
                </c:pt>
                <c:pt idx="28">
                  <c:v>28.03.2011</c:v>
                </c:pt>
                <c:pt idx="29">
                  <c:v>29.03.2011</c:v>
                </c:pt>
                <c:pt idx="30">
                  <c:v>30.03.2011</c:v>
                </c:pt>
                <c:pt idx="31">
                  <c:v>31.03.2011</c:v>
                </c:pt>
                <c:pt idx="32">
                  <c:v>01.04.2011</c:v>
                </c:pt>
                <c:pt idx="33">
                  <c:v>02.04.2011</c:v>
                </c:pt>
                <c:pt idx="34">
                  <c:v>03.04.2011</c:v>
                </c:pt>
                <c:pt idx="35">
                  <c:v>04.04.2011</c:v>
                </c:pt>
                <c:pt idx="36">
                  <c:v>05.04.2011</c:v>
                </c:pt>
                <c:pt idx="37">
                  <c:v>06.04.2011</c:v>
                </c:pt>
                <c:pt idx="38">
                  <c:v>07.04.2011</c:v>
                </c:pt>
                <c:pt idx="39">
                  <c:v>08.04.2011</c:v>
                </c:pt>
                <c:pt idx="40">
                  <c:v>09.04.2011</c:v>
                </c:pt>
                <c:pt idx="41">
                  <c:v>10.04.2011</c:v>
                </c:pt>
                <c:pt idx="42">
                  <c:v>11.04.2011</c:v>
                </c:pt>
                <c:pt idx="43">
                  <c:v>12.04.2011</c:v>
                </c:pt>
                <c:pt idx="44">
                  <c:v>13.04.2011</c:v>
                </c:pt>
                <c:pt idx="45">
                  <c:v>14.04.2011</c:v>
                </c:pt>
                <c:pt idx="46">
                  <c:v>15.04.2011</c:v>
                </c:pt>
                <c:pt idx="47">
                  <c:v>16.04.2011</c:v>
                </c:pt>
                <c:pt idx="48">
                  <c:v>17.04.2011</c:v>
                </c:pt>
                <c:pt idx="49">
                  <c:v>18.04.2011</c:v>
                </c:pt>
                <c:pt idx="50">
                  <c:v>19.04.2011</c:v>
                </c:pt>
                <c:pt idx="51">
                  <c:v>20.04.2011</c:v>
                </c:pt>
                <c:pt idx="52">
                  <c:v>21.04.2011</c:v>
                </c:pt>
                <c:pt idx="53">
                  <c:v>22.04.2011</c:v>
                </c:pt>
                <c:pt idx="54">
                  <c:v>23.04.2011</c:v>
                </c:pt>
                <c:pt idx="55">
                  <c:v>24.04.2011</c:v>
                </c:pt>
                <c:pt idx="56">
                  <c:v>25.04.2011</c:v>
                </c:pt>
                <c:pt idx="57">
                  <c:v>26.04.2011</c:v>
                </c:pt>
                <c:pt idx="58">
                  <c:v>27.04.2011</c:v>
                </c:pt>
                <c:pt idx="59">
                  <c:v>28.04.2011</c:v>
                </c:pt>
                <c:pt idx="60">
                  <c:v>29.04.2011</c:v>
                </c:pt>
                <c:pt idx="61">
                  <c:v>30.04.2011</c:v>
                </c:pt>
                <c:pt idx="62">
                  <c:v>01.05.2011</c:v>
                </c:pt>
                <c:pt idx="63">
                  <c:v>02.05.2011</c:v>
                </c:pt>
                <c:pt idx="64">
                  <c:v>03.05.2011</c:v>
                </c:pt>
                <c:pt idx="65">
                  <c:v>04.05.2011</c:v>
                </c:pt>
                <c:pt idx="66">
                  <c:v>05.05.2011</c:v>
                </c:pt>
                <c:pt idx="67">
                  <c:v>06.05.2011</c:v>
                </c:pt>
                <c:pt idx="68">
                  <c:v>07.05.2011</c:v>
                </c:pt>
                <c:pt idx="69">
                  <c:v>08.05.2011</c:v>
                </c:pt>
                <c:pt idx="70">
                  <c:v>09.05.2011</c:v>
                </c:pt>
                <c:pt idx="71">
                  <c:v>10.05.2011</c:v>
                </c:pt>
                <c:pt idx="72">
                  <c:v>11.05.2011</c:v>
                </c:pt>
                <c:pt idx="73">
                  <c:v>12.05.2011</c:v>
                </c:pt>
                <c:pt idx="74">
                  <c:v>13.05.2011</c:v>
                </c:pt>
                <c:pt idx="75">
                  <c:v>14.05.2011</c:v>
                </c:pt>
                <c:pt idx="76">
                  <c:v>15.05.2011</c:v>
                </c:pt>
                <c:pt idx="77">
                  <c:v>16.05.2011</c:v>
                </c:pt>
                <c:pt idx="78">
                  <c:v>17.05.2011</c:v>
                </c:pt>
                <c:pt idx="79">
                  <c:v>18.05.2011</c:v>
                </c:pt>
                <c:pt idx="80">
                  <c:v>19.05.2011</c:v>
                </c:pt>
                <c:pt idx="81">
                  <c:v>20.05.2011</c:v>
                </c:pt>
                <c:pt idx="82">
                  <c:v>21.05.2011</c:v>
                </c:pt>
                <c:pt idx="83">
                  <c:v>22.05.2011</c:v>
                </c:pt>
                <c:pt idx="84">
                  <c:v>23.05.2011</c:v>
                </c:pt>
                <c:pt idx="85">
                  <c:v>24.05.2011</c:v>
                </c:pt>
                <c:pt idx="86">
                  <c:v>25.05.2011</c:v>
                </c:pt>
                <c:pt idx="87">
                  <c:v>26.05.2011</c:v>
                </c:pt>
                <c:pt idx="88">
                  <c:v>27.05.2011</c:v>
                </c:pt>
                <c:pt idx="89">
                  <c:v>28.05.2011</c:v>
                </c:pt>
                <c:pt idx="90">
                  <c:v>29.05.2011</c:v>
                </c:pt>
                <c:pt idx="91">
                  <c:v>30.05.2011</c:v>
                </c:pt>
                <c:pt idx="92">
                  <c:v>31.05.2011</c:v>
                </c:pt>
                <c:pt idx="93">
                  <c:v>01.06.2011</c:v>
                </c:pt>
                <c:pt idx="94">
                  <c:v>02.06.2011</c:v>
                </c:pt>
                <c:pt idx="95">
                  <c:v>03.06.2011</c:v>
                </c:pt>
                <c:pt idx="96">
                  <c:v>04.06.2011</c:v>
                </c:pt>
                <c:pt idx="97">
                  <c:v>05.06.2011</c:v>
                </c:pt>
                <c:pt idx="98">
                  <c:v>06.06.2011</c:v>
                </c:pt>
                <c:pt idx="99">
                  <c:v>07.06.2011</c:v>
                </c:pt>
                <c:pt idx="100">
                  <c:v>08.06.2011</c:v>
                </c:pt>
                <c:pt idx="101">
                  <c:v>09.06.2011</c:v>
                </c:pt>
                <c:pt idx="102">
                  <c:v>10.06.2011</c:v>
                </c:pt>
                <c:pt idx="103">
                  <c:v>11.06.2011</c:v>
                </c:pt>
                <c:pt idx="104">
                  <c:v>12.06.2011</c:v>
                </c:pt>
                <c:pt idx="105">
                  <c:v>13.06.2011</c:v>
                </c:pt>
                <c:pt idx="106">
                  <c:v>14.06.2011</c:v>
                </c:pt>
                <c:pt idx="107">
                  <c:v>15.06.2011</c:v>
                </c:pt>
                <c:pt idx="108">
                  <c:v>16.06.2011</c:v>
                </c:pt>
                <c:pt idx="109">
                  <c:v>17.06.2011</c:v>
                </c:pt>
                <c:pt idx="110">
                  <c:v>18.06.2011</c:v>
                </c:pt>
                <c:pt idx="111">
                  <c:v>19.06.2011</c:v>
                </c:pt>
                <c:pt idx="112">
                  <c:v>20.06.2011</c:v>
                </c:pt>
                <c:pt idx="113">
                  <c:v>21.06.2011</c:v>
                </c:pt>
                <c:pt idx="114">
                  <c:v>22.06.2011</c:v>
                </c:pt>
                <c:pt idx="115">
                  <c:v>23.06.2011</c:v>
                </c:pt>
                <c:pt idx="116">
                  <c:v>24.06.2011</c:v>
                </c:pt>
                <c:pt idx="117">
                  <c:v>25.06.2011</c:v>
                </c:pt>
                <c:pt idx="118">
                  <c:v>26.06.2011</c:v>
                </c:pt>
                <c:pt idx="119">
                  <c:v>27.06.2011</c:v>
                </c:pt>
                <c:pt idx="120">
                  <c:v>28.06.2011</c:v>
                </c:pt>
                <c:pt idx="121">
                  <c:v>29.06.2011</c:v>
                </c:pt>
                <c:pt idx="122">
                  <c:v>30.06.2011</c:v>
                </c:pt>
                <c:pt idx="123">
                  <c:v>01.07.2011</c:v>
                </c:pt>
                <c:pt idx="124">
                  <c:v>02.07.2011</c:v>
                </c:pt>
                <c:pt idx="125">
                  <c:v>03.07.2011</c:v>
                </c:pt>
                <c:pt idx="126">
                  <c:v>04.07.2011</c:v>
                </c:pt>
                <c:pt idx="127">
                  <c:v>05.07.2011</c:v>
                </c:pt>
                <c:pt idx="128">
                  <c:v>06.07.2011</c:v>
                </c:pt>
                <c:pt idx="129">
                  <c:v>07.07.2011</c:v>
                </c:pt>
                <c:pt idx="130">
                  <c:v>08.07.2011</c:v>
                </c:pt>
                <c:pt idx="131">
                  <c:v>09.07.2011</c:v>
                </c:pt>
                <c:pt idx="132">
                  <c:v>10.07.2011</c:v>
                </c:pt>
                <c:pt idx="133">
                  <c:v>11.07.2011</c:v>
                </c:pt>
                <c:pt idx="134">
                  <c:v>12.07.2011</c:v>
                </c:pt>
                <c:pt idx="135">
                  <c:v>13.07.2011</c:v>
                </c:pt>
                <c:pt idx="136">
                  <c:v>14.07.2011</c:v>
                </c:pt>
                <c:pt idx="137">
                  <c:v>15.07.2011</c:v>
                </c:pt>
                <c:pt idx="138">
                  <c:v>16.07.2011</c:v>
                </c:pt>
                <c:pt idx="139">
                  <c:v>17.07.2011</c:v>
                </c:pt>
                <c:pt idx="140">
                  <c:v>18.07.2011</c:v>
                </c:pt>
                <c:pt idx="141">
                  <c:v>19.07.2011</c:v>
                </c:pt>
                <c:pt idx="142">
                  <c:v>20.07.2011</c:v>
                </c:pt>
                <c:pt idx="143">
                  <c:v>21.07.2011</c:v>
                </c:pt>
                <c:pt idx="144">
                  <c:v>22.07.2011</c:v>
                </c:pt>
                <c:pt idx="145">
                  <c:v>23.07.2011</c:v>
                </c:pt>
                <c:pt idx="146">
                  <c:v>24.07.2011</c:v>
                </c:pt>
                <c:pt idx="147">
                  <c:v>25.07.2011</c:v>
                </c:pt>
                <c:pt idx="148">
                  <c:v>26.07.2011</c:v>
                </c:pt>
                <c:pt idx="149">
                  <c:v>27.07.2011</c:v>
                </c:pt>
                <c:pt idx="150">
                  <c:v>28.07.2011</c:v>
                </c:pt>
                <c:pt idx="151">
                  <c:v>29.07.2011</c:v>
                </c:pt>
                <c:pt idx="152">
                  <c:v>30.07.2011</c:v>
                </c:pt>
                <c:pt idx="153">
                  <c:v>31.07.2011</c:v>
                </c:pt>
                <c:pt idx="154">
                  <c:v>01.08.2011</c:v>
                </c:pt>
                <c:pt idx="155">
                  <c:v>02.08.2011</c:v>
                </c:pt>
                <c:pt idx="156">
                  <c:v>03.08.2011</c:v>
                </c:pt>
                <c:pt idx="157">
                  <c:v>04.08.2011</c:v>
                </c:pt>
                <c:pt idx="158">
                  <c:v>05.08.2011</c:v>
                </c:pt>
                <c:pt idx="159">
                  <c:v>06.08.2011</c:v>
                </c:pt>
                <c:pt idx="160">
                  <c:v>07.08.2011</c:v>
                </c:pt>
                <c:pt idx="161">
                  <c:v>08.08.2011</c:v>
                </c:pt>
                <c:pt idx="162">
                  <c:v>09.08.2011</c:v>
                </c:pt>
                <c:pt idx="163">
                  <c:v>10.08.2011</c:v>
                </c:pt>
                <c:pt idx="164">
                  <c:v>11.08.2011</c:v>
                </c:pt>
                <c:pt idx="165">
                  <c:v>12.08.2011</c:v>
                </c:pt>
                <c:pt idx="166">
                  <c:v>13.08.2011</c:v>
                </c:pt>
                <c:pt idx="167">
                  <c:v>14.08.2011</c:v>
                </c:pt>
                <c:pt idx="168">
                  <c:v>15.08.2011</c:v>
                </c:pt>
                <c:pt idx="169">
                  <c:v>16.08.2011</c:v>
                </c:pt>
                <c:pt idx="170">
                  <c:v>17.08.2011</c:v>
                </c:pt>
                <c:pt idx="171">
                  <c:v>18.08.2011</c:v>
                </c:pt>
                <c:pt idx="172">
                  <c:v>19.08.2011</c:v>
                </c:pt>
                <c:pt idx="173">
                  <c:v>20.08.2011</c:v>
                </c:pt>
                <c:pt idx="174">
                  <c:v>21.08.2011</c:v>
                </c:pt>
                <c:pt idx="175">
                  <c:v>22.08.2011</c:v>
                </c:pt>
                <c:pt idx="176">
                  <c:v>23.08.2011</c:v>
                </c:pt>
                <c:pt idx="177">
                  <c:v>24.08.2011</c:v>
                </c:pt>
                <c:pt idx="178">
                  <c:v>25.08.2011</c:v>
                </c:pt>
                <c:pt idx="179">
                  <c:v>26.08.2011</c:v>
                </c:pt>
                <c:pt idx="180">
                  <c:v>27.08.2011</c:v>
                </c:pt>
                <c:pt idx="181">
                  <c:v>28.08.2011</c:v>
                </c:pt>
                <c:pt idx="182">
                  <c:v>29.08.2011</c:v>
                </c:pt>
                <c:pt idx="183">
                  <c:v>30.08.2011</c:v>
                </c:pt>
                <c:pt idx="184">
                  <c:v>31.08.2011</c:v>
                </c:pt>
                <c:pt idx="185">
                  <c:v>01.09.2011</c:v>
                </c:pt>
                <c:pt idx="186">
                  <c:v>02.09.2011</c:v>
                </c:pt>
                <c:pt idx="187">
                  <c:v>03.09.2011</c:v>
                </c:pt>
                <c:pt idx="188">
                  <c:v>04.09.2011</c:v>
                </c:pt>
                <c:pt idx="189">
                  <c:v>05.09.2011</c:v>
                </c:pt>
                <c:pt idx="190">
                  <c:v>06.09.2011</c:v>
                </c:pt>
                <c:pt idx="191">
                  <c:v>07.09.2011</c:v>
                </c:pt>
                <c:pt idx="192">
                  <c:v>08.09.2011</c:v>
                </c:pt>
                <c:pt idx="193">
                  <c:v>09.09.2011</c:v>
                </c:pt>
                <c:pt idx="194">
                  <c:v>10.09.2011</c:v>
                </c:pt>
                <c:pt idx="195">
                  <c:v>11.09.2011</c:v>
                </c:pt>
                <c:pt idx="196">
                  <c:v>12.09.2011</c:v>
                </c:pt>
                <c:pt idx="197">
                  <c:v>13.09.2011</c:v>
                </c:pt>
                <c:pt idx="198">
                  <c:v>14.09.2011</c:v>
                </c:pt>
                <c:pt idx="199">
                  <c:v>15.09.2011</c:v>
                </c:pt>
                <c:pt idx="200">
                  <c:v>16.09.2011</c:v>
                </c:pt>
                <c:pt idx="201">
                  <c:v>17.09.2011</c:v>
                </c:pt>
                <c:pt idx="202">
                  <c:v>18.09.2011</c:v>
                </c:pt>
                <c:pt idx="203">
                  <c:v>19.09.2011</c:v>
                </c:pt>
                <c:pt idx="204">
                  <c:v>20.09.2011</c:v>
                </c:pt>
                <c:pt idx="205">
                  <c:v>21.09.2011</c:v>
                </c:pt>
                <c:pt idx="206">
                  <c:v>22.09.2011</c:v>
                </c:pt>
                <c:pt idx="207">
                  <c:v>23.09.2011</c:v>
                </c:pt>
                <c:pt idx="208">
                  <c:v>24.09.2011</c:v>
                </c:pt>
                <c:pt idx="209">
                  <c:v>25.09.2011</c:v>
                </c:pt>
                <c:pt idx="210">
                  <c:v>26.09.2011</c:v>
                </c:pt>
                <c:pt idx="211">
                  <c:v>27.09.2011</c:v>
                </c:pt>
                <c:pt idx="212">
                  <c:v>28.09.2011</c:v>
                </c:pt>
                <c:pt idx="213">
                  <c:v>29.09.2011</c:v>
                </c:pt>
                <c:pt idx="214">
                  <c:v>30.09.2011</c:v>
                </c:pt>
              </c:strCache>
            </c:strRef>
          </c:cat>
          <c:val>
            <c:numRef>
              <c:f>'2011'!$J$1:$J$215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3.1</c:v>
                </c:pt>
                <c:pt idx="16">
                  <c:v>0.6</c:v>
                </c:pt>
                <c:pt idx="17">
                  <c:v>5.8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</c:v>
                </c:pt>
                <c:pt idx="27">
                  <c:v>0.5</c:v>
                </c:pt>
                <c:pt idx="28">
                  <c:v>0</c:v>
                </c:pt>
                <c:pt idx="29">
                  <c:v>2.2999999999999998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0.6</c:v>
                </c:pt>
                <c:pt idx="34">
                  <c:v>18.5</c:v>
                </c:pt>
                <c:pt idx="35">
                  <c:v>0.7</c:v>
                </c:pt>
                <c:pt idx="36">
                  <c:v>5.9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4.7</c:v>
                </c:pt>
                <c:pt idx="58">
                  <c:v>3.2</c:v>
                </c:pt>
                <c:pt idx="59">
                  <c:v>0.4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0.4</c:v>
                </c:pt>
                <c:pt idx="64">
                  <c:v>0.4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0.7</c:v>
                </c:pt>
                <c:pt idx="77">
                  <c:v>1.1000000000000001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0.3</c:v>
                </c:pt>
                <c:pt idx="83">
                  <c:v>19.8</c:v>
                </c:pt>
                <c:pt idx="84">
                  <c:v>1.6</c:v>
                </c:pt>
                <c:pt idx="85">
                  <c:v>0</c:v>
                </c:pt>
                <c:pt idx="86">
                  <c:v>0</c:v>
                </c:pt>
                <c:pt idx="87">
                  <c:v>0.3</c:v>
                </c:pt>
                <c:pt idx="88">
                  <c:v>0</c:v>
                </c:pt>
                <c:pt idx="89">
                  <c:v>2.2999999999999998</c:v>
                </c:pt>
                <c:pt idx="90">
                  <c:v>2.9</c:v>
                </c:pt>
                <c:pt idx="91">
                  <c:v>0</c:v>
                </c:pt>
                <c:pt idx="92">
                  <c:v>0</c:v>
                </c:pt>
                <c:pt idx="93">
                  <c:v>4.7</c:v>
                </c:pt>
                <c:pt idx="94">
                  <c:v>0</c:v>
                </c:pt>
                <c:pt idx="95">
                  <c:v>0</c:v>
                </c:pt>
                <c:pt idx="96">
                  <c:v>11</c:v>
                </c:pt>
                <c:pt idx="97">
                  <c:v>0</c:v>
                </c:pt>
                <c:pt idx="98">
                  <c:v>3.5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2.1</c:v>
                </c:pt>
                <c:pt idx="114">
                  <c:v>2.9</c:v>
                </c:pt>
                <c:pt idx="115">
                  <c:v>3.2</c:v>
                </c:pt>
                <c:pt idx="116">
                  <c:v>0.7</c:v>
                </c:pt>
                <c:pt idx="117">
                  <c:v>1.4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1.2</c:v>
                </c:pt>
                <c:pt idx="124">
                  <c:v>8.6</c:v>
                </c:pt>
                <c:pt idx="125">
                  <c:v>5.0999999999999996</c:v>
                </c:pt>
                <c:pt idx="126">
                  <c:v>6.1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5</c:v>
                </c:pt>
                <c:pt idx="134">
                  <c:v>2</c:v>
                </c:pt>
                <c:pt idx="135">
                  <c:v>0.1</c:v>
                </c:pt>
                <c:pt idx="136">
                  <c:v>0</c:v>
                </c:pt>
                <c:pt idx="137">
                  <c:v>0</c:v>
                </c:pt>
                <c:pt idx="138">
                  <c:v>3.1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0.1</c:v>
                </c:pt>
                <c:pt idx="147">
                  <c:v>0.3</c:v>
                </c:pt>
                <c:pt idx="148">
                  <c:v>6.1</c:v>
                </c:pt>
                <c:pt idx="149">
                  <c:v>2.8</c:v>
                </c:pt>
                <c:pt idx="150">
                  <c:v>0</c:v>
                </c:pt>
                <c:pt idx="151">
                  <c:v>1.9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5.7</c:v>
                </c:pt>
                <c:pt idx="157">
                  <c:v>0.4</c:v>
                </c:pt>
                <c:pt idx="158">
                  <c:v>1.3</c:v>
                </c:pt>
                <c:pt idx="159">
                  <c:v>0.4</c:v>
                </c:pt>
                <c:pt idx="160">
                  <c:v>0</c:v>
                </c:pt>
                <c:pt idx="161">
                  <c:v>0.4</c:v>
                </c:pt>
                <c:pt idx="162">
                  <c:v>3.2</c:v>
                </c:pt>
                <c:pt idx="163">
                  <c:v>0</c:v>
                </c:pt>
                <c:pt idx="164">
                  <c:v>0.6</c:v>
                </c:pt>
                <c:pt idx="165">
                  <c:v>0.7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0.8</c:v>
                </c:pt>
                <c:pt idx="173">
                  <c:v>7.7</c:v>
                </c:pt>
                <c:pt idx="174">
                  <c:v>0.7</c:v>
                </c:pt>
                <c:pt idx="175">
                  <c:v>0.5</c:v>
                </c:pt>
                <c:pt idx="176">
                  <c:v>0</c:v>
                </c:pt>
                <c:pt idx="177">
                  <c:v>0</c:v>
                </c:pt>
                <c:pt idx="178">
                  <c:v>8.9</c:v>
                </c:pt>
                <c:pt idx="179">
                  <c:v>0</c:v>
                </c:pt>
                <c:pt idx="180">
                  <c:v>2.2999999999999998</c:v>
                </c:pt>
                <c:pt idx="181">
                  <c:v>0.7</c:v>
                </c:pt>
                <c:pt idx="182">
                  <c:v>0.8</c:v>
                </c:pt>
                <c:pt idx="183">
                  <c:v>0</c:v>
                </c:pt>
                <c:pt idx="184">
                  <c:v>0.7</c:v>
                </c:pt>
                <c:pt idx="185">
                  <c:v>3.6</c:v>
                </c:pt>
                <c:pt idx="186">
                  <c:v>0.3</c:v>
                </c:pt>
                <c:pt idx="187">
                  <c:v>0</c:v>
                </c:pt>
                <c:pt idx="188">
                  <c:v>4.5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0.6</c:v>
                </c:pt>
                <c:pt idx="207">
                  <c:v>1.9</c:v>
                </c:pt>
                <c:pt idx="208">
                  <c:v>10</c:v>
                </c:pt>
                <c:pt idx="209">
                  <c:v>3.5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8-451C-AB2C-7B29A33D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94608"/>
        <c:axId val="2110292976"/>
      </c:lineChart>
      <c:catAx>
        <c:axId val="2110294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2976"/>
        <c:crosses val="autoZero"/>
        <c:auto val="1"/>
        <c:lblAlgn val="ctr"/>
        <c:lblOffset val="100"/>
        <c:tickLblSkip val="1"/>
        <c:noMultiLvlLbl val="0"/>
      </c:catAx>
      <c:valAx>
        <c:axId val="211029297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'2012'!$I$1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'2012'!$H$2:$H$215</c:f>
              <c:numCache>
                <c:formatCode>dd\.mm\.yyyy</c:formatCode>
                <c:ptCount val="214"/>
                <c:pt idx="0">
                  <c:v>40969</c:v>
                </c:pt>
                <c:pt idx="1">
                  <c:v>40970</c:v>
                </c:pt>
                <c:pt idx="2">
                  <c:v>40971</c:v>
                </c:pt>
                <c:pt idx="3">
                  <c:v>40972</c:v>
                </c:pt>
                <c:pt idx="4">
                  <c:v>40973</c:v>
                </c:pt>
                <c:pt idx="5">
                  <c:v>40974</c:v>
                </c:pt>
                <c:pt idx="6">
                  <c:v>40975</c:v>
                </c:pt>
                <c:pt idx="7">
                  <c:v>40976</c:v>
                </c:pt>
                <c:pt idx="8">
                  <c:v>40977</c:v>
                </c:pt>
                <c:pt idx="9">
                  <c:v>40978</c:v>
                </c:pt>
                <c:pt idx="10">
                  <c:v>40979</c:v>
                </c:pt>
                <c:pt idx="11">
                  <c:v>40980</c:v>
                </c:pt>
                <c:pt idx="12">
                  <c:v>40981</c:v>
                </c:pt>
                <c:pt idx="13">
                  <c:v>40982</c:v>
                </c:pt>
                <c:pt idx="14">
                  <c:v>40983</c:v>
                </c:pt>
                <c:pt idx="15">
                  <c:v>40984</c:v>
                </c:pt>
                <c:pt idx="16">
                  <c:v>40985</c:v>
                </c:pt>
                <c:pt idx="17">
                  <c:v>40986</c:v>
                </c:pt>
                <c:pt idx="18">
                  <c:v>40987</c:v>
                </c:pt>
                <c:pt idx="19">
                  <c:v>40988</c:v>
                </c:pt>
                <c:pt idx="20">
                  <c:v>40989</c:v>
                </c:pt>
                <c:pt idx="21">
                  <c:v>40990</c:v>
                </c:pt>
                <c:pt idx="22">
                  <c:v>40991</c:v>
                </c:pt>
                <c:pt idx="23">
                  <c:v>40992</c:v>
                </c:pt>
                <c:pt idx="24">
                  <c:v>40993</c:v>
                </c:pt>
                <c:pt idx="25">
                  <c:v>40994</c:v>
                </c:pt>
                <c:pt idx="26">
                  <c:v>40995</c:v>
                </c:pt>
                <c:pt idx="27">
                  <c:v>40996</c:v>
                </c:pt>
                <c:pt idx="28">
                  <c:v>40997</c:v>
                </c:pt>
                <c:pt idx="29">
                  <c:v>40998</c:v>
                </c:pt>
                <c:pt idx="30">
                  <c:v>40999</c:v>
                </c:pt>
                <c:pt idx="31">
                  <c:v>41000</c:v>
                </c:pt>
                <c:pt idx="32">
                  <c:v>41001</c:v>
                </c:pt>
                <c:pt idx="33">
                  <c:v>41002</c:v>
                </c:pt>
                <c:pt idx="34">
                  <c:v>41003</c:v>
                </c:pt>
                <c:pt idx="35">
                  <c:v>41004</c:v>
                </c:pt>
                <c:pt idx="36">
                  <c:v>41005</c:v>
                </c:pt>
                <c:pt idx="37">
                  <c:v>41006</c:v>
                </c:pt>
                <c:pt idx="38">
                  <c:v>41007</c:v>
                </c:pt>
                <c:pt idx="39">
                  <c:v>41008</c:v>
                </c:pt>
                <c:pt idx="40">
                  <c:v>41009</c:v>
                </c:pt>
                <c:pt idx="41">
                  <c:v>41010</c:v>
                </c:pt>
                <c:pt idx="42">
                  <c:v>41011</c:v>
                </c:pt>
                <c:pt idx="43">
                  <c:v>41012</c:v>
                </c:pt>
                <c:pt idx="44">
                  <c:v>41013</c:v>
                </c:pt>
                <c:pt idx="45">
                  <c:v>41014</c:v>
                </c:pt>
                <c:pt idx="46">
                  <c:v>41015</c:v>
                </c:pt>
                <c:pt idx="47">
                  <c:v>41016</c:v>
                </c:pt>
                <c:pt idx="48">
                  <c:v>41017</c:v>
                </c:pt>
                <c:pt idx="49">
                  <c:v>41018</c:v>
                </c:pt>
                <c:pt idx="50">
                  <c:v>41019</c:v>
                </c:pt>
                <c:pt idx="51">
                  <c:v>41020</c:v>
                </c:pt>
                <c:pt idx="52">
                  <c:v>41021</c:v>
                </c:pt>
                <c:pt idx="53">
                  <c:v>41022</c:v>
                </c:pt>
                <c:pt idx="54">
                  <c:v>41023</c:v>
                </c:pt>
                <c:pt idx="55">
                  <c:v>41024</c:v>
                </c:pt>
                <c:pt idx="56">
                  <c:v>41025</c:v>
                </c:pt>
                <c:pt idx="57">
                  <c:v>41026</c:v>
                </c:pt>
                <c:pt idx="58">
                  <c:v>41027</c:v>
                </c:pt>
                <c:pt idx="59">
                  <c:v>41028</c:v>
                </c:pt>
                <c:pt idx="60">
                  <c:v>41029</c:v>
                </c:pt>
                <c:pt idx="61">
                  <c:v>41030</c:v>
                </c:pt>
                <c:pt idx="62">
                  <c:v>41031</c:v>
                </c:pt>
                <c:pt idx="63">
                  <c:v>41032</c:v>
                </c:pt>
                <c:pt idx="64">
                  <c:v>41033</c:v>
                </c:pt>
                <c:pt idx="65">
                  <c:v>41034</c:v>
                </c:pt>
                <c:pt idx="66">
                  <c:v>41035</c:v>
                </c:pt>
                <c:pt idx="67">
                  <c:v>41036</c:v>
                </c:pt>
                <c:pt idx="68">
                  <c:v>41037</c:v>
                </c:pt>
                <c:pt idx="69">
                  <c:v>41038</c:v>
                </c:pt>
                <c:pt idx="70">
                  <c:v>41039</c:v>
                </c:pt>
                <c:pt idx="71">
                  <c:v>41040</c:v>
                </c:pt>
                <c:pt idx="72">
                  <c:v>41041</c:v>
                </c:pt>
                <c:pt idx="73">
                  <c:v>41042</c:v>
                </c:pt>
                <c:pt idx="74">
                  <c:v>41043</c:v>
                </c:pt>
                <c:pt idx="75">
                  <c:v>41044</c:v>
                </c:pt>
                <c:pt idx="76">
                  <c:v>41045</c:v>
                </c:pt>
                <c:pt idx="77">
                  <c:v>41046</c:v>
                </c:pt>
                <c:pt idx="78">
                  <c:v>41047</c:v>
                </c:pt>
                <c:pt idx="79">
                  <c:v>41048</c:v>
                </c:pt>
                <c:pt idx="80">
                  <c:v>41049</c:v>
                </c:pt>
                <c:pt idx="81">
                  <c:v>41050</c:v>
                </c:pt>
                <c:pt idx="82">
                  <c:v>41051</c:v>
                </c:pt>
                <c:pt idx="83">
                  <c:v>41052</c:v>
                </c:pt>
                <c:pt idx="84">
                  <c:v>41053</c:v>
                </c:pt>
                <c:pt idx="85">
                  <c:v>41054</c:v>
                </c:pt>
                <c:pt idx="86">
                  <c:v>41055</c:v>
                </c:pt>
                <c:pt idx="87">
                  <c:v>41056</c:v>
                </c:pt>
                <c:pt idx="88">
                  <c:v>41057</c:v>
                </c:pt>
                <c:pt idx="89">
                  <c:v>41058</c:v>
                </c:pt>
                <c:pt idx="90">
                  <c:v>41059</c:v>
                </c:pt>
                <c:pt idx="91">
                  <c:v>41060</c:v>
                </c:pt>
                <c:pt idx="92">
                  <c:v>41061</c:v>
                </c:pt>
                <c:pt idx="93">
                  <c:v>41062</c:v>
                </c:pt>
                <c:pt idx="94">
                  <c:v>41063</c:v>
                </c:pt>
                <c:pt idx="95">
                  <c:v>41064</c:v>
                </c:pt>
                <c:pt idx="96">
                  <c:v>41065</c:v>
                </c:pt>
                <c:pt idx="97">
                  <c:v>41066</c:v>
                </c:pt>
                <c:pt idx="98">
                  <c:v>41067</c:v>
                </c:pt>
                <c:pt idx="99">
                  <c:v>41068</c:v>
                </c:pt>
                <c:pt idx="100">
                  <c:v>41069</c:v>
                </c:pt>
                <c:pt idx="101">
                  <c:v>41070</c:v>
                </c:pt>
                <c:pt idx="102">
                  <c:v>41071</c:v>
                </c:pt>
                <c:pt idx="103">
                  <c:v>41072</c:v>
                </c:pt>
                <c:pt idx="104">
                  <c:v>41073</c:v>
                </c:pt>
                <c:pt idx="105">
                  <c:v>41074</c:v>
                </c:pt>
                <c:pt idx="106">
                  <c:v>41075</c:v>
                </c:pt>
                <c:pt idx="107">
                  <c:v>41076</c:v>
                </c:pt>
                <c:pt idx="108">
                  <c:v>41077</c:v>
                </c:pt>
                <c:pt idx="109">
                  <c:v>41078</c:v>
                </c:pt>
                <c:pt idx="110">
                  <c:v>41079</c:v>
                </c:pt>
                <c:pt idx="111">
                  <c:v>41080</c:v>
                </c:pt>
                <c:pt idx="112">
                  <c:v>41081</c:v>
                </c:pt>
                <c:pt idx="113">
                  <c:v>41082</c:v>
                </c:pt>
                <c:pt idx="114">
                  <c:v>41083</c:v>
                </c:pt>
                <c:pt idx="115">
                  <c:v>41084</c:v>
                </c:pt>
                <c:pt idx="116">
                  <c:v>41085</c:v>
                </c:pt>
                <c:pt idx="117">
                  <c:v>41086</c:v>
                </c:pt>
                <c:pt idx="118">
                  <c:v>41087</c:v>
                </c:pt>
                <c:pt idx="119">
                  <c:v>41088</c:v>
                </c:pt>
                <c:pt idx="120">
                  <c:v>41089</c:v>
                </c:pt>
                <c:pt idx="121">
                  <c:v>41090</c:v>
                </c:pt>
                <c:pt idx="122">
                  <c:v>41091</c:v>
                </c:pt>
                <c:pt idx="123">
                  <c:v>41092</c:v>
                </c:pt>
                <c:pt idx="124">
                  <c:v>41093</c:v>
                </c:pt>
                <c:pt idx="125">
                  <c:v>41094</c:v>
                </c:pt>
                <c:pt idx="126">
                  <c:v>41095</c:v>
                </c:pt>
                <c:pt idx="127">
                  <c:v>41096</c:v>
                </c:pt>
                <c:pt idx="128">
                  <c:v>41097</c:v>
                </c:pt>
                <c:pt idx="129">
                  <c:v>41098</c:v>
                </c:pt>
                <c:pt idx="130">
                  <c:v>41099</c:v>
                </c:pt>
                <c:pt idx="131">
                  <c:v>41100</c:v>
                </c:pt>
                <c:pt idx="132">
                  <c:v>41101</c:v>
                </c:pt>
                <c:pt idx="133">
                  <c:v>41102</c:v>
                </c:pt>
                <c:pt idx="134">
                  <c:v>41103</c:v>
                </c:pt>
                <c:pt idx="135">
                  <c:v>41104</c:v>
                </c:pt>
                <c:pt idx="136">
                  <c:v>41105</c:v>
                </c:pt>
                <c:pt idx="137">
                  <c:v>41106</c:v>
                </c:pt>
                <c:pt idx="138">
                  <c:v>41107</c:v>
                </c:pt>
                <c:pt idx="139">
                  <c:v>41108</c:v>
                </c:pt>
                <c:pt idx="140">
                  <c:v>41109</c:v>
                </c:pt>
                <c:pt idx="141">
                  <c:v>41110</c:v>
                </c:pt>
                <c:pt idx="142">
                  <c:v>41111</c:v>
                </c:pt>
                <c:pt idx="143">
                  <c:v>41112</c:v>
                </c:pt>
                <c:pt idx="144">
                  <c:v>41113</c:v>
                </c:pt>
                <c:pt idx="145">
                  <c:v>41114</c:v>
                </c:pt>
                <c:pt idx="146">
                  <c:v>41115</c:v>
                </c:pt>
                <c:pt idx="147">
                  <c:v>41116</c:v>
                </c:pt>
                <c:pt idx="148">
                  <c:v>41117</c:v>
                </c:pt>
                <c:pt idx="149">
                  <c:v>41118</c:v>
                </c:pt>
                <c:pt idx="150">
                  <c:v>41119</c:v>
                </c:pt>
                <c:pt idx="151">
                  <c:v>41120</c:v>
                </c:pt>
                <c:pt idx="152">
                  <c:v>41121</c:v>
                </c:pt>
                <c:pt idx="153">
                  <c:v>41122</c:v>
                </c:pt>
                <c:pt idx="154">
                  <c:v>41123</c:v>
                </c:pt>
                <c:pt idx="155">
                  <c:v>41124</c:v>
                </c:pt>
                <c:pt idx="156">
                  <c:v>41125</c:v>
                </c:pt>
                <c:pt idx="157">
                  <c:v>41126</c:v>
                </c:pt>
                <c:pt idx="158">
                  <c:v>41127</c:v>
                </c:pt>
                <c:pt idx="159">
                  <c:v>41128</c:v>
                </c:pt>
                <c:pt idx="160">
                  <c:v>41129</c:v>
                </c:pt>
                <c:pt idx="161">
                  <c:v>41130</c:v>
                </c:pt>
                <c:pt idx="162">
                  <c:v>41131</c:v>
                </c:pt>
                <c:pt idx="163">
                  <c:v>41132</c:v>
                </c:pt>
                <c:pt idx="164">
                  <c:v>41133</c:v>
                </c:pt>
                <c:pt idx="165">
                  <c:v>41134</c:v>
                </c:pt>
                <c:pt idx="166">
                  <c:v>41135</c:v>
                </c:pt>
                <c:pt idx="167">
                  <c:v>41136</c:v>
                </c:pt>
                <c:pt idx="168">
                  <c:v>41137</c:v>
                </c:pt>
                <c:pt idx="169">
                  <c:v>41138</c:v>
                </c:pt>
                <c:pt idx="170">
                  <c:v>41139</c:v>
                </c:pt>
                <c:pt idx="171">
                  <c:v>41140</c:v>
                </c:pt>
                <c:pt idx="172">
                  <c:v>41141</c:v>
                </c:pt>
                <c:pt idx="173">
                  <c:v>41142</c:v>
                </c:pt>
                <c:pt idx="174">
                  <c:v>41143</c:v>
                </c:pt>
                <c:pt idx="175">
                  <c:v>41144</c:v>
                </c:pt>
                <c:pt idx="176">
                  <c:v>41145</c:v>
                </c:pt>
                <c:pt idx="177">
                  <c:v>41146</c:v>
                </c:pt>
                <c:pt idx="178">
                  <c:v>41147</c:v>
                </c:pt>
                <c:pt idx="179">
                  <c:v>41148</c:v>
                </c:pt>
                <c:pt idx="180">
                  <c:v>41149</c:v>
                </c:pt>
                <c:pt idx="181">
                  <c:v>41150</c:v>
                </c:pt>
                <c:pt idx="182">
                  <c:v>41151</c:v>
                </c:pt>
                <c:pt idx="183">
                  <c:v>41152</c:v>
                </c:pt>
                <c:pt idx="184">
                  <c:v>41153</c:v>
                </c:pt>
                <c:pt idx="185">
                  <c:v>41154</c:v>
                </c:pt>
                <c:pt idx="186">
                  <c:v>41155</c:v>
                </c:pt>
                <c:pt idx="187">
                  <c:v>41156</c:v>
                </c:pt>
                <c:pt idx="188">
                  <c:v>41157</c:v>
                </c:pt>
                <c:pt idx="189">
                  <c:v>41158</c:v>
                </c:pt>
                <c:pt idx="190">
                  <c:v>41159</c:v>
                </c:pt>
                <c:pt idx="191">
                  <c:v>41160</c:v>
                </c:pt>
                <c:pt idx="192">
                  <c:v>41161</c:v>
                </c:pt>
                <c:pt idx="193">
                  <c:v>41162</c:v>
                </c:pt>
                <c:pt idx="194">
                  <c:v>41163</c:v>
                </c:pt>
                <c:pt idx="195">
                  <c:v>41164</c:v>
                </c:pt>
                <c:pt idx="196">
                  <c:v>41165</c:v>
                </c:pt>
                <c:pt idx="197">
                  <c:v>41166</c:v>
                </c:pt>
                <c:pt idx="198">
                  <c:v>41167</c:v>
                </c:pt>
                <c:pt idx="199">
                  <c:v>41168</c:v>
                </c:pt>
                <c:pt idx="200">
                  <c:v>41169</c:v>
                </c:pt>
                <c:pt idx="201">
                  <c:v>41170</c:v>
                </c:pt>
                <c:pt idx="202">
                  <c:v>41171</c:v>
                </c:pt>
                <c:pt idx="203">
                  <c:v>41172</c:v>
                </c:pt>
                <c:pt idx="204">
                  <c:v>41173</c:v>
                </c:pt>
                <c:pt idx="205">
                  <c:v>41174</c:v>
                </c:pt>
                <c:pt idx="206">
                  <c:v>41175</c:v>
                </c:pt>
                <c:pt idx="207">
                  <c:v>41176</c:v>
                </c:pt>
                <c:pt idx="208">
                  <c:v>41177</c:v>
                </c:pt>
                <c:pt idx="209">
                  <c:v>41178</c:v>
                </c:pt>
                <c:pt idx="210">
                  <c:v>41179</c:v>
                </c:pt>
                <c:pt idx="211">
                  <c:v>41180</c:v>
                </c:pt>
                <c:pt idx="212">
                  <c:v>41181</c:v>
                </c:pt>
                <c:pt idx="213">
                  <c:v>41182</c:v>
                </c:pt>
              </c:numCache>
            </c:numRef>
          </c:cat>
          <c:val>
            <c:numRef>
              <c:f>'2012'!$I$2:$I$215</c:f>
              <c:numCache>
                <c:formatCode>General</c:formatCode>
                <c:ptCount val="214"/>
                <c:pt idx="0">
                  <c:v>-14.1</c:v>
                </c:pt>
                <c:pt idx="1">
                  <c:v>-15.2</c:v>
                </c:pt>
                <c:pt idx="2">
                  <c:v>-13.8</c:v>
                </c:pt>
                <c:pt idx="3">
                  <c:v>-10.9</c:v>
                </c:pt>
                <c:pt idx="4">
                  <c:v>-9.3000000000000007</c:v>
                </c:pt>
                <c:pt idx="5">
                  <c:v>-8.5</c:v>
                </c:pt>
                <c:pt idx="6">
                  <c:v>-8.3000000000000007</c:v>
                </c:pt>
                <c:pt idx="7">
                  <c:v>-9</c:v>
                </c:pt>
                <c:pt idx="8">
                  <c:v>-9.6999999999999993</c:v>
                </c:pt>
                <c:pt idx="9">
                  <c:v>-6.2</c:v>
                </c:pt>
                <c:pt idx="10">
                  <c:v>-4</c:v>
                </c:pt>
                <c:pt idx="11">
                  <c:v>-8</c:v>
                </c:pt>
                <c:pt idx="12">
                  <c:v>-7.2</c:v>
                </c:pt>
                <c:pt idx="13">
                  <c:v>-5.5</c:v>
                </c:pt>
                <c:pt idx="14">
                  <c:v>-7.4</c:v>
                </c:pt>
                <c:pt idx="15">
                  <c:v>-9.1999999999999993</c:v>
                </c:pt>
                <c:pt idx="16">
                  <c:v>-4.7</c:v>
                </c:pt>
                <c:pt idx="17">
                  <c:v>-3.9</c:v>
                </c:pt>
                <c:pt idx="18">
                  <c:v>-7.1</c:v>
                </c:pt>
                <c:pt idx="19">
                  <c:v>-3.5</c:v>
                </c:pt>
                <c:pt idx="20">
                  <c:v>-0.8</c:v>
                </c:pt>
                <c:pt idx="21">
                  <c:v>-1.7</c:v>
                </c:pt>
                <c:pt idx="22">
                  <c:v>0.2</c:v>
                </c:pt>
                <c:pt idx="23">
                  <c:v>0.6</c:v>
                </c:pt>
                <c:pt idx="24">
                  <c:v>2.6</c:v>
                </c:pt>
                <c:pt idx="25">
                  <c:v>1.9</c:v>
                </c:pt>
                <c:pt idx="26">
                  <c:v>-1.9</c:v>
                </c:pt>
                <c:pt idx="27">
                  <c:v>-4.5999999999999996</c:v>
                </c:pt>
                <c:pt idx="28">
                  <c:v>0.9</c:v>
                </c:pt>
                <c:pt idx="29">
                  <c:v>1.7</c:v>
                </c:pt>
                <c:pt idx="30">
                  <c:v>-0.8</c:v>
                </c:pt>
                <c:pt idx="31">
                  <c:v>0.9</c:v>
                </c:pt>
                <c:pt idx="32">
                  <c:v>5.4</c:v>
                </c:pt>
                <c:pt idx="33">
                  <c:v>6.2</c:v>
                </c:pt>
                <c:pt idx="34">
                  <c:v>7.6</c:v>
                </c:pt>
                <c:pt idx="35">
                  <c:v>8.8000000000000007</c:v>
                </c:pt>
                <c:pt idx="36">
                  <c:v>5.3</c:v>
                </c:pt>
                <c:pt idx="37">
                  <c:v>6.7</c:v>
                </c:pt>
                <c:pt idx="38">
                  <c:v>5.8</c:v>
                </c:pt>
                <c:pt idx="39">
                  <c:v>3.2</c:v>
                </c:pt>
                <c:pt idx="40">
                  <c:v>7.5</c:v>
                </c:pt>
                <c:pt idx="41">
                  <c:v>12.1</c:v>
                </c:pt>
                <c:pt idx="42">
                  <c:v>9.9</c:v>
                </c:pt>
                <c:pt idx="43">
                  <c:v>7.8</c:v>
                </c:pt>
                <c:pt idx="44">
                  <c:v>11.7</c:v>
                </c:pt>
                <c:pt idx="45">
                  <c:v>13.5</c:v>
                </c:pt>
                <c:pt idx="46">
                  <c:v>16.399999999999999</c:v>
                </c:pt>
                <c:pt idx="47">
                  <c:v>8</c:v>
                </c:pt>
                <c:pt idx="48">
                  <c:v>6.2</c:v>
                </c:pt>
                <c:pt idx="49">
                  <c:v>12.1</c:v>
                </c:pt>
                <c:pt idx="50">
                  <c:v>16.7</c:v>
                </c:pt>
                <c:pt idx="51">
                  <c:v>9.4</c:v>
                </c:pt>
                <c:pt idx="52">
                  <c:v>0.7</c:v>
                </c:pt>
                <c:pt idx="53">
                  <c:v>2.6</c:v>
                </c:pt>
                <c:pt idx="54">
                  <c:v>0</c:v>
                </c:pt>
                <c:pt idx="55">
                  <c:v>12</c:v>
                </c:pt>
                <c:pt idx="56">
                  <c:v>4</c:v>
                </c:pt>
                <c:pt idx="57">
                  <c:v>6.6</c:v>
                </c:pt>
                <c:pt idx="58">
                  <c:v>6.6</c:v>
                </c:pt>
                <c:pt idx="59">
                  <c:v>4.8</c:v>
                </c:pt>
                <c:pt idx="60">
                  <c:v>8.3000000000000007</c:v>
                </c:pt>
                <c:pt idx="61">
                  <c:v>12.7</c:v>
                </c:pt>
                <c:pt idx="62">
                  <c:v>14.1</c:v>
                </c:pt>
                <c:pt idx="63">
                  <c:v>19.8</c:v>
                </c:pt>
                <c:pt idx="64">
                  <c:v>14.5</c:v>
                </c:pt>
                <c:pt idx="65">
                  <c:v>12.9</c:v>
                </c:pt>
                <c:pt idx="66">
                  <c:v>9.6</c:v>
                </c:pt>
                <c:pt idx="67">
                  <c:v>6.5</c:v>
                </c:pt>
                <c:pt idx="68">
                  <c:v>4.3</c:v>
                </c:pt>
                <c:pt idx="69">
                  <c:v>3.7</c:v>
                </c:pt>
                <c:pt idx="70">
                  <c:v>5.0999999999999996</c:v>
                </c:pt>
                <c:pt idx="71">
                  <c:v>9.8000000000000007</c:v>
                </c:pt>
                <c:pt idx="72">
                  <c:v>10.6</c:v>
                </c:pt>
                <c:pt idx="73">
                  <c:v>14.4</c:v>
                </c:pt>
                <c:pt idx="74">
                  <c:v>18.8</c:v>
                </c:pt>
                <c:pt idx="75">
                  <c:v>19.899999999999999</c:v>
                </c:pt>
                <c:pt idx="76">
                  <c:v>13.9</c:v>
                </c:pt>
                <c:pt idx="77">
                  <c:v>6.3</c:v>
                </c:pt>
                <c:pt idx="78">
                  <c:v>8.6</c:v>
                </c:pt>
                <c:pt idx="79">
                  <c:v>7.9</c:v>
                </c:pt>
                <c:pt idx="80">
                  <c:v>6.1</c:v>
                </c:pt>
                <c:pt idx="81">
                  <c:v>10.3</c:v>
                </c:pt>
                <c:pt idx="82">
                  <c:v>15.1</c:v>
                </c:pt>
                <c:pt idx="83">
                  <c:v>17.8</c:v>
                </c:pt>
                <c:pt idx="84">
                  <c:v>21.7</c:v>
                </c:pt>
                <c:pt idx="85">
                  <c:v>9.9</c:v>
                </c:pt>
                <c:pt idx="86">
                  <c:v>7</c:v>
                </c:pt>
                <c:pt idx="87">
                  <c:v>8.9</c:v>
                </c:pt>
                <c:pt idx="88">
                  <c:v>12</c:v>
                </c:pt>
                <c:pt idx="89">
                  <c:v>15.6</c:v>
                </c:pt>
                <c:pt idx="90">
                  <c:v>18.100000000000001</c:v>
                </c:pt>
                <c:pt idx="91">
                  <c:v>20.7</c:v>
                </c:pt>
                <c:pt idx="92">
                  <c:v>22.2</c:v>
                </c:pt>
                <c:pt idx="93">
                  <c:v>23.2</c:v>
                </c:pt>
                <c:pt idx="94">
                  <c:v>22.7</c:v>
                </c:pt>
                <c:pt idx="95">
                  <c:v>21.9</c:v>
                </c:pt>
                <c:pt idx="96">
                  <c:v>23</c:v>
                </c:pt>
                <c:pt idx="97">
                  <c:v>21.9</c:v>
                </c:pt>
                <c:pt idx="98">
                  <c:v>17.600000000000001</c:v>
                </c:pt>
                <c:pt idx="99">
                  <c:v>17.7</c:v>
                </c:pt>
                <c:pt idx="100">
                  <c:v>19.7</c:v>
                </c:pt>
                <c:pt idx="101">
                  <c:v>23.4</c:v>
                </c:pt>
                <c:pt idx="102">
                  <c:v>23.6</c:v>
                </c:pt>
                <c:pt idx="103">
                  <c:v>21.2</c:v>
                </c:pt>
                <c:pt idx="104">
                  <c:v>25.2</c:v>
                </c:pt>
                <c:pt idx="105">
                  <c:v>24.7</c:v>
                </c:pt>
                <c:pt idx="106">
                  <c:v>21.1</c:v>
                </c:pt>
                <c:pt idx="107">
                  <c:v>19.8</c:v>
                </c:pt>
                <c:pt idx="108">
                  <c:v>20.9</c:v>
                </c:pt>
                <c:pt idx="109">
                  <c:v>20.7</c:v>
                </c:pt>
                <c:pt idx="110">
                  <c:v>20.8</c:v>
                </c:pt>
                <c:pt idx="111">
                  <c:v>20.8</c:v>
                </c:pt>
                <c:pt idx="112">
                  <c:v>20.3</c:v>
                </c:pt>
                <c:pt idx="113">
                  <c:v>22</c:v>
                </c:pt>
                <c:pt idx="114">
                  <c:v>22.8</c:v>
                </c:pt>
                <c:pt idx="115">
                  <c:v>24.3</c:v>
                </c:pt>
                <c:pt idx="116">
                  <c:v>23.2</c:v>
                </c:pt>
                <c:pt idx="117">
                  <c:v>22.6</c:v>
                </c:pt>
                <c:pt idx="118">
                  <c:v>23.3</c:v>
                </c:pt>
                <c:pt idx="119">
                  <c:v>25.1</c:v>
                </c:pt>
                <c:pt idx="120">
                  <c:v>23.3</c:v>
                </c:pt>
                <c:pt idx="121">
                  <c:v>23.4</c:v>
                </c:pt>
                <c:pt idx="122">
                  <c:v>21.8</c:v>
                </c:pt>
                <c:pt idx="123">
                  <c:v>20.3</c:v>
                </c:pt>
                <c:pt idx="124">
                  <c:v>19.899999999999999</c:v>
                </c:pt>
                <c:pt idx="125">
                  <c:v>22.2</c:v>
                </c:pt>
                <c:pt idx="126">
                  <c:v>22.4</c:v>
                </c:pt>
                <c:pt idx="127">
                  <c:v>20.7</c:v>
                </c:pt>
                <c:pt idx="128">
                  <c:v>19.8</c:v>
                </c:pt>
                <c:pt idx="129">
                  <c:v>19.899999999999999</c:v>
                </c:pt>
                <c:pt idx="130">
                  <c:v>19.7</c:v>
                </c:pt>
                <c:pt idx="131">
                  <c:v>17.399999999999999</c:v>
                </c:pt>
                <c:pt idx="132">
                  <c:v>18.2</c:v>
                </c:pt>
                <c:pt idx="133">
                  <c:v>19.8</c:v>
                </c:pt>
                <c:pt idx="134">
                  <c:v>21.8</c:v>
                </c:pt>
                <c:pt idx="135">
                  <c:v>22.9</c:v>
                </c:pt>
                <c:pt idx="136">
                  <c:v>23.6</c:v>
                </c:pt>
                <c:pt idx="137">
                  <c:v>22.7</c:v>
                </c:pt>
                <c:pt idx="138">
                  <c:v>19.899999999999999</c:v>
                </c:pt>
                <c:pt idx="139">
                  <c:v>20.7</c:v>
                </c:pt>
                <c:pt idx="140">
                  <c:v>21.4</c:v>
                </c:pt>
                <c:pt idx="141">
                  <c:v>23.6</c:v>
                </c:pt>
                <c:pt idx="142">
                  <c:v>26</c:v>
                </c:pt>
                <c:pt idx="143">
                  <c:v>26.3</c:v>
                </c:pt>
                <c:pt idx="144">
                  <c:v>24.7</c:v>
                </c:pt>
                <c:pt idx="145">
                  <c:v>25.4</c:v>
                </c:pt>
                <c:pt idx="146">
                  <c:v>24.3</c:v>
                </c:pt>
                <c:pt idx="147">
                  <c:v>24.4</c:v>
                </c:pt>
                <c:pt idx="148">
                  <c:v>23.1</c:v>
                </c:pt>
                <c:pt idx="149">
                  <c:v>24.5</c:v>
                </c:pt>
                <c:pt idx="150">
                  <c:v>24.1</c:v>
                </c:pt>
                <c:pt idx="151">
                  <c:v>22.9</c:v>
                </c:pt>
                <c:pt idx="152">
                  <c:v>22.2</c:v>
                </c:pt>
                <c:pt idx="153">
                  <c:v>24.4</c:v>
                </c:pt>
                <c:pt idx="154">
                  <c:v>22.9</c:v>
                </c:pt>
                <c:pt idx="155">
                  <c:v>19.899999999999999</c:v>
                </c:pt>
                <c:pt idx="156">
                  <c:v>18</c:v>
                </c:pt>
                <c:pt idx="157">
                  <c:v>19.600000000000001</c:v>
                </c:pt>
                <c:pt idx="158">
                  <c:v>19</c:v>
                </c:pt>
                <c:pt idx="159">
                  <c:v>19.7</c:v>
                </c:pt>
                <c:pt idx="160">
                  <c:v>20.399999999999999</c:v>
                </c:pt>
                <c:pt idx="161">
                  <c:v>18</c:v>
                </c:pt>
                <c:pt idx="162">
                  <c:v>15.7</c:v>
                </c:pt>
                <c:pt idx="163">
                  <c:v>20.5</c:v>
                </c:pt>
                <c:pt idx="164">
                  <c:v>23.1</c:v>
                </c:pt>
                <c:pt idx="165">
                  <c:v>28.8</c:v>
                </c:pt>
                <c:pt idx="166">
                  <c:v>23.7</c:v>
                </c:pt>
                <c:pt idx="167">
                  <c:v>18.7</c:v>
                </c:pt>
                <c:pt idx="168">
                  <c:v>16.600000000000001</c:v>
                </c:pt>
                <c:pt idx="169">
                  <c:v>14.8</c:v>
                </c:pt>
                <c:pt idx="170">
                  <c:v>14.4</c:v>
                </c:pt>
                <c:pt idx="171">
                  <c:v>13.8</c:v>
                </c:pt>
                <c:pt idx="172">
                  <c:v>16.8</c:v>
                </c:pt>
                <c:pt idx="173">
                  <c:v>20.3</c:v>
                </c:pt>
                <c:pt idx="174">
                  <c:v>18.2</c:v>
                </c:pt>
                <c:pt idx="175">
                  <c:v>16.5</c:v>
                </c:pt>
                <c:pt idx="176">
                  <c:v>15</c:v>
                </c:pt>
                <c:pt idx="177">
                  <c:v>16.100000000000001</c:v>
                </c:pt>
                <c:pt idx="178">
                  <c:v>16.2</c:v>
                </c:pt>
                <c:pt idx="179">
                  <c:v>16.5</c:v>
                </c:pt>
                <c:pt idx="180">
                  <c:v>16</c:v>
                </c:pt>
                <c:pt idx="181">
                  <c:v>14.3</c:v>
                </c:pt>
                <c:pt idx="182">
                  <c:v>14.6</c:v>
                </c:pt>
                <c:pt idx="183">
                  <c:v>15.7</c:v>
                </c:pt>
                <c:pt idx="184">
                  <c:v>16.100000000000001</c:v>
                </c:pt>
                <c:pt idx="185">
                  <c:v>18.5</c:v>
                </c:pt>
                <c:pt idx="186">
                  <c:v>22.3</c:v>
                </c:pt>
                <c:pt idx="187">
                  <c:v>16.5</c:v>
                </c:pt>
                <c:pt idx="188">
                  <c:v>14.2</c:v>
                </c:pt>
                <c:pt idx="189">
                  <c:v>11.9</c:v>
                </c:pt>
                <c:pt idx="190">
                  <c:v>11.6</c:v>
                </c:pt>
                <c:pt idx="191">
                  <c:v>13.4</c:v>
                </c:pt>
                <c:pt idx="192">
                  <c:v>14.3</c:v>
                </c:pt>
                <c:pt idx="193">
                  <c:v>15</c:v>
                </c:pt>
                <c:pt idx="194">
                  <c:v>16.100000000000001</c:v>
                </c:pt>
                <c:pt idx="195">
                  <c:v>21.1</c:v>
                </c:pt>
                <c:pt idx="196">
                  <c:v>18</c:v>
                </c:pt>
                <c:pt idx="197">
                  <c:v>15.9</c:v>
                </c:pt>
                <c:pt idx="198">
                  <c:v>11.8</c:v>
                </c:pt>
                <c:pt idx="199">
                  <c:v>9.6</c:v>
                </c:pt>
                <c:pt idx="200">
                  <c:v>10.8</c:v>
                </c:pt>
                <c:pt idx="201">
                  <c:v>14.8</c:v>
                </c:pt>
                <c:pt idx="202">
                  <c:v>15.9</c:v>
                </c:pt>
                <c:pt idx="203">
                  <c:v>11.4</c:v>
                </c:pt>
                <c:pt idx="204">
                  <c:v>8.9</c:v>
                </c:pt>
                <c:pt idx="205">
                  <c:v>8.6999999999999993</c:v>
                </c:pt>
                <c:pt idx="206">
                  <c:v>7.6</c:v>
                </c:pt>
                <c:pt idx="207">
                  <c:v>9.5</c:v>
                </c:pt>
                <c:pt idx="208">
                  <c:v>8.3000000000000007</c:v>
                </c:pt>
                <c:pt idx="209">
                  <c:v>9</c:v>
                </c:pt>
                <c:pt idx="210">
                  <c:v>12.5</c:v>
                </c:pt>
                <c:pt idx="211">
                  <c:v>13.1</c:v>
                </c:pt>
                <c:pt idx="212">
                  <c:v>11.6</c:v>
                </c:pt>
                <c:pt idx="21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88080"/>
        <c:axId val="2110293520"/>
      </c:lineChart>
      <c:dateAx>
        <c:axId val="2110288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93520"/>
        <c:crosses val="autoZero"/>
        <c:auto val="1"/>
        <c:lblOffset val="100"/>
        <c:baseTimeUnit val="days"/>
        <c:majorUnit val="1"/>
        <c:majorTimeUnit val="days"/>
      </c:dateAx>
      <c:valAx>
        <c:axId val="21102935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8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'2012'!$H$1:$H$215</c:f>
              <c:strCache>
                <c:ptCount val="215"/>
                <c:pt idx="0">
                  <c:v>Дата</c:v>
                </c:pt>
                <c:pt idx="1">
                  <c:v>01.03.2012</c:v>
                </c:pt>
                <c:pt idx="2">
                  <c:v>02.03.2012</c:v>
                </c:pt>
                <c:pt idx="3">
                  <c:v>03.03.2012</c:v>
                </c:pt>
                <c:pt idx="4">
                  <c:v>04.03.2012</c:v>
                </c:pt>
                <c:pt idx="5">
                  <c:v>05.03.2012</c:v>
                </c:pt>
                <c:pt idx="6">
                  <c:v>06.03.2012</c:v>
                </c:pt>
                <c:pt idx="7">
                  <c:v>07.03.2012</c:v>
                </c:pt>
                <c:pt idx="8">
                  <c:v>08.03.2012</c:v>
                </c:pt>
                <c:pt idx="9">
                  <c:v>09.03.2012</c:v>
                </c:pt>
                <c:pt idx="10">
                  <c:v>10.03.2012</c:v>
                </c:pt>
                <c:pt idx="11">
                  <c:v>11.03.2012</c:v>
                </c:pt>
                <c:pt idx="12">
                  <c:v>12.03.2012</c:v>
                </c:pt>
                <c:pt idx="13">
                  <c:v>13.03.2012</c:v>
                </c:pt>
                <c:pt idx="14">
                  <c:v>14.03.2012</c:v>
                </c:pt>
                <c:pt idx="15">
                  <c:v>15.03.2012</c:v>
                </c:pt>
                <c:pt idx="16">
                  <c:v>16.03.2012</c:v>
                </c:pt>
                <c:pt idx="17">
                  <c:v>17.03.2012</c:v>
                </c:pt>
                <c:pt idx="18">
                  <c:v>18.03.2012</c:v>
                </c:pt>
                <c:pt idx="19">
                  <c:v>19.03.2012</c:v>
                </c:pt>
                <c:pt idx="20">
                  <c:v>20.03.2012</c:v>
                </c:pt>
                <c:pt idx="21">
                  <c:v>21.03.2012</c:v>
                </c:pt>
                <c:pt idx="22">
                  <c:v>22.03.2012</c:v>
                </c:pt>
                <c:pt idx="23">
                  <c:v>23.03.2012</c:v>
                </c:pt>
                <c:pt idx="24">
                  <c:v>24.03.2012</c:v>
                </c:pt>
                <c:pt idx="25">
                  <c:v>25.03.2012</c:v>
                </c:pt>
                <c:pt idx="26">
                  <c:v>26.03.2012</c:v>
                </c:pt>
                <c:pt idx="27">
                  <c:v>27.03.2012</c:v>
                </c:pt>
                <c:pt idx="28">
                  <c:v>28.03.2012</c:v>
                </c:pt>
                <c:pt idx="29">
                  <c:v>29.03.2012</c:v>
                </c:pt>
                <c:pt idx="30">
                  <c:v>30.03.2012</c:v>
                </c:pt>
                <c:pt idx="31">
                  <c:v>31.03.2012</c:v>
                </c:pt>
                <c:pt idx="32">
                  <c:v>01.04.2012</c:v>
                </c:pt>
                <c:pt idx="33">
                  <c:v>02.04.2012</c:v>
                </c:pt>
                <c:pt idx="34">
                  <c:v>03.04.2012</c:v>
                </c:pt>
                <c:pt idx="35">
                  <c:v>04.04.2012</c:v>
                </c:pt>
                <c:pt idx="36">
                  <c:v>05.04.2012</c:v>
                </c:pt>
                <c:pt idx="37">
                  <c:v>06.04.2012</c:v>
                </c:pt>
                <c:pt idx="38">
                  <c:v>07.04.2012</c:v>
                </c:pt>
                <c:pt idx="39">
                  <c:v>08.04.2012</c:v>
                </c:pt>
                <c:pt idx="40">
                  <c:v>09.04.2012</c:v>
                </c:pt>
                <c:pt idx="41">
                  <c:v>10.04.2012</c:v>
                </c:pt>
                <c:pt idx="42">
                  <c:v>11.04.2012</c:v>
                </c:pt>
                <c:pt idx="43">
                  <c:v>12.04.2012</c:v>
                </c:pt>
                <c:pt idx="44">
                  <c:v>13.04.2012</c:v>
                </c:pt>
                <c:pt idx="45">
                  <c:v>14.04.2012</c:v>
                </c:pt>
                <c:pt idx="46">
                  <c:v>15.04.2012</c:v>
                </c:pt>
                <c:pt idx="47">
                  <c:v>16.04.2012</c:v>
                </c:pt>
                <c:pt idx="48">
                  <c:v>17.04.2012</c:v>
                </c:pt>
                <c:pt idx="49">
                  <c:v>18.04.2012</c:v>
                </c:pt>
                <c:pt idx="50">
                  <c:v>19.04.2012</c:v>
                </c:pt>
                <c:pt idx="51">
                  <c:v>20.04.2012</c:v>
                </c:pt>
                <c:pt idx="52">
                  <c:v>21.04.2012</c:v>
                </c:pt>
                <c:pt idx="53">
                  <c:v>22.04.2012</c:v>
                </c:pt>
                <c:pt idx="54">
                  <c:v>23.04.2012</c:v>
                </c:pt>
                <c:pt idx="55">
                  <c:v>24.04.2012</c:v>
                </c:pt>
                <c:pt idx="56">
                  <c:v>25.04.2012</c:v>
                </c:pt>
                <c:pt idx="57">
                  <c:v>26.04.2012</c:v>
                </c:pt>
                <c:pt idx="58">
                  <c:v>27.04.2012</c:v>
                </c:pt>
                <c:pt idx="59">
                  <c:v>28.04.2012</c:v>
                </c:pt>
                <c:pt idx="60">
                  <c:v>29.04.2012</c:v>
                </c:pt>
                <c:pt idx="61">
                  <c:v>30.04.2012</c:v>
                </c:pt>
                <c:pt idx="62">
                  <c:v>01.05.2012</c:v>
                </c:pt>
                <c:pt idx="63">
                  <c:v>02.05.2012</c:v>
                </c:pt>
                <c:pt idx="64">
                  <c:v>03.05.2012</c:v>
                </c:pt>
                <c:pt idx="65">
                  <c:v>04.05.2012</c:v>
                </c:pt>
                <c:pt idx="66">
                  <c:v>05.05.2012</c:v>
                </c:pt>
                <c:pt idx="67">
                  <c:v>06.05.2012</c:v>
                </c:pt>
                <c:pt idx="68">
                  <c:v>07.05.2012</c:v>
                </c:pt>
                <c:pt idx="69">
                  <c:v>08.05.2012</c:v>
                </c:pt>
                <c:pt idx="70">
                  <c:v>09.05.2012</c:v>
                </c:pt>
                <c:pt idx="71">
                  <c:v>10.05.2012</c:v>
                </c:pt>
                <c:pt idx="72">
                  <c:v>11.05.2012</c:v>
                </c:pt>
                <c:pt idx="73">
                  <c:v>12.05.2012</c:v>
                </c:pt>
                <c:pt idx="74">
                  <c:v>13.05.2012</c:v>
                </c:pt>
                <c:pt idx="75">
                  <c:v>14.05.2012</c:v>
                </c:pt>
                <c:pt idx="76">
                  <c:v>15.05.2012</c:v>
                </c:pt>
                <c:pt idx="77">
                  <c:v>16.05.2012</c:v>
                </c:pt>
                <c:pt idx="78">
                  <c:v>17.05.2012</c:v>
                </c:pt>
                <c:pt idx="79">
                  <c:v>18.05.2012</c:v>
                </c:pt>
                <c:pt idx="80">
                  <c:v>19.05.2012</c:v>
                </c:pt>
                <c:pt idx="81">
                  <c:v>20.05.2012</c:v>
                </c:pt>
                <c:pt idx="82">
                  <c:v>21.05.2012</c:v>
                </c:pt>
                <c:pt idx="83">
                  <c:v>22.05.2012</c:v>
                </c:pt>
                <c:pt idx="84">
                  <c:v>23.05.2012</c:v>
                </c:pt>
                <c:pt idx="85">
                  <c:v>24.05.2012</c:v>
                </c:pt>
                <c:pt idx="86">
                  <c:v>25.05.2012</c:v>
                </c:pt>
                <c:pt idx="87">
                  <c:v>26.05.2012</c:v>
                </c:pt>
                <c:pt idx="88">
                  <c:v>27.05.2012</c:v>
                </c:pt>
                <c:pt idx="89">
                  <c:v>28.05.2012</c:v>
                </c:pt>
                <c:pt idx="90">
                  <c:v>29.05.2012</c:v>
                </c:pt>
                <c:pt idx="91">
                  <c:v>30.05.2012</c:v>
                </c:pt>
                <c:pt idx="92">
                  <c:v>31.05.2012</c:v>
                </c:pt>
                <c:pt idx="93">
                  <c:v>01.06.2012</c:v>
                </c:pt>
                <c:pt idx="94">
                  <c:v>02.06.2012</c:v>
                </c:pt>
                <c:pt idx="95">
                  <c:v>03.06.2012</c:v>
                </c:pt>
                <c:pt idx="96">
                  <c:v>04.06.2012</c:v>
                </c:pt>
                <c:pt idx="97">
                  <c:v>05.06.2012</c:v>
                </c:pt>
                <c:pt idx="98">
                  <c:v>06.06.2012</c:v>
                </c:pt>
                <c:pt idx="99">
                  <c:v>07.06.2012</c:v>
                </c:pt>
                <c:pt idx="100">
                  <c:v>08.06.2012</c:v>
                </c:pt>
                <c:pt idx="101">
                  <c:v>09.06.2012</c:v>
                </c:pt>
                <c:pt idx="102">
                  <c:v>10.06.2012</c:v>
                </c:pt>
                <c:pt idx="103">
                  <c:v>11.06.2012</c:v>
                </c:pt>
                <c:pt idx="104">
                  <c:v>12.06.2012</c:v>
                </c:pt>
                <c:pt idx="105">
                  <c:v>13.06.2012</c:v>
                </c:pt>
                <c:pt idx="106">
                  <c:v>14.06.2012</c:v>
                </c:pt>
                <c:pt idx="107">
                  <c:v>15.06.2012</c:v>
                </c:pt>
                <c:pt idx="108">
                  <c:v>16.06.2012</c:v>
                </c:pt>
                <c:pt idx="109">
                  <c:v>17.06.2012</c:v>
                </c:pt>
                <c:pt idx="110">
                  <c:v>18.06.2012</c:v>
                </c:pt>
                <c:pt idx="111">
                  <c:v>19.06.2012</c:v>
                </c:pt>
                <c:pt idx="112">
                  <c:v>20.06.2012</c:v>
                </c:pt>
                <c:pt idx="113">
                  <c:v>21.06.2012</c:v>
                </c:pt>
                <c:pt idx="114">
                  <c:v>22.06.2012</c:v>
                </c:pt>
                <c:pt idx="115">
                  <c:v>23.06.2012</c:v>
                </c:pt>
                <c:pt idx="116">
                  <c:v>24.06.2012</c:v>
                </c:pt>
                <c:pt idx="117">
                  <c:v>25.06.2012</c:v>
                </c:pt>
                <c:pt idx="118">
                  <c:v>26.06.2012</c:v>
                </c:pt>
                <c:pt idx="119">
                  <c:v>27.06.2012</c:v>
                </c:pt>
                <c:pt idx="120">
                  <c:v>28.06.2012</c:v>
                </c:pt>
                <c:pt idx="121">
                  <c:v>29.06.2012</c:v>
                </c:pt>
                <c:pt idx="122">
                  <c:v>30.06.2012</c:v>
                </c:pt>
                <c:pt idx="123">
                  <c:v>01.07.2012</c:v>
                </c:pt>
                <c:pt idx="124">
                  <c:v>02.07.2012</c:v>
                </c:pt>
                <c:pt idx="125">
                  <c:v>03.07.2012</c:v>
                </c:pt>
                <c:pt idx="126">
                  <c:v>04.07.2012</c:v>
                </c:pt>
                <c:pt idx="127">
                  <c:v>05.07.2012</c:v>
                </c:pt>
                <c:pt idx="128">
                  <c:v>06.07.2012</c:v>
                </c:pt>
                <c:pt idx="129">
                  <c:v>07.07.2012</c:v>
                </c:pt>
                <c:pt idx="130">
                  <c:v>08.07.2012</c:v>
                </c:pt>
                <c:pt idx="131">
                  <c:v>09.07.2012</c:v>
                </c:pt>
                <c:pt idx="132">
                  <c:v>10.07.2012</c:v>
                </c:pt>
                <c:pt idx="133">
                  <c:v>11.07.2012</c:v>
                </c:pt>
                <c:pt idx="134">
                  <c:v>12.07.2012</c:v>
                </c:pt>
                <c:pt idx="135">
                  <c:v>13.07.2012</c:v>
                </c:pt>
                <c:pt idx="136">
                  <c:v>14.07.2012</c:v>
                </c:pt>
                <c:pt idx="137">
                  <c:v>15.07.2012</c:v>
                </c:pt>
                <c:pt idx="138">
                  <c:v>16.07.2012</c:v>
                </c:pt>
                <c:pt idx="139">
                  <c:v>17.07.2012</c:v>
                </c:pt>
                <c:pt idx="140">
                  <c:v>18.07.2012</c:v>
                </c:pt>
                <c:pt idx="141">
                  <c:v>19.07.2012</c:v>
                </c:pt>
                <c:pt idx="142">
                  <c:v>20.07.2012</c:v>
                </c:pt>
                <c:pt idx="143">
                  <c:v>21.07.2012</c:v>
                </c:pt>
                <c:pt idx="144">
                  <c:v>22.07.2012</c:v>
                </c:pt>
                <c:pt idx="145">
                  <c:v>23.07.2012</c:v>
                </c:pt>
                <c:pt idx="146">
                  <c:v>24.07.2012</c:v>
                </c:pt>
                <c:pt idx="147">
                  <c:v>25.07.2012</c:v>
                </c:pt>
                <c:pt idx="148">
                  <c:v>26.07.2012</c:v>
                </c:pt>
                <c:pt idx="149">
                  <c:v>27.07.2012</c:v>
                </c:pt>
                <c:pt idx="150">
                  <c:v>28.07.2012</c:v>
                </c:pt>
                <c:pt idx="151">
                  <c:v>29.07.2012</c:v>
                </c:pt>
                <c:pt idx="152">
                  <c:v>30.07.2012</c:v>
                </c:pt>
                <c:pt idx="153">
                  <c:v>31.07.2012</c:v>
                </c:pt>
                <c:pt idx="154">
                  <c:v>01.08.2012</c:v>
                </c:pt>
                <c:pt idx="155">
                  <c:v>02.08.2012</c:v>
                </c:pt>
                <c:pt idx="156">
                  <c:v>03.08.2012</c:v>
                </c:pt>
                <c:pt idx="157">
                  <c:v>04.08.2012</c:v>
                </c:pt>
                <c:pt idx="158">
                  <c:v>05.08.2012</c:v>
                </c:pt>
                <c:pt idx="159">
                  <c:v>06.08.2012</c:v>
                </c:pt>
                <c:pt idx="160">
                  <c:v>07.08.2012</c:v>
                </c:pt>
                <c:pt idx="161">
                  <c:v>08.08.2012</c:v>
                </c:pt>
                <c:pt idx="162">
                  <c:v>09.08.2012</c:v>
                </c:pt>
                <c:pt idx="163">
                  <c:v>10.08.2012</c:v>
                </c:pt>
                <c:pt idx="164">
                  <c:v>11.08.2012</c:v>
                </c:pt>
                <c:pt idx="165">
                  <c:v>12.08.2012</c:v>
                </c:pt>
                <c:pt idx="166">
                  <c:v>13.08.2012</c:v>
                </c:pt>
                <c:pt idx="167">
                  <c:v>14.08.2012</c:v>
                </c:pt>
                <c:pt idx="168">
                  <c:v>15.08.2012</c:v>
                </c:pt>
                <c:pt idx="169">
                  <c:v>16.08.2012</c:v>
                </c:pt>
                <c:pt idx="170">
                  <c:v>17.08.2012</c:v>
                </c:pt>
                <c:pt idx="171">
                  <c:v>18.08.2012</c:v>
                </c:pt>
                <c:pt idx="172">
                  <c:v>19.08.2012</c:v>
                </c:pt>
                <c:pt idx="173">
                  <c:v>20.08.2012</c:v>
                </c:pt>
                <c:pt idx="174">
                  <c:v>21.08.2012</c:v>
                </c:pt>
                <c:pt idx="175">
                  <c:v>22.08.2012</c:v>
                </c:pt>
                <c:pt idx="176">
                  <c:v>23.08.2012</c:v>
                </c:pt>
                <c:pt idx="177">
                  <c:v>24.08.2012</c:v>
                </c:pt>
                <c:pt idx="178">
                  <c:v>25.08.2012</c:v>
                </c:pt>
                <c:pt idx="179">
                  <c:v>26.08.2012</c:v>
                </c:pt>
                <c:pt idx="180">
                  <c:v>27.08.2012</c:v>
                </c:pt>
                <c:pt idx="181">
                  <c:v>28.08.2012</c:v>
                </c:pt>
                <c:pt idx="182">
                  <c:v>29.08.2012</c:v>
                </c:pt>
                <c:pt idx="183">
                  <c:v>30.08.2012</c:v>
                </c:pt>
                <c:pt idx="184">
                  <c:v>31.08.2012</c:v>
                </c:pt>
                <c:pt idx="185">
                  <c:v>01.09.2012</c:v>
                </c:pt>
                <c:pt idx="186">
                  <c:v>02.09.2012</c:v>
                </c:pt>
                <c:pt idx="187">
                  <c:v>03.09.2012</c:v>
                </c:pt>
                <c:pt idx="188">
                  <c:v>04.09.2012</c:v>
                </c:pt>
                <c:pt idx="189">
                  <c:v>05.09.2012</c:v>
                </c:pt>
                <c:pt idx="190">
                  <c:v>06.09.2012</c:v>
                </c:pt>
                <c:pt idx="191">
                  <c:v>07.09.2012</c:v>
                </c:pt>
                <c:pt idx="192">
                  <c:v>08.09.2012</c:v>
                </c:pt>
                <c:pt idx="193">
                  <c:v>09.09.2012</c:v>
                </c:pt>
                <c:pt idx="194">
                  <c:v>10.09.2012</c:v>
                </c:pt>
                <c:pt idx="195">
                  <c:v>11.09.2012</c:v>
                </c:pt>
                <c:pt idx="196">
                  <c:v>12.09.2012</c:v>
                </c:pt>
                <c:pt idx="197">
                  <c:v>13.09.2012</c:v>
                </c:pt>
                <c:pt idx="198">
                  <c:v>14.09.2012</c:v>
                </c:pt>
                <c:pt idx="199">
                  <c:v>15.09.2012</c:v>
                </c:pt>
                <c:pt idx="200">
                  <c:v>16.09.2012</c:v>
                </c:pt>
                <c:pt idx="201">
                  <c:v>17.09.2012</c:v>
                </c:pt>
                <c:pt idx="202">
                  <c:v>18.09.2012</c:v>
                </c:pt>
                <c:pt idx="203">
                  <c:v>19.09.2012</c:v>
                </c:pt>
                <c:pt idx="204">
                  <c:v>20.09.2012</c:v>
                </c:pt>
                <c:pt idx="205">
                  <c:v>21.09.2012</c:v>
                </c:pt>
                <c:pt idx="206">
                  <c:v>22.09.2012</c:v>
                </c:pt>
                <c:pt idx="207">
                  <c:v>23.09.2012</c:v>
                </c:pt>
                <c:pt idx="208">
                  <c:v>24.09.2012</c:v>
                </c:pt>
                <c:pt idx="209">
                  <c:v>25.09.2012</c:v>
                </c:pt>
                <c:pt idx="210">
                  <c:v>26.09.2012</c:v>
                </c:pt>
                <c:pt idx="211">
                  <c:v>27.09.2012</c:v>
                </c:pt>
                <c:pt idx="212">
                  <c:v>28.09.2012</c:v>
                </c:pt>
                <c:pt idx="213">
                  <c:v>29.09.2012</c:v>
                </c:pt>
                <c:pt idx="214">
                  <c:v>30.09.2012</c:v>
                </c:pt>
              </c:strCache>
            </c:strRef>
          </c:cat>
          <c:val>
            <c:numRef>
              <c:f>'2012'!$I$1:$I$215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-14.1</c:v>
                </c:pt>
                <c:pt idx="2">
                  <c:v>-15.2</c:v>
                </c:pt>
                <c:pt idx="3">
                  <c:v>-13.8</c:v>
                </c:pt>
                <c:pt idx="4">
                  <c:v>-10.9</c:v>
                </c:pt>
                <c:pt idx="5">
                  <c:v>-9.3000000000000007</c:v>
                </c:pt>
                <c:pt idx="6">
                  <c:v>-8.5</c:v>
                </c:pt>
                <c:pt idx="7">
                  <c:v>-8.3000000000000007</c:v>
                </c:pt>
                <c:pt idx="8">
                  <c:v>-9</c:v>
                </c:pt>
                <c:pt idx="9">
                  <c:v>-9.6999999999999993</c:v>
                </c:pt>
                <c:pt idx="10">
                  <c:v>-6.2</c:v>
                </c:pt>
                <c:pt idx="11">
                  <c:v>-4</c:v>
                </c:pt>
                <c:pt idx="12">
                  <c:v>-8</c:v>
                </c:pt>
                <c:pt idx="13">
                  <c:v>-7.2</c:v>
                </c:pt>
                <c:pt idx="14">
                  <c:v>-5.5</c:v>
                </c:pt>
                <c:pt idx="15">
                  <c:v>-7.4</c:v>
                </c:pt>
                <c:pt idx="16">
                  <c:v>-9.1999999999999993</c:v>
                </c:pt>
                <c:pt idx="17">
                  <c:v>-4.7</c:v>
                </c:pt>
                <c:pt idx="18">
                  <c:v>-3.9</c:v>
                </c:pt>
                <c:pt idx="19">
                  <c:v>-7.1</c:v>
                </c:pt>
                <c:pt idx="20">
                  <c:v>-3.5</c:v>
                </c:pt>
                <c:pt idx="21">
                  <c:v>-0.8</c:v>
                </c:pt>
                <c:pt idx="22">
                  <c:v>-1.7</c:v>
                </c:pt>
                <c:pt idx="23">
                  <c:v>0.2</c:v>
                </c:pt>
                <c:pt idx="24">
                  <c:v>0.6</c:v>
                </c:pt>
                <c:pt idx="25">
                  <c:v>2.6</c:v>
                </c:pt>
                <c:pt idx="26">
                  <c:v>1.9</c:v>
                </c:pt>
                <c:pt idx="27">
                  <c:v>-1.9</c:v>
                </c:pt>
                <c:pt idx="28">
                  <c:v>-4.5999999999999996</c:v>
                </c:pt>
                <c:pt idx="29">
                  <c:v>0.9</c:v>
                </c:pt>
                <c:pt idx="30">
                  <c:v>1.7</c:v>
                </c:pt>
                <c:pt idx="31">
                  <c:v>-0.8</c:v>
                </c:pt>
                <c:pt idx="32">
                  <c:v>0.9</c:v>
                </c:pt>
                <c:pt idx="33">
                  <c:v>5.4</c:v>
                </c:pt>
                <c:pt idx="34">
                  <c:v>6.2</c:v>
                </c:pt>
                <c:pt idx="35">
                  <c:v>7.6</c:v>
                </c:pt>
                <c:pt idx="36">
                  <c:v>8.8000000000000007</c:v>
                </c:pt>
                <c:pt idx="37">
                  <c:v>5.3</c:v>
                </c:pt>
                <c:pt idx="38">
                  <c:v>6.7</c:v>
                </c:pt>
                <c:pt idx="39">
                  <c:v>5.8</c:v>
                </c:pt>
                <c:pt idx="40">
                  <c:v>3.2</c:v>
                </c:pt>
                <c:pt idx="41">
                  <c:v>7.5</c:v>
                </c:pt>
                <c:pt idx="42">
                  <c:v>12.1</c:v>
                </c:pt>
                <c:pt idx="43">
                  <c:v>9.9</c:v>
                </c:pt>
                <c:pt idx="44">
                  <c:v>7.8</c:v>
                </c:pt>
                <c:pt idx="45">
                  <c:v>11.7</c:v>
                </c:pt>
                <c:pt idx="46">
                  <c:v>13.5</c:v>
                </c:pt>
                <c:pt idx="47">
                  <c:v>16.399999999999999</c:v>
                </c:pt>
                <c:pt idx="48">
                  <c:v>8</c:v>
                </c:pt>
                <c:pt idx="49">
                  <c:v>6.2</c:v>
                </c:pt>
                <c:pt idx="50">
                  <c:v>12.1</c:v>
                </c:pt>
                <c:pt idx="51">
                  <c:v>16.7</c:v>
                </c:pt>
                <c:pt idx="52">
                  <c:v>9.4</c:v>
                </c:pt>
                <c:pt idx="53">
                  <c:v>0.7</c:v>
                </c:pt>
                <c:pt idx="54">
                  <c:v>2.6</c:v>
                </c:pt>
                <c:pt idx="55">
                  <c:v>0</c:v>
                </c:pt>
                <c:pt idx="56">
                  <c:v>12</c:v>
                </c:pt>
                <c:pt idx="57">
                  <c:v>4</c:v>
                </c:pt>
                <c:pt idx="58">
                  <c:v>6.6</c:v>
                </c:pt>
                <c:pt idx="59">
                  <c:v>6.6</c:v>
                </c:pt>
                <c:pt idx="60">
                  <c:v>4.8</c:v>
                </c:pt>
                <c:pt idx="61">
                  <c:v>8.3000000000000007</c:v>
                </c:pt>
                <c:pt idx="62">
                  <c:v>12.7</c:v>
                </c:pt>
                <c:pt idx="63">
                  <c:v>14.1</c:v>
                </c:pt>
                <c:pt idx="64">
                  <c:v>19.8</c:v>
                </c:pt>
                <c:pt idx="65">
                  <c:v>14.5</c:v>
                </c:pt>
                <c:pt idx="66">
                  <c:v>12.9</c:v>
                </c:pt>
                <c:pt idx="67">
                  <c:v>9.6</c:v>
                </c:pt>
                <c:pt idx="68">
                  <c:v>6.5</c:v>
                </c:pt>
                <c:pt idx="69">
                  <c:v>4.3</c:v>
                </c:pt>
                <c:pt idx="70">
                  <c:v>3.7</c:v>
                </c:pt>
                <c:pt idx="71">
                  <c:v>5.0999999999999996</c:v>
                </c:pt>
                <c:pt idx="72">
                  <c:v>9.8000000000000007</c:v>
                </c:pt>
                <c:pt idx="73">
                  <c:v>10.6</c:v>
                </c:pt>
                <c:pt idx="74">
                  <c:v>14.4</c:v>
                </c:pt>
                <c:pt idx="75">
                  <c:v>18.8</c:v>
                </c:pt>
                <c:pt idx="76">
                  <c:v>19.899999999999999</c:v>
                </c:pt>
                <c:pt idx="77">
                  <c:v>13.9</c:v>
                </c:pt>
                <c:pt idx="78">
                  <c:v>6.3</c:v>
                </c:pt>
                <c:pt idx="79">
                  <c:v>8.6</c:v>
                </c:pt>
                <c:pt idx="80">
                  <c:v>7.9</c:v>
                </c:pt>
                <c:pt idx="81">
                  <c:v>6.1</c:v>
                </c:pt>
                <c:pt idx="82">
                  <c:v>10.3</c:v>
                </c:pt>
                <c:pt idx="83">
                  <c:v>15.1</c:v>
                </c:pt>
                <c:pt idx="84">
                  <c:v>17.8</c:v>
                </c:pt>
                <c:pt idx="85">
                  <c:v>21.7</c:v>
                </c:pt>
                <c:pt idx="86">
                  <c:v>9.9</c:v>
                </c:pt>
                <c:pt idx="87">
                  <c:v>7</c:v>
                </c:pt>
                <c:pt idx="88">
                  <c:v>8.9</c:v>
                </c:pt>
                <c:pt idx="89">
                  <c:v>12</c:v>
                </c:pt>
                <c:pt idx="90">
                  <c:v>15.6</c:v>
                </c:pt>
                <c:pt idx="91">
                  <c:v>18.100000000000001</c:v>
                </c:pt>
                <c:pt idx="92">
                  <c:v>20.7</c:v>
                </c:pt>
                <c:pt idx="93">
                  <c:v>22.2</c:v>
                </c:pt>
                <c:pt idx="94">
                  <c:v>23.2</c:v>
                </c:pt>
                <c:pt idx="95">
                  <c:v>22.7</c:v>
                </c:pt>
                <c:pt idx="96">
                  <c:v>21.9</c:v>
                </c:pt>
                <c:pt idx="97">
                  <c:v>23</c:v>
                </c:pt>
                <c:pt idx="98">
                  <c:v>21.9</c:v>
                </c:pt>
                <c:pt idx="99">
                  <c:v>17.600000000000001</c:v>
                </c:pt>
                <c:pt idx="100">
                  <c:v>17.7</c:v>
                </c:pt>
                <c:pt idx="101">
                  <c:v>19.7</c:v>
                </c:pt>
                <c:pt idx="102">
                  <c:v>23.4</c:v>
                </c:pt>
                <c:pt idx="103">
                  <c:v>23.6</c:v>
                </c:pt>
                <c:pt idx="104">
                  <c:v>21.2</c:v>
                </c:pt>
                <c:pt idx="105">
                  <c:v>25.2</c:v>
                </c:pt>
                <c:pt idx="106">
                  <c:v>24.7</c:v>
                </c:pt>
                <c:pt idx="107">
                  <c:v>21.1</c:v>
                </c:pt>
                <c:pt idx="108">
                  <c:v>19.8</c:v>
                </c:pt>
                <c:pt idx="109">
                  <c:v>20.9</c:v>
                </c:pt>
                <c:pt idx="110">
                  <c:v>20.7</c:v>
                </c:pt>
                <c:pt idx="111">
                  <c:v>20.8</c:v>
                </c:pt>
                <c:pt idx="112">
                  <c:v>20.8</c:v>
                </c:pt>
                <c:pt idx="113">
                  <c:v>20.3</c:v>
                </c:pt>
                <c:pt idx="114">
                  <c:v>22</c:v>
                </c:pt>
                <c:pt idx="115">
                  <c:v>22.8</c:v>
                </c:pt>
                <c:pt idx="116">
                  <c:v>24.3</c:v>
                </c:pt>
                <c:pt idx="117">
                  <c:v>23.2</c:v>
                </c:pt>
                <c:pt idx="118">
                  <c:v>22.6</c:v>
                </c:pt>
                <c:pt idx="119">
                  <c:v>23.3</c:v>
                </c:pt>
                <c:pt idx="120">
                  <c:v>25.1</c:v>
                </c:pt>
                <c:pt idx="121">
                  <c:v>23.3</c:v>
                </c:pt>
                <c:pt idx="122">
                  <c:v>23.4</c:v>
                </c:pt>
                <c:pt idx="123">
                  <c:v>21.8</c:v>
                </c:pt>
                <c:pt idx="124">
                  <c:v>20.3</c:v>
                </c:pt>
                <c:pt idx="125">
                  <c:v>19.899999999999999</c:v>
                </c:pt>
                <c:pt idx="126">
                  <c:v>22.2</c:v>
                </c:pt>
                <c:pt idx="127">
                  <c:v>22.4</c:v>
                </c:pt>
                <c:pt idx="128">
                  <c:v>20.7</c:v>
                </c:pt>
                <c:pt idx="129">
                  <c:v>19.8</c:v>
                </c:pt>
                <c:pt idx="130">
                  <c:v>19.899999999999999</c:v>
                </c:pt>
                <c:pt idx="131">
                  <c:v>19.7</c:v>
                </c:pt>
                <c:pt idx="132">
                  <c:v>17.399999999999999</c:v>
                </c:pt>
                <c:pt idx="133">
                  <c:v>18.2</c:v>
                </c:pt>
                <c:pt idx="134">
                  <c:v>19.8</c:v>
                </c:pt>
                <c:pt idx="135">
                  <c:v>21.8</c:v>
                </c:pt>
                <c:pt idx="136">
                  <c:v>22.9</c:v>
                </c:pt>
                <c:pt idx="137">
                  <c:v>23.6</c:v>
                </c:pt>
                <c:pt idx="138">
                  <c:v>22.7</c:v>
                </c:pt>
                <c:pt idx="139">
                  <c:v>19.899999999999999</c:v>
                </c:pt>
                <c:pt idx="140">
                  <c:v>20.7</c:v>
                </c:pt>
                <c:pt idx="141">
                  <c:v>21.4</c:v>
                </c:pt>
                <c:pt idx="142">
                  <c:v>23.6</c:v>
                </c:pt>
                <c:pt idx="143">
                  <c:v>26</c:v>
                </c:pt>
                <c:pt idx="144">
                  <c:v>26.3</c:v>
                </c:pt>
                <c:pt idx="145">
                  <c:v>24.7</c:v>
                </c:pt>
                <c:pt idx="146">
                  <c:v>25.4</c:v>
                </c:pt>
                <c:pt idx="147">
                  <c:v>24.3</c:v>
                </c:pt>
                <c:pt idx="148">
                  <c:v>24.4</c:v>
                </c:pt>
                <c:pt idx="149">
                  <c:v>23.1</c:v>
                </c:pt>
                <c:pt idx="150">
                  <c:v>24.5</c:v>
                </c:pt>
                <c:pt idx="151">
                  <c:v>24.1</c:v>
                </c:pt>
                <c:pt idx="152">
                  <c:v>22.9</c:v>
                </c:pt>
                <c:pt idx="153">
                  <c:v>22.2</c:v>
                </c:pt>
                <c:pt idx="154">
                  <c:v>24.4</c:v>
                </c:pt>
                <c:pt idx="155">
                  <c:v>22.9</c:v>
                </c:pt>
                <c:pt idx="156">
                  <c:v>19.899999999999999</c:v>
                </c:pt>
                <c:pt idx="157">
                  <c:v>18</c:v>
                </c:pt>
                <c:pt idx="158">
                  <c:v>19.600000000000001</c:v>
                </c:pt>
                <c:pt idx="159">
                  <c:v>19</c:v>
                </c:pt>
                <c:pt idx="160">
                  <c:v>19.7</c:v>
                </c:pt>
                <c:pt idx="161">
                  <c:v>20.399999999999999</c:v>
                </c:pt>
                <c:pt idx="162">
                  <c:v>18</c:v>
                </c:pt>
                <c:pt idx="163">
                  <c:v>15.7</c:v>
                </c:pt>
                <c:pt idx="164">
                  <c:v>20.5</c:v>
                </c:pt>
                <c:pt idx="165">
                  <c:v>23.1</c:v>
                </c:pt>
                <c:pt idx="166">
                  <c:v>28.8</c:v>
                </c:pt>
                <c:pt idx="167">
                  <c:v>23.7</c:v>
                </c:pt>
                <c:pt idx="168">
                  <c:v>18.7</c:v>
                </c:pt>
                <c:pt idx="169">
                  <c:v>16.600000000000001</c:v>
                </c:pt>
                <c:pt idx="170">
                  <c:v>14.8</c:v>
                </c:pt>
                <c:pt idx="171">
                  <c:v>14.4</c:v>
                </c:pt>
                <c:pt idx="172">
                  <c:v>13.8</c:v>
                </c:pt>
                <c:pt idx="173">
                  <c:v>16.8</c:v>
                </c:pt>
                <c:pt idx="174">
                  <c:v>20.3</c:v>
                </c:pt>
                <c:pt idx="175">
                  <c:v>18.2</c:v>
                </c:pt>
                <c:pt idx="176">
                  <c:v>16.5</c:v>
                </c:pt>
                <c:pt idx="177">
                  <c:v>15</c:v>
                </c:pt>
                <c:pt idx="178">
                  <c:v>16.100000000000001</c:v>
                </c:pt>
                <c:pt idx="179">
                  <c:v>16.2</c:v>
                </c:pt>
                <c:pt idx="180">
                  <c:v>16.5</c:v>
                </c:pt>
                <c:pt idx="181">
                  <c:v>16</c:v>
                </c:pt>
                <c:pt idx="182">
                  <c:v>14.3</c:v>
                </c:pt>
                <c:pt idx="183">
                  <c:v>14.6</c:v>
                </c:pt>
                <c:pt idx="184">
                  <c:v>15.7</c:v>
                </c:pt>
                <c:pt idx="185">
                  <c:v>16.100000000000001</c:v>
                </c:pt>
                <c:pt idx="186">
                  <c:v>18.5</c:v>
                </c:pt>
                <c:pt idx="187">
                  <c:v>22.3</c:v>
                </c:pt>
                <c:pt idx="188">
                  <c:v>16.5</c:v>
                </c:pt>
                <c:pt idx="189">
                  <c:v>14.2</c:v>
                </c:pt>
                <c:pt idx="190">
                  <c:v>11.9</c:v>
                </c:pt>
                <c:pt idx="191">
                  <c:v>11.6</c:v>
                </c:pt>
                <c:pt idx="192">
                  <c:v>13.4</c:v>
                </c:pt>
                <c:pt idx="193">
                  <c:v>14.3</c:v>
                </c:pt>
                <c:pt idx="194">
                  <c:v>15</c:v>
                </c:pt>
                <c:pt idx="195">
                  <c:v>16.100000000000001</c:v>
                </c:pt>
                <c:pt idx="196">
                  <c:v>21.1</c:v>
                </c:pt>
                <c:pt idx="197">
                  <c:v>18</c:v>
                </c:pt>
                <c:pt idx="198">
                  <c:v>15.9</c:v>
                </c:pt>
                <c:pt idx="199">
                  <c:v>11.8</c:v>
                </c:pt>
                <c:pt idx="200">
                  <c:v>9.6</c:v>
                </c:pt>
                <c:pt idx="201">
                  <c:v>10.8</c:v>
                </c:pt>
                <c:pt idx="202">
                  <c:v>14.8</c:v>
                </c:pt>
                <c:pt idx="203">
                  <c:v>15.9</c:v>
                </c:pt>
                <c:pt idx="204">
                  <c:v>11.4</c:v>
                </c:pt>
                <c:pt idx="205">
                  <c:v>8.9</c:v>
                </c:pt>
                <c:pt idx="206">
                  <c:v>8.6999999999999993</c:v>
                </c:pt>
                <c:pt idx="207">
                  <c:v>7.6</c:v>
                </c:pt>
                <c:pt idx="208">
                  <c:v>9.5</c:v>
                </c:pt>
                <c:pt idx="209">
                  <c:v>8.3000000000000007</c:v>
                </c:pt>
                <c:pt idx="210">
                  <c:v>9</c:v>
                </c:pt>
                <c:pt idx="211">
                  <c:v>12.5</c:v>
                </c:pt>
                <c:pt idx="212">
                  <c:v>13.1</c:v>
                </c:pt>
                <c:pt idx="213">
                  <c:v>11.6</c:v>
                </c:pt>
                <c:pt idx="214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F-4757-BF8B-7385FC34A354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'2012'!$H$1:$H$215</c:f>
              <c:strCache>
                <c:ptCount val="215"/>
                <c:pt idx="0">
                  <c:v>Дата</c:v>
                </c:pt>
                <c:pt idx="1">
                  <c:v>01.03.2012</c:v>
                </c:pt>
                <c:pt idx="2">
                  <c:v>02.03.2012</c:v>
                </c:pt>
                <c:pt idx="3">
                  <c:v>03.03.2012</c:v>
                </c:pt>
                <c:pt idx="4">
                  <c:v>04.03.2012</c:v>
                </c:pt>
                <c:pt idx="5">
                  <c:v>05.03.2012</c:v>
                </c:pt>
                <c:pt idx="6">
                  <c:v>06.03.2012</c:v>
                </c:pt>
                <c:pt idx="7">
                  <c:v>07.03.2012</c:v>
                </c:pt>
                <c:pt idx="8">
                  <c:v>08.03.2012</c:v>
                </c:pt>
                <c:pt idx="9">
                  <c:v>09.03.2012</c:v>
                </c:pt>
                <c:pt idx="10">
                  <c:v>10.03.2012</c:v>
                </c:pt>
                <c:pt idx="11">
                  <c:v>11.03.2012</c:v>
                </c:pt>
                <c:pt idx="12">
                  <c:v>12.03.2012</c:v>
                </c:pt>
                <c:pt idx="13">
                  <c:v>13.03.2012</c:v>
                </c:pt>
                <c:pt idx="14">
                  <c:v>14.03.2012</c:v>
                </c:pt>
                <c:pt idx="15">
                  <c:v>15.03.2012</c:v>
                </c:pt>
                <c:pt idx="16">
                  <c:v>16.03.2012</c:v>
                </c:pt>
                <c:pt idx="17">
                  <c:v>17.03.2012</c:v>
                </c:pt>
                <c:pt idx="18">
                  <c:v>18.03.2012</c:v>
                </c:pt>
                <c:pt idx="19">
                  <c:v>19.03.2012</c:v>
                </c:pt>
                <c:pt idx="20">
                  <c:v>20.03.2012</c:v>
                </c:pt>
                <c:pt idx="21">
                  <c:v>21.03.2012</c:v>
                </c:pt>
                <c:pt idx="22">
                  <c:v>22.03.2012</c:v>
                </c:pt>
                <c:pt idx="23">
                  <c:v>23.03.2012</c:v>
                </c:pt>
                <c:pt idx="24">
                  <c:v>24.03.2012</c:v>
                </c:pt>
                <c:pt idx="25">
                  <c:v>25.03.2012</c:v>
                </c:pt>
                <c:pt idx="26">
                  <c:v>26.03.2012</c:v>
                </c:pt>
                <c:pt idx="27">
                  <c:v>27.03.2012</c:v>
                </c:pt>
                <c:pt idx="28">
                  <c:v>28.03.2012</c:v>
                </c:pt>
                <c:pt idx="29">
                  <c:v>29.03.2012</c:v>
                </c:pt>
                <c:pt idx="30">
                  <c:v>30.03.2012</c:v>
                </c:pt>
                <c:pt idx="31">
                  <c:v>31.03.2012</c:v>
                </c:pt>
                <c:pt idx="32">
                  <c:v>01.04.2012</c:v>
                </c:pt>
                <c:pt idx="33">
                  <c:v>02.04.2012</c:v>
                </c:pt>
                <c:pt idx="34">
                  <c:v>03.04.2012</c:v>
                </c:pt>
                <c:pt idx="35">
                  <c:v>04.04.2012</c:v>
                </c:pt>
                <c:pt idx="36">
                  <c:v>05.04.2012</c:v>
                </c:pt>
                <c:pt idx="37">
                  <c:v>06.04.2012</c:v>
                </c:pt>
                <c:pt idx="38">
                  <c:v>07.04.2012</c:v>
                </c:pt>
                <c:pt idx="39">
                  <c:v>08.04.2012</c:v>
                </c:pt>
                <c:pt idx="40">
                  <c:v>09.04.2012</c:v>
                </c:pt>
                <c:pt idx="41">
                  <c:v>10.04.2012</c:v>
                </c:pt>
                <c:pt idx="42">
                  <c:v>11.04.2012</c:v>
                </c:pt>
                <c:pt idx="43">
                  <c:v>12.04.2012</c:v>
                </c:pt>
                <c:pt idx="44">
                  <c:v>13.04.2012</c:v>
                </c:pt>
                <c:pt idx="45">
                  <c:v>14.04.2012</c:v>
                </c:pt>
                <c:pt idx="46">
                  <c:v>15.04.2012</c:v>
                </c:pt>
                <c:pt idx="47">
                  <c:v>16.04.2012</c:v>
                </c:pt>
                <c:pt idx="48">
                  <c:v>17.04.2012</c:v>
                </c:pt>
                <c:pt idx="49">
                  <c:v>18.04.2012</c:v>
                </c:pt>
                <c:pt idx="50">
                  <c:v>19.04.2012</c:v>
                </c:pt>
                <c:pt idx="51">
                  <c:v>20.04.2012</c:v>
                </c:pt>
                <c:pt idx="52">
                  <c:v>21.04.2012</c:v>
                </c:pt>
                <c:pt idx="53">
                  <c:v>22.04.2012</c:v>
                </c:pt>
                <c:pt idx="54">
                  <c:v>23.04.2012</c:v>
                </c:pt>
                <c:pt idx="55">
                  <c:v>24.04.2012</c:v>
                </c:pt>
                <c:pt idx="56">
                  <c:v>25.04.2012</c:v>
                </c:pt>
                <c:pt idx="57">
                  <c:v>26.04.2012</c:v>
                </c:pt>
                <c:pt idx="58">
                  <c:v>27.04.2012</c:v>
                </c:pt>
                <c:pt idx="59">
                  <c:v>28.04.2012</c:v>
                </c:pt>
                <c:pt idx="60">
                  <c:v>29.04.2012</c:v>
                </c:pt>
                <c:pt idx="61">
                  <c:v>30.04.2012</c:v>
                </c:pt>
                <c:pt idx="62">
                  <c:v>01.05.2012</c:v>
                </c:pt>
                <c:pt idx="63">
                  <c:v>02.05.2012</c:v>
                </c:pt>
                <c:pt idx="64">
                  <c:v>03.05.2012</c:v>
                </c:pt>
                <c:pt idx="65">
                  <c:v>04.05.2012</c:v>
                </c:pt>
                <c:pt idx="66">
                  <c:v>05.05.2012</c:v>
                </c:pt>
                <c:pt idx="67">
                  <c:v>06.05.2012</c:v>
                </c:pt>
                <c:pt idx="68">
                  <c:v>07.05.2012</c:v>
                </c:pt>
                <c:pt idx="69">
                  <c:v>08.05.2012</c:v>
                </c:pt>
                <c:pt idx="70">
                  <c:v>09.05.2012</c:v>
                </c:pt>
                <c:pt idx="71">
                  <c:v>10.05.2012</c:v>
                </c:pt>
                <c:pt idx="72">
                  <c:v>11.05.2012</c:v>
                </c:pt>
                <c:pt idx="73">
                  <c:v>12.05.2012</c:v>
                </c:pt>
                <c:pt idx="74">
                  <c:v>13.05.2012</c:v>
                </c:pt>
                <c:pt idx="75">
                  <c:v>14.05.2012</c:v>
                </c:pt>
                <c:pt idx="76">
                  <c:v>15.05.2012</c:v>
                </c:pt>
                <c:pt idx="77">
                  <c:v>16.05.2012</c:v>
                </c:pt>
                <c:pt idx="78">
                  <c:v>17.05.2012</c:v>
                </c:pt>
                <c:pt idx="79">
                  <c:v>18.05.2012</c:v>
                </c:pt>
                <c:pt idx="80">
                  <c:v>19.05.2012</c:v>
                </c:pt>
                <c:pt idx="81">
                  <c:v>20.05.2012</c:v>
                </c:pt>
                <c:pt idx="82">
                  <c:v>21.05.2012</c:v>
                </c:pt>
                <c:pt idx="83">
                  <c:v>22.05.2012</c:v>
                </c:pt>
                <c:pt idx="84">
                  <c:v>23.05.2012</c:v>
                </c:pt>
                <c:pt idx="85">
                  <c:v>24.05.2012</c:v>
                </c:pt>
                <c:pt idx="86">
                  <c:v>25.05.2012</c:v>
                </c:pt>
                <c:pt idx="87">
                  <c:v>26.05.2012</c:v>
                </c:pt>
                <c:pt idx="88">
                  <c:v>27.05.2012</c:v>
                </c:pt>
                <c:pt idx="89">
                  <c:v>28.05.2012</c:v>
                </c:pt>
                <c:pt idx="90">
                  <c:v>29.05.2012</c:v>
                </c:pt>
                <c:pt idx="91">
                  <c:v>30.05.2012</c:v>
                </c:pt>
                <c:pt idx="92">
                  <c:v>31.05.2012</c:v>
                </c:pt>
                <c:pt idx="93">
                  <c:v>01.06.2012</c:v>
                </c:pt>
                <c:pt idx="94">
                  <c:v>02.06.2012</c:v>
                </c:pt>
                <c:pt idx="95">
                  <c:v>03.06.2012</c:v>
                </c:pt>
                <c:pt idx="96">
                  <c:v>04.06.2012</c:v>
                </c:pt>
                <c:pt idx="97">
                  <c:v>05.06.2012</c:v>
                </c:pt>
                <c:pt idx="98">
                  <c:v>06.06.2012</c:v>
                </c:pt>
                <c:pt idx="99">
                  <c:v>07.06.2012</c:v>
                </c:pt>
                <c:pt idx="100">
                  <c:v>08.06.2012</c:v>
                </c:pt>
                <c:pt idx="101">
                  <c:v>09.06.2012</c:v>
                </c:pt>
                <c:pt idx="102">
                  <c:v>10.06.2012</c:v>
                </c:pt>
                <c:pt idx="103">
                  <c:v>11.06.2012</c:v>
                </c:pt>
                <c:pt idx="104">
                  <c:v>12.06.2012</c:v>
                </c:pt>
                <c:pt idx="105">
                  <c:v>13.06.2012</c:v>
                </c:pt>
                <c:pt idx="106">
                  <c:v>14.06.2012</c:v>
                </c:pt>
                <c:pt idx="107">
                  <c:v>15.06.2012</c:v>
                </c:pt>
                <c:pt idx="108">
                  <c:v>16.06.2012</c:v>
                </c:pt>
                <c:pt idx="109">
                  <c:v>17.06.2012</c:v>
                </c:pt>
                <c:pt idx="110">
                  <c:v>18.06.2012</c:v>
                </c:pt>
                <c:pt idx="111">
                  <c:v>19.06.2012</c:v>
                </c:pt>
                <c:pt idx="112">
                  <c:v>20.06.2012</c:v>
                </c:pt>
                <c:pt idx="113">
                  <c:v>21.06.2012</c:v>
                </c:pt>
                <c:pt idx="114">
                  <c:v>22.06.2012</c:v>
                </c:pt>
                <c:pt idx="115">
                  <c:v>23.06.2012</c:v>
                </c:pt>
                <c:pt idx="116">
                  <c:v>24.06.2012</c:v>
                </c:pt>
                <c:pt idx="117">
                  <c:v>25.06.2012</c:v>
                </c:pt>
                <c:pt idx="118">
                  <c:v>26.06.2012</c:v>
                </c:pt>
                <c:pt idx="119">
                  <c:v>27.06.2012</c:v>
                </c:pt>
                <c:pt idx="120">
                  <c:v>28.06.2012</c:v>
                </c:pt>
                <c:pt idx="121">
                  <c:v>29.06.2012</c:v>
                </c:pt>
                <c:pt idx="122">
                  <c:v>30.06.2012</c:v>
                </c:pt>
                <c:pt idx="123">
                  <c:v>01.07.2012</c:v>
                </c:pt>
                <c:pt idx="124">
                  <c:v>02.07.2012</c:v>
                </c:pt>
                <c:pt idx="125">
                  <c:v>03.07.2012</c:v>
                </c:pt>
                <c:pt idx="126">
                  <c:v>04.07.2012</c:v>
                </c:pt>
                <c:pt idx="127">
                  <c:v>05.07.2012</c:v>
                </c:pt>
                <c:pt idx="128">
                  <c:v>06.07.2012</c:v>
                </c:pt>
                <c:pt idx="129">
                  <c:v>07.07.2012</c:v>
                </c:pt>
                <c:pt idx="130">
                  <c:v>08.07.2012</c:v>
                </c:pt>
                <c:pt idx="131">
                  <c:v>09.07.2012</c:v>
                </c:pt>
                <c:pt idx="132">
                  <c:v>10.07.2012</c:v>
                </c:pt>
                <c:pt idx="133">
                  <c:v>11.07.2012</c:v>
                </c:pt>
                <c:pt idx="134">
                  <c:v>12.07.2012</c:v>
                </c:pt>
                <c:pt idx="135">
                  <c:v>13.07.2012</c:v>
                </c:pt>
                <c:pt idx="136">
                  <c:v>14.07.2012</c:v>
                </c:pt>
                <c:pt idx="137">
                  <c:v>15.07.2012</c:v>
                </c:pt>
                <c:pt idx="138">
                  <c:v>16.07.2012</c:v>
                </c:pt>
                <c:pt idx="139">
                  <c:v>17.07.2012</c:v>
                </c:pt>
                <c:pt idx="140">
                  <c:v>18.07.2012</c:v>
                </c:pt>
                <c:pt idx="141">
                  <c:v>19.07.2012</c:v>
                </c:pt>
                <c:pt idx="142">
                  <c:v>20.07.2012</c:v>
                </c:pt>
                <c:pt idx="143">
                  <c:v>21.07.2012</c:v>
                </c:pt>
                <c:pt idx="144">
                  <c:v>22.07.2012</c:v>
                </c:pt>
                <c:pt idx="145">
                  <c:v>23.07.2012</c:v>
                </c:pt>
                <c:pt idx="146">
                  <c:v>24.07.2012</c:v>
                </c:pt>
                <c:pt idx="147">
                  <c:v>25.07.2012</c:v>
                </c:pt>
                <c:pt idx="148">
                  <c:v>26.07.2012</c:v>
                </c:pt>
                <c:pt idx="149">
                  <c:v>27.07.2012</c:v>
                </c:pt>
                <c:pt idx="150">
                  <c:v>28.07.2012</c:v>
                </c:pt>
                <c:pt idx="151">
                  <c:v>29.07.2012</c:v>
                </c:pt>
                <c:pt idx="152">
                  <c:v>30.07.2012</c:v>
                </c:pt>
                <c:pt idx="153">
                  <c:v>31.07.2012</c:v>
                </c:pt>
                <c:pt idx="154">
                  <c:v>01.08.2012</c:v>
                </c:pt>
                <c:pt idx="155">
                  <c:v>02.08.2012</c:v>
                </c:pt>
                <c:pt idx="156">
                  <c:v>03.08.2012</c:v>
                </c:pt>
                <c:pt idx="157">
                  <c:v>04.08.2012</c:v>
                </c:pt>
                <c:pt idx="158">
                  <c:v>05.08.2012</c:v>
                </c:pt>
                <c:pt idx="159">
                  <c:v>06.08.2012</c:v>
                </c:pt>
                <c:pt idx="160">
                  <c:v>07.08.2012</c:v>
                </c:pt>
                <c:pt idx="161">
                  <c:v>08.08.2012</c:v>
                </c:pt>
                <c:pt idx="162">
                  <c:v>09.08.2012</c:v>
                </c:pt>
                <c:pt idx="163">
                  <c:v>10.08.2012</c:v>
                </c:pt>
                <c:pt idx="164">
                  <c:v>11.08.2012</c:v>
                </c:pt>
                <c:pt idx="165">
                  <c:v>12.08.2012</c:v>
                </c:pt>
                <c:pt idx="166">
                  <c:v>13.08.2012</c:v>
                </c:pt>
                <c:pt idx="167">
                  <c:v>14.08.2012</c:v>
                </c:pt>
                <c:pt idx="168">
                  <c:v>15.08.2012</c:v>
                </c:pt>
                <c:pt idx="169">
                  <c:v>16.08.2012</c:v>
                </c:pt>
                <c:pt idx="170">
                  <c:v>17.08.2012</c:v>
                </c:pt>
                <c:pt idx="171">
                  <c:v>18.08.2012</c:v>
                </c:pt>
                <c:pt idx="172">
                  <c:v>19.08.2012</c:v>
                </c:pt>
                <c:pt idx="173">
                  <c:v>20.08.2012</c:v>
                </c:pt>
                <c:pt idx="174">
                  <c:v>21.08.2012</c:v>
                </c:pt>
                <c:pt idx="175">
                  <c:v>22.08.2012</c:v>
                </c:pt>
                <c:pt idx="176">
                  <c:v>23.08.2012</c:v>
                </c:pt>
                <c:pt idx="177">
                  <c:v>24.08.2012</c:v>
                </c:pt>
                <c:pt idx="178">
                  <c:v>25.08.2012</c:v>
                </c:pt>
                <c:pt idx="179">
                  <c:v>26.08.2012</c:v>
                </c:pt>
                <c:pt idx="180">
                  <c:v>27.08.2012</c:v>
                </c:pt>
                <c:pt idx="181">
                  <c:v>28.08.2012</c:v>
                </c:pt>
                <c:pt idx="182">
                  <c:v>29.08.2012</c:v>
                </c:pt>
                <c:pt idx="183">
                  <c:v>30.08.2012</c:v>
                </c:pt>
                <c:pt idx="184">
                  <c:v>31.08.2012</c:v>
                </c:pt>
                <c:pt idx="185">
                  <c:v>01.09.2012</c:v>
                </c:pt>
                <c:pt idx="186">
                  <c:v>02.09.2012</c:v>
                </c:pt>
                <c:pt idx="187">
                  <c:v>03.09.2012</c:v>
                </c:pt>
                <c:pt idx="188">
                  <c:v>04.09.2012</c:v>
                </c:pt>
                <c:pt idx="189">
                  <c:v>05.09.2012</c:v>
                </c:pt>
                <c:pt idx="190">
                  <c:v>06.09.2012</c:v>
                </c:pt>
                <c:pt idx="191">
                  <c:v>07.09.2012</c:v>
                </c:pt>
                <c:pt idx="192">
                  <c:v>08.09.2012</c:v>
                </c:pt>
                <c:pt idx="193">
                  <c:v>09.09.2012</c:v>
                </c:pt>
                <c:pt idx="194">
                  <c:v>10.09.2012</c:v>
                </c:pt>
                <c:pt idx="195">
                  <c:v>11.09.2012</c:v>
                </c:pt>
                <c:pt idx="196">
                  <c:v>12.09.2012</c:v>
                </c:pt>
                <c:pt idx="197">
                  <c:v>13.09.2012</c:v>
                </c:pt>
                <c:pt idx="198">
                  <c:v>14.09.2012</c:v>
                </c:pt>
                <c:pt idx="199">
                  <c:v>15.09.2012</c:v>
                </c:pt>
                <c:pt idx="200">
                  <c:v>16.09.2012</c:v>
                </c:pt>
                <c:pt idx="201">
                  <c:v>17.09.2012</c:v>
                </c:pt>
                <c:pt idx="202">
                  <c:v>18.09.2012</c:v>
                </c:pt>
                <c:pt idx="203">
                  <c:v>19.09.2012</c:v>
                </c:pt>
                <c:pt idx="204">
                  <c:v>20.09.2012</c:v>
                </c:pt>
                <c:pt idx="205">
                  <c:v>21.09.2012</c:v>
                </c:pt>
                <c:pt idx="206">
                  <c:v>22.09.2012</c:v>
                </c:pt>
                <c:pt idx="207">
                  <c:v>23.09.2012</c:v>
                </c:pt>
                <c:pt idx="208">
                  <c:v>24.09.2012</c:v>
                </c:pt>
                <c:pt idx="209">
                  <c:v>25.09.2012</c:v>
                </c:pt>
                <c:pt idx="210">
                  <c:v>26.09.2012</c:v>
                </c:pt>
                <c:pt idx="211">
                  <c:v>27.09.2012</c:v>
                </c:pt>
                <c:pt idx="212">
                  <c:v>28.09.2012</c:v>
                </c:pt>
                <c:pt idx="213">
                  <c:v>29.09.2012</c:v>
                </c:pt>
                <c:pt idx="214">
                  <c:v>30.09.2012</c:v>
                </c:pt>
              </c:strCache>
            </c:strRef>
          </c:cat>
          <c:val>
            <c:numRef>
              <c:f>'2012'!$J$1:$J$215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3.1</c:v>
                </c:pt>
                <c:pt idx="15">
                  <c:v>0.9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0.7</c:v>
                </c:pt>
                <c:pt idx="20">
                  <c:v>2.7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4.5999999999999996</c:v>
                </c:pt>
                <c:pt idx="27">
                  <c:v>0.9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0.4</c:v>
                </c:pt>
                <c:pt idx="48">
                  <c:v>2.2000000000000002</c:v>
                </c:pt>
                <c:pt idx="49">
                  <c:v>0</c:v>
                </c:pt>
                <c:pt idx="50">
                  <c:v>4.8</c:v>
                </c:pt>
                <c:pt idx="51">
                  <c:v>0</c:v>
                </c:pt>
                <c:pt idx="52">
                  <c:v>0</c:v>
                </c:pt>
                <c:pt idx="53">
                  <c:v>0.3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2.6</c:v>
                </c:pt>
                <c:pt idx="62">
                  <c:v>0</c:v>
                </c:pt>
                <c:pt idx="63">
                  <c:v>0.4</c:v>
                </c:pt>
                <c:pt idx="64">
                  <c:v>0</c:v>
                </c:pt>
                <c:pt idx="65">
                  <c:v>0</c:v>
                </c:pt>
                <c:pt idx="66">
                  <c:v>1.7</c:v>
                </c:pt>
                <c:pt idx="67">
                  <c:v>0</c:v>
                </c:pt>
                <c:pt idx="68">
                  <c:v>2.1</c:v>
                </c:pt>
                <c:pt idx="69">
                  <c:v>8.5</c:v>
                </c:pt>
                <c:pt idx="70">
                  <c:v>0.4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0.1</c:v>
                </c:pt>
                <c:pt idx="78">
                  <c:v>0</c:v>
                </c:pt>
                <c:pt idx="79">
                  <c:v>0</c:v>
                </c:pt>
                <c:pt idx="80">
                  <c:v>5.0999999999999996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0.3</c:v>
                </c:pt>
                <c:pt idx="85">
                  <c:v>2.7</c:v>
                </c:pt>
                <c:pt idx="86">
                  <c:v>2.4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1.2</c:v>
                </c:pt>
                <c:pt idx="96">
                  <c:v>0</c:v>
                </c:pt>
                <c:pt idx="97">
                  <c:v>0</c:v>
                </c:pt>
                <c:pt idx="98">
                  <c:v>1.6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0.1</c:v>
                </c:pt>
                <c:pt idx="108">
                  <c:v>0</c:v>
                </c:pt>
                <c:pt idx="109">
                  <c:v>0.8</c:v>
                </c:pt>
                <c:pt idx="110">
                  <c:v>4.5</c:v>
                </c:pt>
                <c:pt idx="111">
                  <c:v>0.1</c:v>
                </c:pt>
                <c:pt idx="112">
                  <c:v>0.1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0.7</c:v>
                </c:pt>
                <c:pt idx="124">
                  <c:v>4.2</c:v>
                </c:pt>
                <c:pt idx="125">
                  <c:v>2.9</c:v>
                </c:pt>
                <c:pt idx="126">
                  <c:v>1</c:v>
                </c:pt>
                <c:pt idx="127">
                  <c:v>0.7</c:v>
                </c:pt>
                <c:pt idx="128">
                  <c:v>4.2</c:v>
                </c:pt>
                <c:pt idx="129">
                  <c:v>4.2</c:v>
                </c:pt>
                <c:pt idx="130">
                  <c:v>63.7</c:v>
                </c:pt>
                <c:pt idx="131">
                  <c:v>0.7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4.4000000000000004</c:v>
                </c:pt>
                <c:pt idx="152">
                  <c:v>1.8</c:v>
                </c:pt>
                <c:pt idx="153">
                  <c:v>8.6</c:v>
                </c:pt>
                <c:pt idx="154">
                  <c:v>0</c:v>
                </c:pt>
                <c:pt idx="155">
                  <c:v>2.4</c:v>
                </c:pt>
                <c:pt idx="156">
                  <c:v>3.2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7.5</c:v>
                </c:pt>
                <c:pt idx="163">
                  <c:v>3.9</c:v>
                </c:pt>
                <c:pt idx="164">
                  <c:v>3.2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1.7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0.4</c:v>
                </c:pt>
                <c:pt idx="178">
                  <c:v>3.3</c:v>
                </c:pt>
                <c:pt idx="179">
                  <c:v>3.5</c:v>
                </c:pt>
                <c:pt idx="180">
                  <c:v>8.4</c:v>
                </c:pt>
                <c:pt idx="181">
                  <c:v>3.2</c:v>
                </c:pt>
                <c:pt idx="182">
                  <c:v>0.5</c:v>
                </c:pt>
                <c:pt idx="183">
                  <c:v>1.8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4.3</c:v>
                </c:pt>
                <c:pt idx="189">
                  <c:v>4.0999999999999996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1.5</c:v>
                </c:pt>
                <c:pt idx="198">
                  <c:v>0.5</c:v>
                </c:pt>
                <c:pt idx="199">
                  <c:v>1.6</c:v>
                </c:pt>
                <c:pt idx="200">
                  <c:v>0.4</c:v>
                </c:pt>
                <c:pt idx="201">
                  <c:v>9</c:v>
                </c:pt>
                <c:pt idx="202">
                  <c:v>1.4</c:v>
                </c:pt>
                <c:pt idx="203">
                  <c:v>4.7</c:v>
                </c:pt>
                <c:pt idx="204">
                  <c:v>0.5</c:v>
                </c:pt>
                <c:pt idx="205">
                  <c:v>2.9</c:v>
                </c:pt>
                <c:pt idx="206">
                  <c:v>2.4</c:v>
                </c:pt>
                <c:pt idx="207">
                  <c:v>0</c:v>
                </c:pt>
                <c:pt idx="208">
                  <c:v>0.3</c:v>
                </c:pt>
                <c:pt idx="209">
                  <c:v>0.1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F-4757-BF8B-7385FC34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88624"/>
        <c:axId val="2110289168"/>
      </c:lineChart>
      <c:catAx>
        <c:axId val="21102886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89168"/>
        <c:crosses val="autoZero"/>
        <c:auto val="1"/>
        <c:lblAlgn val="ctr"/>
        <c:lblOffset val="100"/>
        <c:tickLblSkip val="1"/>
        <c:noMultiLvlLbl val="0"/>
      </c:catAx>
      <c:valAx>
        <c:axId val="2110289168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28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'2013'!$I$1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'2013'!$H$2:$H$215</c:f>
              <c:numCache>
                <c:formatCode>dd\.mm\.yyyy</c:formatCode>
                <c:ptCount val="214"/>
                <c:pt idx="0">
                  <c:v>41334</c:v>
                </c:pt>
                <c:pt idx="1">
                  <c:v>41335</c:v>
                </c:pt>
                <c:pt idx="2">
                  <c:v>41336</c:v>
                </c:pt>
                <c:pt idx="3">
                  <c:v>41337</c:v>
                </c:pt>
                <c:pt idx="4">
                  <c:v>41338</c:v>
                </c:pt>
                <c:pt idx="5">
                  <c:v>41339</c:v>
                </c:pt>
                <c:pt idx="6">
                  <c:v>41340</c:v>
                </c:pt>
                <c:pt idx="7">
                  <c:v>41341</c:v>
                </c:pt>
                <c:pt idx="8">
                  <c:v>41342</c:v>
                </c:pt>
                <c:pt idx="9">
                  <c:v>41343</c:v>
                </c:pt>
                <c:pt idx="10">
                  <c:v>41344</c:v>
                </c:pt>
                <c:pt idx="11">
                  <c:v>41345</c:v>
                </c:pt>
                <c:pt idx="12">
                  <c:v>41346</c:v>
                </c:pt>
                <c:pt idx="13">
                  <c:v>41347</c:v>
                </c:pt>
                <c:pt idx="14">
                  <c:v>41348</c:v>
                </c:pt>
                <c:pt idx="15">
                  <c:v>41349</c:v>
                </c:pt>
                <c:pt idx="16">
                  <c:v>41350</c:v>
                </c:pt>
                <c:pt idx="17">
                  <c:v>41351</c:v>
                </c:pt>
                <c:pt idx="18">
                  <c:v>41352</c:v>
                </c:pt>
                <c:pt idx="19">
                  <c:v>41353</c:v>
                </c:pt>
                <c:pt idx="20">
                  <c:v>41354</c:v>
                </c:pt>
                <c:pt idx="21">
                  <c:v>41355</c:v>
                </c:pt>
                <c:pt idx="22">
                  <c:v>41356</c:v>
                </c:pt>
                <c:pt idx="23">
                  <c:v>41357</c:v>
                </c:pt>
                <c:pt idx="24">
                  <c:v>41358</c:v>
                </c:pt>
                <c:pt idx="25">
                  <c:v>41359</c:v>
                </c:pt>
                <c:pt idx="26">
                  <c:v>41360</c:v>
                </c:pt>
                <c:pt idx="27">
                  <c:v>41361</c:v>
                </c:pt>
                <c:pt idx="28">
                  <c:v>41362</c:v>
                </c:pt>
                <c:pt idx="29">
                  <c:v>41363</c:v>
                </c:pt>
                <c:pt idx="30">
                  <c:v>41364</c:v>
                </c:pt>
                <c:pt idx="31">
                  <c:v>41365</c:v>
                </c:pt>
                <c:pt idx="32">
                  <c:v>41366</c:v>
                </c:pt>
                <c:pt idx="33">
                  <c:v>41367</c:v>
                </c:pt>
                <c:pt idx="34">
                  <c:v>41368</c:v>
                </c:pt>
                <c:pt idx="35">
                  <c:v>41369</c:v>
                </c:pt>
                <c:pt idx="36">
                  <c:v>41370</c:v>
                </c:pt>
                <c:pt idx="37">
                  <c:v>41371</c:v>
                </c:pt>
                <c:pt idx="38">
                  <c:v>41372</c:v>
                </c:pt>
                <c:pt idx="39">
                  <c:v>41373</c:v>
                </c:pt>
                <c:pt idx="40">
                  <c:v>41374</c:v>
                </c:pt>
                <c:pt idx="41">
                  <c:v>41375</c:v>
                </c:pt>
                <c:pt idx="42">
                  <c:v>41376</c:v>
                </c:pt>
                <c:pt idx="43">
                  <c:v>41377</c:v>
                </c:pt>
                <c:pt idx="44">
                  <c:v>41378</c:v>
                </c:pt>
                <c:pt idx="45">
                  <c:v>41379</c:v>
                </c:pt>
                <c:pt idx="46">
                  <c:v>41380</c:v>
                </c:pt>
                <c:pt idx="47">
                  <c:v>41381</c:v>
                </c:pt>
                <c:pt idx="48">
                  <c:v>41382</c:v>
                </c:pt>
                <c:pt idx="49">
                  <c:v>41383</c:v>
                </c:pt>
                <c:pt idx="50">
                  <c:v>41384</c:v>
                </c:pt>
                <c:pt idx="51">
                  <c:v>41385</c:v>
                </c:pt>
                <c:pt idx="52">
                  <c:v>41386</c:v>
                </c:pt>
                <c:pt idx="53">
                  <c:v>41387</c:v>
                </c:pt>
                <c:pt idx="54">
                  <c:v>41388</c:v>
                </c:pt>
                <c:pt idx="55">
                  <c:v>41389</c:v>
                </c:pt>
                <c:pt idx="56">
                  <c:v>41390</c:v>
                </c:pt>
                <c:pt idx="57">
                  <c:v>41391</c:v>
                </c:pt>
                <c:pt idx="58">
                  <c:v>41392</c:v>
                </c:pt>
                <c:pt idx="59">
                  <c:v>41393</c:v>
                </c:pt>
                <c:pt idx="60">
                  <c:v>41394</c:v>
                </c:pt>
                <c:pt idx="61">
                  <c:v>41395</c:v>
                </c:pt>
                <c:pt idx="62">
                  <c:v>41396</c:v>
                </c:pt>
                <c:pt idx="63">
                  <c:v>41397</c:v>
                </c:pt>
                <c:pt idx="64">
                  <c:v>41398</c:v>
                </c:pt>
                <c:pt idx="65">
                  <c:v>41399</c:v>
                </c:pt>
                <c:pt idx="66">
                  <c:v>41400</c:v>
                </c:pt>
                <c:pt idx="67">
                  <c:v>41401</c:v>
                </c:pt>
                <c:pt idx="68">
                  <c:v>41402</c:v>
                </c:pt>
                <c:pt idx="69">
                  <c:v>41403</c:v>
                </c:pt>
                <c:pt idx="70">
                  <c:v>41404</c:v>
                </c:pt>
                <c:pt idx="71">
                  <c:v>41405</c:v>
                </c:pt>
                <c:pt idx="72">
                  <c:v>41406</c:v>
                </c:pt>
                <c:pt idx="73">
                  <c:v>41407</c:v>
                </c:pt>
                <c:pt idx="74">
                  <c:v>41408</c:v>
                </c:pt>
                <c:pt idx="75">
                  <c:v>41409</c:v>
                </c:pt>
                <c:pt idx="76">
                  <c:v>41410</c:v>
                </c:pt>
                <c:pt idx="77">
                  <c:v>41411</c:v>
                </c:pt>
                <c:pt idx="78">
                  <c:v>41412</c:v>
                </c:pt>
                <c:pt idx="79">
                  <c:v>41413</c:v>
                </c:pt>
                <c:pt idx="80">
                  <c:v>41414</c:v>
                </c:pt>
                <c:pt idx="81">
                  <c:v>41415</c:v>
                </c:pt>
                <c:pt idx="82">
                  <c:v>41416</c:v>
                </c:pt>
                <c:pt idx="83">
                  <c:v>41417</c:v>
                </c:pt>
                <c:pt idx="84">
                  <c:v>41418</c:v>
                </c:pt>
                <c:pt idx="85">
                  <c:v>41419</c:v>
                </c:pt>
                <c:pt idx="86">
                  <c:v>41420</c:v>
                </c:pt>
                <c:pt idx="87">
                  <c:v>41421</c:v>
                </c:pt>
                <c:pt idx="88">
                  <c:v>41422</c:v>
                </c:pt>
                <c:pt idx="89">
                  <c:v>41423</c:v>
                </c:pt>
                <c:pt idx="90">
                  <c:v>41424</c:v>
                </c:pt>
                <c:pt idx="91">
                  <c:v>41425</c:v>
                </c:pt>
                <c:pt idx="92">
                  <c:v>41426</c:v>
                </c:pt>
                <c:pt idx="93">
                  <c:v>41427</c:v>
                </c:pt>
                <c:pt idx="94">
                  <c:v>41428</c:v>
                </c:pt>
                <c:pt idx="95">
                  <c:v>41429</c:v>
                </c:pt>
                <c:pt idx="96">
                  <c:v>41430</c:v>
                </c:pt>
                <c:pt idx="97">
                  <c:v>41431</c:v>
                </c:pt>
                <c:pt idx="98">
                  <c:v>41432</c:v>
                </c:pt>
                <c:pt idx="99">
                  <c:v>41433</c:v>
                </c:pt>
                <c:pt idx="100">
                  <c:v>41434</c:v>
                </c:pt>
                <c:pt idx="101">
                  <c:v>41435</c:v>
                </c:pt>
                <c:pt idx="102">
                  <c:v>41436</c:v>
                </c:pt>
                <c:pt idx="103">
                  <c:v>41437</c:v>
                </c:pt>
                <c:pt idx="104">
                  <c:v>41438</c:v>
                </c:pt>
                <c:pt idx="105">
                  <c:v>41439</c:v>
                </c:pt>
                <c:pt idx="106">
                  <c:v>41440</c:v>
                </c:pt>
                <c:pt idx="107">
                  <c:v>41441</c:v>
                </c:pt>
                <c:pt idx="108">
                  <c:v>41442</c:v>
                </c:pt>
                <c:pt idx="109">
                  <c:v>41443</c:v>
                </c:pt>
                <c:pt idx="110">
                  <c:v>41444</c:v>
                </c:pt>
                <c:pt idx="111">
                  <c:v>41445</c:v>
                </c:pt>
                <c:pt idx="112">
                  <c:v>41446</c:v>
                </c:pt>
                <c:pt idx="113">
                  <c:v>41447</c:v>
                </c:pt>
                <c:pt idx="114">
                  <c:v>41448</c:v>
                </c:pt>
                <c:pt idx="115">
                  <c:v>41449</c:v>
                </c:pt>
                <c:pt idx="116">
                  <c:v>41450</c:v>
                </c:pt>
                <c:pt idx="117">
                  <c:v>41451</c:v>
                </c:pt>
                <c:pt idx="118">
                  <c:v>41452</c:v>
                </c:pt>
                <c:pt idx="119">
                  <c:v>41453</c:v>
                </c:pt>
                <c:pt idx="120">
                  <c:v>41454</c:v>
                </c:pt>
                <c:pt idx="121">
                  <c:v>41455</c:v>
                </c:pt>
                <c:pt idx="122">
                  <c:v>41456</c:v>
                </c:pt>
                <c:pt idx="123">
                  <c:v>41457</c:v>
                </c:pt>
                <c:pt idx="124">
                  <c:v>41458</c:v>
                </c:pt>
                <c:pt idx="125">
                  <c:v>41459</c:v>
                </c:pt>
                <c:pt idx="126">
                  <c:v>41460</c:v>
                </c:pt>
                <c:pt idx="127">
                  <c:v>41461</c:v>
                </c:pt>
                <c:pt idx="128">
                  <c:v>41462</c:v>
                </c:pt>
                <c:pt idx="129">
                  <c:v>41463</c:v>
                </c:pt>
                <c:pt idx="130">
                  <c:v>41464</c:v>
                </c:pt>
                <c:pt idx="131">
                  <c:v>41465</c:v>
                </c:pt>
                <c:pt idx="132">
                  <c:v>41466</c:v>
                </c:pt>
                <c:pt idx="133">
                  <c:v>41467</c:v>
                </c:pt>
                <c:pt idx="134">
                  <c:v>41468</c:v>
                </c:pt>
                <c:pt idx="135">
                  <c:v>41469</c:v>
                </c:pt>
                <c:pt idx="136">
                  <c:v>41470</c:v>
                </c:pt>
                <c:pt idx="137">
                  <c:v>41471</c:v>
                </c:pt>
                <c:pt idx="138">
                  <c:v>41472</c:v>
                </c:pt>
                <c:pt idx="139">
                  <c:v>41473</c:v>
                </c:pt>
                <c:pt idx="140">
                  <c:v>41474</c:v>
                </c:pt>
                <c:pt idx="141">
                  <c:v>41475</c:v>
                </c:pt>
                <c:pt idx="142">
                  <c:v>41476</c:v>
                </c:pt>
                <c:pt idx="143">
                  <c:v>41477</c:v>
                </c:pt>
                <c:pt idx="144">
                  <c:v>41478</c:v>
                </c:pt>
                <c:pt idx="145">
                  <c:v>41479</c:v>
                </c:pt>
                <c:pt idx="146">
                  <c:v>41480</c:v>
                </c:pt>
                <c:pt idx="147">
                  <c:v>41481</c:v>
                </c:pt>
                <c:pt idx="148">
                  <c:v>41482</c:v>
                </c:pt>
                <c:pt idx="149">
                  <c:v>41483</c:v>
                </c:pt>
                <c:pt idx="150">
                  <c:v>41484</c:v>
                </c:pt>
                <c:pt idx="151">
                  <c:v>41485</c:v>
                </c:pt>
                <c:pt idx="152">
                  <c:v>41486</c:v>
                </c:pt>
                <c:pt idx="153">
                  <c:v>41487</c:v>
                </c:pt>
                <c:pt idx="154">
                  <c:v>41488</c:v>
                </c:pt>
                <c:pt idx="155">
                  <c:v>41489</c:v>
                </c:pt>
                <c:pt idx="156">
                  <c:v>41490</c:v>
                </c:pt>
                <c:pt idx="157">
                  <c:v>41491</c:v>
                </c:pt>
                <c:pt idx="158">
                  <c:v>41492</c:v>
                </c:pt>
                <c:pt idx="159">
                  <c:v>41493</c:v>
                </c:pt>
                <c:pt idx="160">
                  <c:v>41494</c:v>
                </c:pt>
                <c:pt idx="161">
                  <c:v>41495</c:v>
                </c:pt>
                <c:pt idx="162">
                  <c:v>41496</c:v>
                </c:pt>
                <c:pt idx="163">
                  <c:v>41497</c:v>
                </c:pt>
                <c:pt idx="164">
                  <c:v>41498</c:v>
                </c:pt>
                <c:pt idx="165">
                  <c:v>41499</c:v>
                </c:pt>
                <c:pt idx="166">
                  <c:v>41500</c:v>
                </c:pt>
                <c:pt idx="167">
                  <c:v>41501</c:v>
                </c:pt>
                <c:pt idx="168">
                  <c:v>41502</c:v>
                </c:pt>
                <c:pt idx="169">
                  <c:v>41503</c:v>
                </c:pt>
                <c:pt idx="170">
                  <c:v>41504</c:v>
                </c:pt>
                <c:pt idx="171">
                  <c:v>41505</c:v>
                </c:pt>
                <c:pt idx="172">
                  <c:v>41506</c:v>
                </c:pt>
                <c:pt idx="173">
                  <c:v>41507</c:v>
                </c:pt>
                <c:pt idx="174">
                  <c:v>41508</c:v>
                </c:pt>
                <c:pt idx="175">
                  <c:v>41509</c:v>
                </c:pt>
                <c:pt idx="176">
                  <c:v>41510</c:v>
                </c:pt>
                <c:pt idx="177">
                  <c:v>41511</c:v>
                </c:pt>
                <c:pt idx="178">
                  <c:v>41512</c:v>
                </c:pt>
                <c:pt idx="179">
                  <c:v>41513</c:v>
                </c:pt>
                <c:pt idx="180">
                  <c:v>41514</c:v>
                </c:pt>
                <c:pt idx="181">
                  <c:v>41515</c:v>
                </c:pt>
                <c:pt idx="182">
                  <c:v>41516</c:v>
                </c:pt>
                <c:pt idx="183">
                  <c:v>41517</c:v>
                </c:pt>
                <c:pt idx="184">
                  <c:v>41518</c:v>
                </c:pt>
                <c:pt idx="185">
                  <c:v>41519</c:v>
                </c:pt>
                <c:pt idx="186">
                  <c:v>41520</c:v>
                </c:pt>
                <c:pt idx="187">
                  <c:v>41521</c:v>
                </c:pt>
                <c:pt idx="188">
                  <c:v>41522</c:v>
                </c:pt>
                <c:pt idx="189">
                  <c:v>41523</c:v>
                </c:pt>
                <c:pt idx="190">
                  <c:v>41524</c:v>
                </c:pt>
                <c:pt idx="191">
                  <c:v>41525</c:v>
                </c:pt>
                <c:pt idx="192">
                  <c:v>41526</c:v>
                </c:pt>
                <c:pt idx="193">
                  <c:v>41527</c:v>
                </c:pt>
                <c:pt idx="194">
                  <c:v>41528</c:v>
                </c:pt>
                <c:pt idx="195">
                  <c:v>41529</c:v>
                </c:pt>
                <c:pt idx="196">
                  <c:v>41530</c:v>
                </c:pt>
                <c:pt idx="197">
                  <c:v>41531</c:v>
                </c:pt>
                <c:pt idx="198">
                  <c:v>41532</c:v>
                </c:pt>
                <c:pt idx="199">
                  <c:v>41533</c:v>
                </c:pt>
                <c:pt idx="200">
                  <c:v>41534</c:v>
                </c:pt>
                <c:pt idx="201">
                  <c:v>41535</c:v>
                </c:pt>
                <c:pt idx="202">
                  <c:v>41536</c:v>
                </c:pt>
                <c:pt idx="203">
                  <c:v>41537</c:v>
                </c:pt>
                <c:pt idx="204">
                  <c:v>41538</c:v>
                </c:pt>
                <c:pt idx="205">
                  <c:v>41539</c:v>
                </c:pt>
                <c:pt idx="206">
                  <c:v>41540</c:v>
                </c:pt>
                <c:pt idx="207">
                  <c:v>41541</c:v>
                </c:pt>
                <c:pt idx="208">
                  <c:v>41542</c:v>
                </c:pt>
                <c:pt idx="209">
                  <c:v>41543</c:v>
                </c:pt>
                <c:pt idx="210">
                  <c:v>41544</c:v>
                </c:pt>
                <c:pt idx="211">
                  <c:v>41545</c:v>
                </c:pt>
                <c:pt idx="212">
                  <c:v>41546</c:v>
                </c:pt>
                <c:pt idx="213">
                  <c:v>41547</c:v>
                </c:pt>
              </c:numCache>
            </c:numRef>
          </c:cat>
          <c:val>
            <c:numRef>
              <c:f>'2013'!$I$2:$I$215</c:f>
              <c:numCache>
                <c:formatCode>General</c:formatCode>
                <c:ptCount val="214"/>
                <c:pt idx="0">
                  <c:v>-8.4</c:v>
                </c:pt>
                <c:pt idx="1">
                  <c:v>-10.9</c:v>
                </c:pt>
                <c:pt idx="2">
                  <c:v>-0.9</c:v>
                </c:pt>
                <c:pt idx="3">
                  <c:v>-0.3</c:v>
                </c:pt>
                <c:pt idx="4">
                  <c:v>-5.7</c:v>
                </c:pt>
                <c:pt idx="5">
                  <c:v>-11.4</c:v>
                </c:pt>
                <c:pt idx="6">
                  <c:v>-7.1</c:v>
                </c:pt>
                <c:pt idx="7">
                  <c:v>-11.3</c:v>
                </c:pt>
                <c:pt idx="8">
                  <c:v>-5</c:v>
                </c:pt>
                <c:pt idx="9">
                  <c:v>-9</c:v>
                </c:pt>
                <c:pt idx="10">
                  <c:v>-13.7</c:v>
                </c:pt>
                <c:pt idx="11">
                  <c:v>-10.6</c:v>
                </c:pt>
                <c:pt idx="12">
                  <c:v>-7.4</c:v>
                </c:pt>
                <c:pt idx="13">
                  <c:v>-0.9</c:v>
                </c:pt>
                <c:pt idx="14">
                  <c:v>3.2</c:v>
                </c:pt>
                <c:pt idx="15">
                  <c:v>-5.4</c:v>
                </c:pt>
                <c:pt idx="16">
                  <c:v>-1.7</c:v>
                </c:pt>
                <c:pt idx="17">
                  <c:v>0.4</c:v>
                </c:pt>
                <c:pt idx="18">
                  <c:v>0.2</c:v>
                </c:pt>
                <c:pt idx="19">
                  <c:v>-4.3</c:v>
                </c:pt>
                <c:pt idx="20">
                  <c:v>-6.4</c:v>
                </c:pt>
                <c:pt idx="21">
                  <c:v>-6.2</c:v>
                </c:pt>
                <c:pt idx="22">
                  <c:v>-4.3</c:v>
                </c:pt>
                <c:pt idx="23">
                  <c:v>-3.1</c:v>
                </c:pt>
                <c:pt idx="24">
                  <c:v>-3.8</c:v>
                </c:pt>
                <c:pt idx="25">
                  <c:v>-5.5</c:v>
                </c:pt>
                <c:pt idx="26">
                  <c:v>-3.3</c:v>
                </c:pt>
                <c:pt idx="27">
                  <c:v>-1.1000000000000001</c:v>
                </c:pt>
                <c:pt idx="28">
                  <c:v>-1.8</c:v>
                </c:pt>
                <c:pt idx="29">
                  <c:v>0.4</c:v>
                </c:pt>
                <c:pt idx="30">
                  <c:v>1</c:v>
                </c:pt>
                <c:pt idx="31">
                  <c:v>-3.8</c:v>
                </c:pt>
                <c:pt idx="32">
                  <c:v>-5.6</c:v>
                </c:pt>
                <c:pt idx="33">
                  <c:v>-3.6</c:v>
                </c:pt>
                <c:pt idx="34">
                  <c:v>-3.2</c:v>
                </c:pt>
                <c:pt idx="35">
                  <c:v>1.8</c:v>
                </c:pt>
                <c:pt idx="36">
                  <c:v>-2.4</c:v>
                </c:pt>
                <c:pt idx="37">
                  <c:v>-2.2999999999999998</c:v>
                </c:pt>
                <c:pt idx="38">
                  <c:v>6.6</c:v>
                </c:pt>
                <c:pt idx="39">
                  <c:v>6.1</c:v>
                </c:pt>
                <c:pt idx="40">
                  <c:v>7</c:v>
                </c:pt>
                <c:pt idx="41">
                  <c:v>7.9</c:v>
                </c:pt>
                <c:pt idx="42">
                  <c:v>3.9</c:v>
                </c:pt>
                <c:pt idx="43">
                  <c:v>6.7</c:v>
                </c:pt>
                <c:pt idx="44">
                  <c:v>3.1</c:v>
                </c:pt>
                <c:pt idx="45">
                  <c:v>2.8</c:v>
                </c:pt>
                <c:pt idx="46">
                  <c:v>2.1</c:v>
                </c:pt>
                <c:pt idx="47">
                  <c:v>3.9</c:v>
                </c:pt>
                <c:pt idx="48">
                  <c:v>4.8</c:v>
                </c:pt>
                <c:pt idx="49">
                  <c:v>4.3</c:v>
                </c:pt>
                <c:pt idx="50">
                  <c:v>1.7</c:v>
                </c:pt>
                <c:pt idx="51">
                  <c:v>2.9</c:v>
                </c:pt>
                <c:pt idx="52">
                  <c:v>7.2</c:v>
                </c:pt>
                <c:pt idx="53">
                  <c:v>11.8</c:v>
                </c:pt>
                <c:pt idx="54">
                  <c:v>14.3</c:v>
                </c:pt>
                <c:pt idx="55">
                  <c:v>14.3</c:v>
                </c:pt>
                <c:pt idx="56">
                  <c:v>7.4</c:v>
                </c:pt>
                <c:pt idx="57">
                  <c:v>10</c:v>
                </c:pt>
                <c:pt idx="58">
                  <c:v>13.8</c:v>
                </c:pt>
                <c:pt idx="59">
                  <c:v>11.5</c:v>
                </c:pt>
                <c:pt idx="60">
                  <c:v>14.8</c:v>
                </c:pt>
                <c:pt idx="61">
                  <c:v>8.9</c:v>
                </c:pt>
                <c:pt idx="62">
                  <c:v>9.4</c:v>
                </c:pt>
                <c:pt idx="63">
                  <c:v>8.9</c:v>
                </c:pt>
                <c:pt idx="64">
                  <c:v>7.9</c:v>
                </c:pt>
                <c:pt idx="65">
                  <c:v>7.9</c:v>
                </c:pt>
                <c:pt idx="66">
                  <c:v>6.6</c:v>
                </c:pt>
                <c:pt idx="67">
                  <c:v>10</c:v>
                </c:pt>
                <c:pt idx="68">
                  <c:v>18.8</c:v>
                </c:pt>
                <c:pt idx="69">
                  <c:v>19.3</c:v>
                </c:pt>
                <c:pt idx="70">
                  <c:v>16.2</c:v>
                </c:pt>
                <c:pt idx="71">
                  <c:v>5.2</c:v>
                </c:pt>
                <c:pt idx="72">
                  <c:v>5.4</c:v>
                </c:pt>
                <c:pt idx="73">
                  <c:v>3.8</c:v>
                </c:pt>
                <c:pt idx="74">
                  <c:v>7.2</c:v>
                </c:pt>
                <c:pt idx="75">
                  <c:v>10.5</c:v>
                </c:pt>
                <c:pt idx="76">
                  <c:v>7.9</c:v>
                </c:pt>
                <c:pt idx="77">
                  <c:v>7.3</c:v>
                </c:pt>
                <c:pt idx="78">
                  <c:v>7.5</c:v>
                </c:pt>
                <c:pt idx="79">
                  <c:v>9.3000000000000007</c:v>
                </c:pt>
                <c:pt idx="80">
                  <c:v>8.1999999999999993</c:v>
                </c:pt>
                <c:pt idx="81">
                  <c:v>8</c:v>
                </c:pt>
                <c:pt idx="82">
                  <c:v>10.5</c:v>
                </c:pt>
                <c:pt idx="83">
                  <c:v>11.5</c:v>
                </c:pt>
                <c:pt idx="84">
                  <c:v>11.7</c:v>
                </c:pt>
                <c:pt idx="85">
                  <c:v>7.9</c:v>
                </c:pt>
                <c:pt idx="86">
                  <c:v>8.6999999999999993</c:v>
                </c:pt>
                <c:pt idx="87">
                  <c:v>13.3</c:v>
                </c:pt>
                <c:pt idx="88">
                  <c:v>17.399999999999999</c:v>
                </c:pt>
                <c:pt idx="89">
                  <c:v>10.6</c:v>
                </c:pt>
                <c:pt idx="90">
                  <c:v>10.4</c:v>
                </c:pt>
                <c:pt idx="91">
                  <c:v>13.2</c:v>
                </c:pt>
                <c:pt idx="92">
                  <c:v>9.3000000000000007</c:v>
                </c:pt>
                <c:pt idx="93">
                  <c:v>9.9</c:v>
                </c:pt>
                <c:pt idx="94">
                  <c:v>8.1</c:v>
                </c:pt>
                <c:pt idx="95">
                  <c:v>10.6</c:v>
                </c:pt>
                <c:pt idx="96">
                  <c:v>12.3</c:v>
                </c:pt>
                <c:pt idx="97">
                  <c:v>14.9</c:v>
                </c:pt>
                <c:pt idx="98">
                  <c:v>15</c:v>
                </c:pt>
                <c:pt idx="99">
                  <c:v>19.5</c:v>
                </c:pt>
                <c:pt idx="100">
                  <c:v>22.6</c:v>
                </c:pt>
                <c:pt idx="101">
                  <c:v>19.2</c:v>
                </c:pt>
                <c:pt idx="102">
                  <c:v>17</c:v>
                </c:pt>
                <c:pt idx="103">
                  <c:v>15.4</c:v>
                </c:pt>
                <c:pt idx="104">
                  <c:v>15</c:v>
                </c:pt>
                <c:pt idx="105">
                  <c:v>15.3</c:v>
                </c:pt>
                <c:pt idx="106">
                  <c:v>18.5</c:v>
                </c:pt>
                <c:pt idx="107">
                  <c:v>12.2</c:v>
                </c:pt>
                <c:pt idx="108">
                  <c:v>11.3</c:v>
                </c:pt>
                <c:pt idx="109">
                  <c:v>13.7</c:v>
                </c:pt>
                <c:pt idx="110">
                  <c:v>18.5</c:v>
                </c:pt>
                <c:pt idx="111">
                  <c:v>18.7</c:v>
                </c:pt>
                <c:pt idx="112">
                  <c:v>19</c:v>
                </c:pt>
                <c:pt idx="113">
                  <c:v>21.6</c:v>
                </c:pt>
                <c:pt idx="114">
                  <c:v>20.2</c:v>
                </c:pt>
                <c:pt idx="115">
                  <c:v>16.2</c:v>
                </c:pt>
                <c:pt idx="116">
                  <c:v>15</c:v>
                </c:pt>
                <c:pt idx="117">
                  <c:v>17</c:v>
                </c:pt>
                <c:pt idx="118">
                  <c:v>17.8</c:v>
                </c:pt>
                <c:pt idx="119">
                  <c:v>17.8</c:v>
                </c:pt>
                <c:pt idx="120">
                  <c:v>18.600000000000001</c:v>
                </c:pt>
                <c:pt idx="121">
                  <c:v>14.3</c:v>
                </c:pt>
                <c:pt idx="122">
                  <c:v>12.5</c:v>
                </c:pt>
                <c:pt idx="123">
                  <c:v>13.7</c:v>
                </c:pt>
                <c:pt idx="124">
                  <c:v>17.2</c:v>
                </c:pt>
                <c:pt idx="125">
                  <c:v>20.100000000000001</c:v>
                </c:pt>
                <c:pt idx="126">
                  <c:v>17.7</c:v>
                </c:pt>
                <c:pt idx="127">
                  <c:v>16.8</c:v>
                </c:pt>
                <c:pt idx="128">
                  <c:v>19</c:v>
                </c:pt>
                <c:pt idx="129">
                  <c:v>19.5</c:v>
                </c:pt>
                <c:pt idx="130">
                  <c:v>16.7</c:v>
                </c:pt>
                <c:pt idx="131">
                  <c:v>17.2</c:v>
                </c:pt>
                <c:pt idx="132">
                  <c:v>18</c:v>
                </c:pt>
                <c:pt idx="133">
                  <c:v>18.100000000000001</c:v>
                </c:pt>
                <c:pt idx="134">
                  <c:v>19.5</c:v>
                </c:pt>
                <c:pt idx="135">
                  <c:v>21.1</c:v>
                </c:pt>
                <c:pt idx="136">
                  <c:v>22.5</c:v>
                </c:pt>
                <c:pt idx="137">
                  <c:v>21.5</c:v>
                </c:pt>
                <c:pt idx="138">
                  <c:v>19.3</c:v>
                </c:pt>
                <c:pt idx="139">
                  <c:v>21.5</c:v>
                </c:pt>
                <c:pt idx="140">
                  <c:v>20.5</c:v>
                </c:pt>
                <c:pt idx="141">
                  <c:v>20.7</c:v>
                </c:pt>
                <c:pt idx="142">
                  <c:v>22.4</c:v>
                </c:pt>
                <c:pt idx="143">
                  <c:v>19.899999999999999</c:v>
                </c:pt>
                <c:pt idx="144">
                  <c:v>20.7</c:v>
                </c:pt>
                <c:pt idx="145">
                  <c:v>21</c:v>
                </c:pt>
                <c:pt idx="146">
                  <c:v>20.7</c:v>
                </c:pt>
                <c:pt idx="147">
                  <c:v>20.9</c:v>
                </c:pt>
                <c:pt idx="148">
                  <c:v>19.600000000000001</c:v>
                </c:pt>
                <c:pt idx="149">
                  <c:v>18.899999999999999</c:v>
                </c:pt>
                <c:pt idx="150">
                  <c:v>18.5</c:v>
                </c:pt>
                <c:pt idx="151">
                  <c:v>20</c:v>
                </c:pt>
                <c:pt idx="152">
                  <c:v>19.3</c:v>
                </c:pt>
                <c:pt idx="153">
                  <c:v>18.600000000000001</c:v>
                </c:pt>
                <c:pt idx="154">
                  <c:v>19.8</c:v>
                </c:pt>
                <c:pt idx="155">
                  <c:v>19.7</c:v>
                </c:pt>
                <c:pt idx="156">
                  <c:v>20.5</c:v>
                </c:pt>
                <c:pt idx="157">
                  <c:v>20.2</c:v>
                </c:pt>
                <c:pt idx="158">
                  <c:v>19.5</c:v>
                </c:pt>
                <c:pt idx="159">
                  <c:v>20.5</c:v>
                </c:pt>
                <c:pt idx="160">
                  <c:v>19.899999999999999</c:v>
                </c:pt>
                <c:pt idx="161">
                  <c:v>19.5</c:v>
                </c:pt>
                <c:pt idx="162">
                  <c:v>21.4</c:v>
                </c:pt>
                <c:pt idx="163">
                  <c:v>21.7</c:v>
                </c:pt>
                <c:pt idx="164">
                  <c:v>19.3</c:v>
                </c:pt>
                <c:pt idx="165">
                  <c:v>19.3</c:v>
                </c:pt>
                <c:pt idx="166">
                  <c:v>17.600000000000001</c:v>
                </c:pt>
                <c:pt idx="167">
                  <c:v>16.8</c:v>
                </c:pt>
                <c:pt idx="168">
                  <c:v>15.7</c:v>
                </c:pt>
                <c:pt idx="169">
                  <c:v>14.8</c:v>
                </c:pt>
                <c:pt idx="170">
                  <c:v>14.7</c:v>
                </c:pt>
                <c:pt idx="171">
                  <c:v>17.8</c:v>
                </c:pt>
                <c:pt idx="172">
                  <c:v>17.5</c:v>
                </c:pt>
                <c:pt idx="173">
                  <c:v>17.3</c:v>
                </c:pt>
                <c:pt idx="174">
                  <c:v>14</c:v>
                </c:pt>
                <c:pt idx="175">
                  <c:v>14.1</c:v>
                </c:pt>
                <c:pt idx="176">
                  <c:v>15.5</c:v>
                </c:pt>
                <c:pt idx="177">
                  <c:v>17</c:v>
                </c:pt>
                <c:pt idx="178">
                  <c:v>18.2</c:v>
                </c:pt>
                <c:pt idx="179">
                  <c:v>18.100000000000001</c:v>
                </c:pt>
                <c:pt idx="180">
                  <c:v>19.399999999999999</c:v>
                </c:pt>
                <c:pt idx="181">
                  <c:v>21.7</c:v>
                </c:pt>
                <c:pt idx="182">
                  <c:v>20.100000000000001</c:v>
                </c:pt>
                <c:pt idx="183">
                  <c:v>12</c:v>
                </c:pt>
                <c:pt idx="184">
                  <c:v>13.6</c:v>
                </c:pt>
                <c:pt idx="185">
                  <c:v>16.600000000000001</c:v>
                </c:pt>
                <c:pt idx="186">
                  <c:v>17.3</c:v>
                </c:pt>
                <c:pt idx="187">
                  <c:v>17.600000000000001</c:v>
                </c:pt>
                <c:pt idx="188">
                  <c:v>18</c:v>
                </c:pt>
                <c:pt idx="189">
                  <c:v>14.5</c:v>
                </c:pt>
                <c:pt idx="190">
                  <c:v>11.2</c:v>
                </c:pt>
                <c:pt idx="191">
                  <c:v>9.8000000000000007</c:v>
                </c:pt>
                <c:pt idx="192">
                  <c:v>9.6999999999999993</c:v>
                </c:pt>
                <c:pt idx="193">
                  <c:v>12.8</c:v>
                </c:pt>
                <c:pt idx="194">
                  <c:v>12.3</c:v>
                </c:pt>
                <c:pt idx="195">
                  <c:v>10.8</c:v>
                </c:pt>
                <c:pt idx="196">
                  <c:v>6</c:v>
                </c:pt>
                <c:pt idx="197">
                  <c:v>7.2</c:v>
                </c:pt>
                <c:pt idx="198">
                  <c:v>10.3</c:v>
                </c:pt>
                <c:pt idx="199">
                  <c:v>7.3</c:v>
                </c:pt>
                <c:pt idx="200">
                  <c:v>4.7</c:v>
                </c:pt>
                <c:pt idx="201">
                  <c:v>3.4</c:v>
                </c:pt>
                <c:pt idx="202">
                  <c:v>5.9</c:v>
                </c:pt>
                <c:pt idx="203">
                  <c:v>3.5</c:v>
                </c:pt>
                <c:pt idx="204">
                  <c:v>4.8</c:v>
                </c:pt>
                <c:pt idx="205">
                  <c:v>5.2</c:v>
                </c:pt>
                <c:pt idx="206">
                  <c:v>6.7</c:v>
                </c:pt>
                <c:pt idx="207">
                  <c:v>10.5</c:v>
                </c:pt>
                <c:pt idx="208">
                  <c:v>15.7</c:v>
                </c:pt>
                <c:pt idx="209">
                  <c:v>12.4</c:v>
                </c:pt>
                <c:pt idx="210">
                  <c:v>9.4</c:v>
                </c:pt>
                <c:pt idx="211">
                  <c:v>10</c:v>
                </c:pt>
                <c:pt idx="212">
                  <c:v>7.3</c:v>
                </c:pt>
                <c:pt idx="21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8848"/>
        <c:axId val="2111006672"/>
      </c:lineChart>
      <c:dateAx>
        <c:axId val="211100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6672"/>
        <c:crosses val="autoZero"/>
        <c:auto val="1"/>
        <c:lblOffset val="100"/>
        <c:baseTimeUnit val="days"/>
        <c:majorUnit val="1"/>
        <c:majorTimeUnit val="days"/>
      </c:dateAx>
      <c:valAx>
        <c:axId val="211100667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'2013'!$H$1:$H$215</c:f>
              <c:strCache>
                <c:ptCount val="215"/>
                <c:pt idx="0">
                  <c:v>Дата</c:v>
                </c:pt>
                <c:pt idx="1">
                  <c:v>01.03.2013</c:v>
                </c:pt>
                <c:pt idx="2">
                  <c:v>02.03.2013</c:v>
                </c:pt>
                <c:pt idx="3">
                  <c:v>03.03.2013</c:v>
                </c:pt>
                <c:pt idx="4">
                  <c:v>04.03.2013</c:v>
                </c:pt>
                <c:pt idx="5">
                  <c:v>05.03.2013</c:v>
                </c:pt>
                <c:pt idx="6">
                  <c:v>06.03.2013</c:v>
                </c:pt>
                <c:pt idx="7">
                  <c:v>07.03.2013</c:v>
                </c:pt>
                <c:pt idx="8">
                  <c:v>08.03.2013</c:v>
                </c:pt>
                <c:pt idx="9">
                  <c:v>09.03.2013</c:v>
                </c:pt>
                <c:pt idx="10">
                  <c:v>10.03.2013</c:v>
                </c:pt>
                <c:pt idx="11">
                  <c:v>11.03.2013</c:v>
                </c:pt>
                <c:pt idx="12">
                  <c:v>12.03.2013</c:v>
                </c:pt>
                <c:pt idx="13">
                  <c:v>13.03.2013</c:v>
                </c:pt>
                <c:pt idx="14">
                  <c:v>14.03.2013</c:v>
                </c:pt>
                <c:pt idx="15">
                  <c:v>15.03.2013</c:v>
                </c:pt>
                <c:pt idx="16">
                  <c:v>16.03.2013</c:v>
                </c:pt>
                <c:pt idx="17">
                  <c:v>17.03.2013</c:v>
                </c:pt>
                <c:pt idx="18">
                  <c:v>18.03.2013</c:v>
                </c:pt>
                <c:pt idx="19">
                  <c:v>19.03.2013</c:v>
                </c:pt>
                <c:pt idx="20">
                  <c:v>20.03.2013</c:v>
                </c:pt>
                <c:pt idx="21">
                  <c:v>21.03.2013</c:v>
                </c:pt>
                <c:pt idx="22">
                  <c:v>22.03.2013</c:v>
                </c:pt>
                <c:pt idx="23">
                  <c:v>23.03.2013</c:v>
                </c:pt>
                <c:pt idx="24">
                  <c:v>24.03.2013</c:v>
                </c:pt>
                <c:pt idx="25">
                  <c:v>25.03.2013</c:v>
                </c:pt>
                <c:pt idx="26">
                  <c:v>26.03.2013</c:v>
                </c:pt>
                <c:pt idx="27">
                  <c:v>27.03.2013</c:v>
                </c:pt>
                <c:pt idx="28">
                  <c:v>28.03.2013</c:v>
                </c:pt>
                <c:pt idx="29">
                  <c:v>29.03.2013</c:v>
                </c:pt>
                <c:pt idx="30">
                  <c:v>30.03.2013</c:v>
                </c:pt>
                <c:pt idx="31">
                  <c:v>31.03.2013</c:v>
                </c:pt>
                <c:pt idx="32">
                  <c:v>01.04.2013</c:v>
                </c:pt>
                <c:pt idx="33">
                  <c:v>02.04.2013</c:v>
                </c:pt>
                <c:pt idx="34">
                  <c:v>03.04.2013</c:v>
                </c:pt>
                <c:pt idx="35">
                  <c:v>04.04.2013</c:v>
                </c:pt>
                <c:pt idx="36">
                  <c:v>05.04.2013</c:v>
                </c:pt>
                <c:pt idx="37">
                  <c:v>06.04.2013</c:v>
                </c:pt>
                <c:pt idx="38">
                  <c:v>07.04.2013</c:v>
                </c:pt>
                <c:pt idx="39">
                  <c:v>08.04.2013</c:v>
                </c:pt>
                <c:pt idx="40">
                  <c:v>09.04.2013</c:v>
                </c:pt>
                <c:pt idx="41">
                  <c:v>10.04.2013</c:v>
                </c:pt>
                <c:pt idx="42">
                  <c:v>11.04.2013</c:v>
                </c:pt>
                <c:pt idx="43">
                  <c:v>12.04.2013</c:v>
                </c:pt>
                <c:pt idx="44">
                  <c:v>13.04.2013</c:v>
                </c:pt>
                <c:pt idx="45">
                  <c:v>14.04.2013</c:v>
                </c:pt>
                <c:pt idx="46">
                  <c:v>15.04.2013</c:v>
                </c:pt>
                <c:pt idx="47">
                  <c:v>16.04.2013</c:v>
                </c:pt>
                <c:pt idx="48">
                  <c:v>17.04.2013</c:v>
                </c:pt>
                <c:pt idx="49">
                  <c:v>18.04.2013</c:v>
                </c:pt>
                <c:pt idx="50">
                  <c:v>19.04.2013</c:v>
                </c:pt>
                <c:pt idx="51">
                  <c:v>20.04.2013</c:v>
                </c:pt>
                <c:pt idx="52">
                  <c:v>21.04.2013</c:v>
                </c:pt>
                <c:pt idx="53">
                  <c:v>22.04.2013</c:v>
                </c:pt>
                <c:pt idx="54">
                  <c:v>23.04.2013</c:v>
                </c:pt>
                <c:pt idx="55">
                  <c:v>24.04.2013</c:v>
                </c:pt>
                <c:pt idx="56">
                  <c:v>25.04.2013</c:v>
                </c:pt>
                <c:pt idx="57">
                  <c:v>26.04.2013</c:v>
                </c:pt>
                <c:pt idx="58">
                  <c:v>27.04.2013</c:v>
                </c:pt>
                <c:pt idx="59">
                  <c:v>28.04.2013</c:v>
                </c:pt>
                <c:pt idx="60">
                  <c:v>29.04.2013</c:v>
                </c:pt>
                <c:pt idx="61">
                  <c:v>30.04.2013</c:v>
                </c:pt>
                <c:pt idx="62">
                  <c:v>01.05.2013</c:v>
                </c:pt>
                <c:pt idx="63">
                  <c:v>02.05.2013</c:v>
                </c:pt>
                <c:pt idx="64">
                  <c:v>03.05.2013</c:v>
                </c:pt>
                <c:pt idx="65">
                  <c:v>04.05.2013</c:v>
                </c:pt>
                <c:pt idx="66">
                  <c:v>05.05.2013</c:v>
                </c:pt>
                <c:pt idx="67">
                  <c:v>06.05.2013</c:v>
                </c:pt>
                <c:pt idx="68">
                  <c:v>07.05.2013</c:v>
                </c:pt>
                <c:pt idx="69">
                  <c:v>08.05.2013</c:v>
                </c:pt>
                <c:pt idx="70">
                  <c:v>09.05.2013</c:v>
                </c:pt>
                <c:pt idx="71">
                  <c:v>10.05.2013</c:v>
                </c:pt>
                <c:pt idx="72">
                  <c:v>11.05.2013</c:v>
                </c:pt>
                <c:pt idx="73">
                  <c:v>12.05.2013</c:v>
                </c:pt>
                <c:pt idx="74">
                  <c:v>13.05.2013</c:v>
                </c:pt>
                <c:pt idx="75">
                  <c:v>14.05.2013</c:v>
                </c:pt>
                <c:pt idx="76">
                  <c:v>15.05.2013</c:v>
                </c:pt>
                <c:pt idx="77">
                  <c:v>16.05.2013</c:v>
                </c:pt>
                <c:pt idx="78">
                  <c:v>17.05.2013</c:v>
                </c:pt>
                <c:pt idx="79">
                  <c:v>18.05.2013</c:v>
                </c:pt>
                <c:pt idx="80">
                  <c:v>19.05.2013</c:v>
                </c:pt>
                <c:pt idx="81">
                  <c:v>20.05.2013</c:v>
                </c:pt>
                <c:pt idx="82">
                  <c:v>21.05.2013</c:v>
                </c:pt>
                <c:pt idx="83">
                  <c:v>22.05.2013</c:v>
                </c:pt>
                <c:pt idx="84">
                  <c:v>23.05.2013</c:v>
                </c:pt>
                <c:pt idx="85">
                  <c:v>24.05.2013</c:v>
                </c:pt>
                <c:pt idx="86">
                  <c:v>25.05.2013</c:v>
                </c:pt>
                <c:pt idx="87">
                  <c:v>26.05.2013</c:v>
                </c:pt>
                <c:pt idx="88">
                  <c:v>27.05.2013</c:v>
                </c:pt>
                <c:pt idx="89">
                  <c:v>28.05.2013</c:v>
                </c:pt>
                <c:pt idx="90">
                  <c:v>29.05.2013</c:v>
                </c:pt>
                <c:pt idx="91">
                  <c:v>30.05.2013</c:v>
                </c:pt>
                <c:pt idx="92">
                  <c:v>31.05.2013</c:v>
                </c:pt>
                <c:pt idx="93">
                  <c:v>01.06.2013</c:v>
                </c:pt>
                <c:pt idx="94">
                  <c:v>02.06.2013</c:v>
                </c:pt>
                <c:pt idx="95">
                  <c:v>03.06.2013</c:v>
                </c:pt>
                <c:pt idx="96">
                  <c:v>04.06.2013</c:v>
                </c:pt>
                <c:pt idx="97">
                  <c:v>05.06.2013</c:v>
                </c:pt>
                <c:pt idx="98">
                  <c:v>06.06.2013</c:v>
                </c:pt>
                <c:pt idx="99">
                  <c:v>07.06.2013</c:v>
                </c:pt>
                <c:pt idx="100">
                  <c:v>08.06.2013</c:v>
                </c:pt>
                <c:pt idx="101">
                  <c:v>09.06.2013</c:v>
                </c:pt>
                <c:pt idx="102">
                  <c:v>10.06.2013</c:v>
                </c:pt>
                <c:pt idx="103">
                  <c:v>11.06.2013</c:v>
                </c:pt>
                <c:pt idx="104">
                  <c:v>12.06.2013</c:v>
                </c:pt>
                <c:pt idx="105">
                  <c:v>13.06.2013</c:v>
                </c:pt>
                <c:pt idx="106">
                  <c:v>14.06.2013</c:v>
                </c:pt>
                <c:pt idx="107">
                  <c:v>15.06.2013</c:v>
                </c:pt>
                <c:pt idx="108">
                  <c:v>16.06.2013</c:v>
                </c:pt>
                <c:pt idx="109">
                  <c:v>17.06.2013</c:v>
                </c:pt>
                <c:pt idx="110">
                  <c:v>18.06.2013</c:v>
                </c:pt>
                <c:pt idx="111">
                  <c:v>19.06.2013</c:v>
                </c:pt>
                <c:pt idx="112">
                  <c:v>20.06.2013</c:v>
                </c:pt>
                <c:pt idx="113">
                  <c:v>21.06.2013</c:v>
                </c:pt>
                <c:pt idx="114">
                  <c:v>22.06.2013</c:v>
                </c:pt>
                <c:pt idx="115">
                  <c:v>23.06.2013</c:v>
                </c:pt>
                <c:pt idx="116">
                  <c:v>24.06.2013</c:v>
                </c:pt>
                <c:pt idx="117">
                  <c:v>25.06.2013</c:v>
                </c:pt>
                <c:pt idx="118">
                  <c:v>26.06.2013</c:v>
                </c:pt>
                <c:pt idx="119">
                  <c:v>27.06.2013</c:v>
                </c:pt>
                <c:pt idx="120">
                  <c:v>28.06.2013</c:v>
                </c:pt>
                <c:pt idx="121">
                  <c:v>29.06.2013</c:v>
                </c:pt>
                <c:pt idx="122">
                  <c:v>30.06.2013</c:v>
                </c:pt>
                <c:pt idx="123">
                  <c:v>01.07.2013</c:v>
                </c:pt>
                <c:pt idx="124">
                  <c:v>02.07.2013</c:v>
                </c:pt>
                <c:pt idx="125">
                  <c:v>03.07.2013</c:v>
                </c:pt>
                <c:pt idx="126">
                  <c:v>04.07.2013</c:v>
                </c:pt>
                <c:pt idx="127">
                  <c:v>05.07.2013</c:v>
                </c:pt>
                <c:pt idx="128">
                  <c:v>06.07.2013</c:v>
                </c:pt>
                <c:pt idx="129">
                  <c:v>07.07.2013</c:v>
                </c:pt>
                <c:pt idx="130">
                  <c:v>08.07.2013</c:v>
                </c:pt>
                <c:pt idx="131">
                  <c:v>09.07.2013</c:v>
                </c:pt>
                <c:pt idx="132">
                  <c:v>10.07.2013</c:v>
                </c:pt>
                <c:pt idx="133">
                  <c:v>11.07.2013</c:v>
                </c:pt>
                <c:pt idx="134">
                  <c:v>12.07.2013</c:v>
                </c:pt>
                <c:pt idx="135">
                  <c:v>13.07.2013</c:v>
                </c:pt>
                <c:pt idx="136">
                  <c:v>14.07.2013</c:v>
                </c:pt>
                <c:pt idx="137">
                  <c:v>15.07.2013</c:v>
                </c:pt>
                <c:pt idx="138">
                  <c:v>16.07.2013</c:v>
                </c:pt>
                <c:pt idx="139">
                  <c:v>17.07.2013</c:v>
                </c:pt>
                <c:pt idx="140">
                  <c:v>18.07.2013</c:v>
                </c:pt>
                <c:pt idx="141">
                  <c:v>19.07.2013</c:v>
                </c:pt>
                <c:pt idx="142">
                  <c:v>20.07.2013</c:v>
                </c:pt>
                <c:pt idx="143">
                  <c:v>21.07.2013</c:v>
                </c:pt>
                <c:pt idx="144">
                  <c:v>22.07.2013</c:v>
                </c:pt>
                <c:pt idx="145">
                  <c:v>23.07.2013</c:v>
                </c:pt>
                <c:pt idx="146">
                  <c:v>24.07.2013</c:v>
                </c:pt>
                <c:pt idx="147">
                  <c:v>25.07.2013</c:v>
                </c:pt>
                <c:pt idx="148">
                  <c:v>26.07.2013</c:v>
                </c:pt>
                <c:pt idx="149">
                  <c:v>27.07.2013</c:v>
                </c:pt>
                <c:pt idx="150">
                  <c:v>28.07.2013</c:v>
                </c:pt>
                <c:pt idx="151">
                  <c:v>29.07.2013</c:v>
                </c:pt>
                <c:pt idx="152">
                  <c:v>30.07.2013</c:v>
                </c:pt>
                <c:pt idx="153">
                  <c:v>31.07.2013</c:v>
                </c:pt>
                <c:pt idx="154">
                  <c:v>01.08.2013</c:v>
                </c:pt>
                <c:pt idx="155">
                  <c:v>02.08.2013</c:v>
                </c:pt>
                <c:pt idx="156">
                  <c:v>03.08.2013</c:v>
                </c:pt>
                <c:pt idx="157">
                  <c:v>04.08.2013</c:v>
                </c:pt>
                <c:pt idx="158">
                  <c:v>05.08.2013</c:v>
                </c:pt>
                <c:pt idx="159">
                  <c:v>06.08.2013</c:v>
                </c:pt>
                <c:pt idx="160">
                  <c:v>07.08.2013</c:v>
                </c:pt>
                <c:pt idx="161">
                  <c:v>08.08.2013</c:v>
                </c:pt>
                <c:pt idx="162">
                  <c:v>09.08.2013</c:v>
                </c:pt>
                <c:pt idx="163">
                  <c:v>10.08.2013</c:v>
                </c:pt>
                <c:pt idx="164">
                  <c:v>11.08.2013</c:v>
                </c:pt>
                <c:pt idx="165">
                  <c:v>12.08.2013</c:v>
                </c:pt>
                <c:pt idx="166">
                  <c:v>13.08.2013</c:v>
                </c:pt>
                <c:pt idx="167">
                  <c:v>14.08.2013</c:v>
                </c:pt>
                <c:pt idx="168">
                  <c:v>15.08.2013</c:v>
                </c:pt>
                <c:pt idx="169">
                  <c:v>16.08.2013</c:v>
                </c:pt>
                <c:pt idx="170">
                  <c:v>17.08.2013</c:v>
                </c:pt>
                <c:pt idx="171">
                  <c:v>18.08.2013</c:v>
                </c:pt>
                <c:pt idx="172">
                  <c:v>19.08.2013</c:v>
                </c:pt>
                <c:pt idx="173">
                  <c:v>20.08.2013</c:v>
                </c:pt>
                <c:pt idx="174">
                  <c:v>21.08.2013</c:v>
                </c:pt>
                <c:pt idx="175">
                  <c:v>22.08.2013</c:v>
                </c:pt>
                <c:pt idx="176">
                  <c:v>23.08.2013</c:v>
                </c:pt>
                <c:pt idx="177">
                  <c:v>24.08.2013</c:v>
                </c:pt>
                <c:pt idx="178">
                  <c:v>25.08.2013</c:v>
                </c:pt>
                <c:pt idx="179">
                  <c:v>26.08.2013</c:v>
                </c:pt>
                <c:pt idx="180">
                  <c:v>27.08.2013</c:v>
                </c:pt>
                <c:pt idx="181">
                  <c:v>28.08.2013</c:v>
                </c:pt>
                <c:pt idx="182">
                  <c:v>29.08.2013</c:v>
                </c:pt>
                <c:pt idx="183">
                  <c:v>30.08.2013</c:v>
                </c:pt>
                <c:pt idx="184">
                  <c:v>31.08.2013</c:v>
                </c:pt>
                <c:pt idx="185">
                  <c:v>01.09.2013</c:v>
                </c:pt>
                <c:pt idx="186">
                  <c:v>02.09.2013</c:v>
                </c:pt>
                <c:pt idx="187">
                  <c:v>03.09.2013</c:v>
                </c:pt>
                <c:pt idx="188">
                  <c:v>04.09.2013</c:v>
                </c:pt>
                <c:pt idx="189">
                  <c:v>05.09.2013</c:v>
                </c:pt>
                <c:pt idx="190">
                  <c:v>06.09.2013</c:v>
                </c:pt>
                <c:pt idx="191">
                  <c:v>07.09.2013</c:v>
                </c:pt>
                <c:pt idx="192">
                  <c:v>08.09.2013</c:v>
                </c:pt>
                <c:pt idx="193">
                  <c:v>09.09.2013</c:v>
                </c:pt>
                <c:pt idx="194">
                  <c:v>10.09.2013</c:v>
                </c:pt>
                <c:pt idx="195">
                  <c:v>11.09.2013</c:v>
                </c:pt>
                <c:pt idx="196">
                  <c:v>12.09.2013</c:v>
                </c:pt>
                <c:pt idx="197">
                  <c:v>13.09.2013</c:v>
                </c:pt>
                <c:pt idx="198">
                  <c:v>14.09.2013</c:v>
                </c:pt>
                <c:pt idx="199">
                  <c:v>15.09.2013</c:v>
                </c:pt>
                <c:pt idx="200">
                  <c:v>16.09.2013</c:v>
                </c:pt>
                <c:pt idx="201">
                  <c:v>17.09.2013</c:v>
                </c:pt>
                <c:pt idx="202">
                  <c:v>18.09.2013</c:v>
                </c:pt>
                <c:pt idx="203">
                  <c:v>19.09.2013</c:v>
                </c:pt>
                <c:pt idx="204">
                  <c:v>20.09.2013</c:v>
                </c:pt>
                <c:pt idx="205">
                  <c:v>21.09.2013</c:v>
                </c:pt>
                <c:pt idx="206">
                  <c:v>22.09.2013</c:v>
                </c:pt>
                <c:pt idx="207">
                  <c:v>23.09.2013</c:v>
                </c:pt>
                <c:pt idx="208">
                  <c:v>24.09.2013</c:v>
                </c:pt>
                <c:pt idx="209">
                  <c:v>25.09.2013</c:v>
                </c:pt>
                <c:pt idx="210">
                  <c:v>26.09.2013</c:v>
                </c:pt>
                <c:pt idx="211">
                  <c:v>27.09.2013</c:v>
                </c:pt>
                <c:pt idx="212">
                  <c:v>28.09.2013</c:v>
                </c:pt>
                <c:pt idx="213">
                  <c:v>29.09.2013</c:v>
                </c:pt>
                <c:pt idx="214">
                  <c:v>30.09.2013</c:v>
                </c:pt>
              </c:strCache>
            </c:strRef>
          </c:cat>
          <c:val>
            <c:numRef>
              <c:f>'2013'!$I$1:$I$215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-8.4</c:v>
                </c:pt>
                <c:pt idx="2">
                  <c:v>-10.9</c:v>
                </c:pt>
                <c:pt idx="3">
                  <c:v>-0.9</c:v>
                </c:pt>
                <c:pt idx="4">
                  <c:v>-0.3</c:v>
                </c:pt>
                <c:pt idx="5">
                  <c:v>-5.7</c:v>
                </c:pt>
                <c:pt idx="6">
                  <c:v>-11.4</c:v>
                </c:pt>
                <c:pt idx="7">
                  <c:v>-7.1</c:v>
                </c:pt>
                <c:pt idx="8">
                  <c:v>-11.3</c:v>
                </c:pt>
                <c:pt idx="9">
                  <c:v>-5</c:v>
                </c:pt>
                <c:pt idx="10">
                  <c:v>-9</c:v>
                </c:pt>
                <c:pt idx="11">
                  <c:v>-13.7</c:v>
                </c:pt>
                <c:pt idx="12">
                  <c:v>-10.6</c:v>
                </c:pt>
                <c:pt idx="13">
                  <c:v>-7.4</c:v>
                </c:pt>
                <c:pt idx="14">
                  <c:v>-0.9</c:v>
                </c:pt>
                <c:pt idx="15">
                  <c:v>3.2</c:v>
                </c:pt>
                <c:pt idx="16">
                  <c:v>-5.4</c:v>
                </c:pt>
                <c:pt idx="17">
                  <c:v>-1.7</c:v>
                </c:pt>
                <c:pt idx="18">
                  <c:v>0.4</c:v>
                </c:pt>
                <c:pt idx="19">
                  <c:v>0.2</c:v>
                </c:pt>
                <c:pt idx="20">
                  <c:v>-4.3</c:v>
                </c:pt>
                <c:pt idx="21">
                  <c:v>-6.4</c:v>
                </c:pt>
                <c:pt idx="22">
                  <c:v>-6.2</c:v>
                </c:pt>
                <c:pt idx="23">
                  <c:v>-4.3</c:v>
                </c:pt>
                <c:pt idx="24">
                  <c:v>-3.1</c:v>
                </c:pt>
                <c:pt idx="25">
                  <c:v>-3.8</c:v>
                </c:pt>
                <c:pt idx="26">
                  <c:v>-5.5</c:v>
                </c:pt>
                <c:pt idx="27">
                  <c:v>-3.3</c:v>
                </c:pt>
                <c:pt idx="28">
                  <c:v>-1.1000000000000001</c:v>
                </c:pt>
                <c:pt idx="29">
                  <c:v>-1.8</c:v>
                </c:pt>
                <c:pt idx="30">
                  <c:v>0.4</c:v>
                </c:pt>
                <c:pt idx="31">
                  <c:v>1</c:v>
                </c:pt>
                <c:pt idx="32">
                  <c:v>-3.8</c:v>
                </c:pt>
                <c:pt idx="33">
                  <c:v>-5.6</c:v>
                </c:pt>
                <c:pt idx="34">
                  <c:v>-3.6</c:v>
                </c:pt>
                <c:pt idx="35">
                  <c:v>-3.2</c:v>
                </c:pt>
                <c:pt idx="36">
                  <c:v>1.8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6.6</c:v>
                </c:pt>
                <c:pt idx="40">
                  <c:v>6.1</c:v>
                </c:pt>
                <c:pt idx="41">
                  <c:v>7</c:v>
                </c:pt>
                <c:pt idx="42">
                  <c:v>7.9</c:v>
                </c:pt>
                <c:pt idx="43">
                  <c:v>3.9</c:v>
                </c:pt>
                <c:pt idx="44">
                  <c:v>6.7</c:v>
                </c:pt>
                <c:pt idx="45">
                  <c:v>3.1</c:v>
                </c:pt>
                <c:pt idx="46">
                  <c:v>2.8</c:v>
                </c:pt>
                <c:pt idx="47">
                  <c:v>2.1</c:v>
                </c:pt>
                <c:pt idx="48">
                  <c:v>3.9</c:v>
                </c:pt>
                <c:pt idx="49">
                  <c:v>4.8</c:v>
                </c:pt>
                <c:pt idx="50">
                  <c:v>4.3</c:v>
                </c:pt>
                <c:pt idx="51">
                  <c:v>1.7</c:v>
                </c:pt>
                <c:pt idx="52">
                  <c:v>2.9</c:v>
                </c:pt>
                <c:pt idx="53">
                  <c:v>7.2</c:v>
                </c:pt>
                <c:pt idx="54">
                  <c:v>11.8</c:v>
                </c:pt>
                <c:pt idx="55">
                  <c:v>14.3</c:v>
                </c:pt>
                <c:pt idx="56">
                  <c:v>14.3</c:v>
                </c:pt>
                <c:pt idx="57">
                  <c:v>7.4</c:v>
                </c:pt>
                <c:pt idx="58">
                  <c:v>10</c:v>
                </c:pt>
                <c:pt idx="59">
                  <c:v>13.8</c:v>
                </c:pt>
                <c:pt idx="60">
                  <c:v>11.5</c:v>
                </c:pt>
                <c:pt idx="61">
                  <c:v>14.8</c:v>
                </c:pt>
                <c:pt idx="62">
                  <c:v>8.9</c:v>
                </c:pt>
                <c:pt idx="63">
                  <c:v>9.4</c:v>
                </c:pt>
                <c:pt idx="64">
                  <c:v>8.9</c:v>
                </c:pt>
                <c:pt idx="65">
                  <c:v>7.9</c:v>
                </c:pt>
                <c:pt idx="66">
                  <c:v>7.9</c:v>
                </c:pt>
                <c:pt idx="67">
                  <c:v>6.6</c:v>
                </c:pt>
                <c:pt idx="68">
                  <c:v>10</c:v>
                </c:pt>
                <c:pt idx="69">
                  <c:v>18.8</c:v>
                </c:pt>
                <c:pt idx="70">
                  <c:v>19.3</c:v>
                </c:pt>
                <c:pt idx="71">
                  <c:v>16.2</c:v>
                </c:pt>
                <c:pt idx="72">
                  <c:v>5.2</c:v>
                </c:pt>
                <c:pt idx="73">
                  <c:v>5.4</c:v>
                </c:pt>
                <c:pt idx="74">
                  <c:v>3.8</c:v>
                </c:pt>
                <c:pt idx="75">
                  <c:v>7.2</c:v>
                </c:pt>
                <c:pt idx="76">
                  <c:v>10.5</c:v>
                </c:pt>
                <c:pt idx="77">
                  <c:v>7.9</c:v>
                </c:pt>
                <c:pt idx="78">
                  <c:v>7.3</c:v>
                </c:pt>
                <c:pt idx="79">
                  <c:v>7.5</c:v>
                </c:pt>
                <c:pt idx="80">
                  <c:v>9.3000000000000007</c:v>
                </c:pt>
                <c:pt idx="81">
                  <c:v>8.1999999999999993</c:v>
                </c:pt>
                <c:pt idx="82">
                  <c:v>8</c:v>
                </c:pt>
                <c:pt idx="83">
                  <c:v>10.5</c:v>
                </c:pt>
                <c:pt idx="84">
                  <c:v>11.5</c:v>
                </c:pt>
                <c:pt idx="85">
                  <c:v>11.7</c:v>
                </c:pt>
                <c:pt idx="86">
                  <c:v>7.9</c:v>
                </c:pt>
                <c:pt idx="87">
                  <c:v>8.6999999999999993</c:v>
                </c:pt>
                <c:pt idx="88">
                  <c:v>13.3</c:v>
                </c:pt>
                <c:pt idx="89">
                  <c:v>17.399999999999999</c:v>
                </c:pt>
                <c:pt idx="90">
                  <c:v>10.6</c:v>
                </c:pt>
                <c:pt idx="91">
                  <c:v>10.4</c:v>
                </c:pt>
                <c:pt idx="92">
                  <c:v>13.2</c:v>
                </c:pt>
                <c:pt idx="93">
                  <c:v>9.3000000000000007</c:v>
                </c:pt>
                <c:pt idx="94">
                  <c:v>9.9</c:v>
                </c:pt>
                <c:pt idx="95">
                  <c:v>8.1</c:v>
                </c:pt>
                <c:pt idx="96">
                  <c:v>10.6</c:v>
                </c:pt>
                <c:pt idx="97">
                  <c:v>12.3</c:v>
                </c:pt>
                <c:pt idx="98">
                  <c:v>14.9</c:v>
                </c:pt>
                <c:pt idx="99">
                  <c:v>15</c:v>
                </c:pt>
                <c:pt idx="100">
                  <c:v>19.5</c:v>
                </c:pt>
                <c:pt idx="101">
                  <c:v>22.6</c:v>
                </c:pt>
                <c:pt idx="102">
                  <c:v>19.2</c:v>
                </c:pt>
                <c:pt idx="103">
                  <c:v>17</c:v>
                </c:pt>
                <c:pt idx="104">
                  <c:v>15.4</c:v>
                </c:pt>
                <c:pt idx="105">
                  <c:v>15</c:v>
                </c:pt>
                <c:pt idx="106">
                  <c:v>15.3</c:v>
                </c:pt>
                <c:pt idx="107">
                  <c:v>18.5</c:v>
                </c:pt>
                <c:pt idx="108">
                  <c:v>12.2</c:v>
                </c:pt>
                <c:pt idx="109">
                  <c:v>11.3</c:v>
                </c:pt>
                <c:pt idx="110">
                  <c:v>13.7</c:v>
                </c:pt>
                <c:pt idx="111">
                  <c:v>18.5</c:v>
                </c:pt>
                <c:pt idx="112">
                  <c:v>18.7</c:v>
                </c:pt>
                <c:pt idx="113">
                  <c:v>19</c:v>
                </c:pt>
                <c:pt idx="114">
                  <c:v>21.6</c:v>
                </c:pt>
                <c:pt idx="115">
                  <c:v>20.2</c:v>
                </c:pt>
                <c:pt idx="116">
                  <c:v>16.2</c:v>
                </c:pt>
                <c:pt idx="117">
                  <c:v>15</c:v>
                </c:pt>
                <c:pt idx="118">
                  <c:v>17</c:v>
                </c:pt>
                <c:pt idx="119">
                  <c:v>17.8</c:v>
                </c:pt>
                <c:pt idx="120">
                  <c:v>17.8</c:v>
                </c:pt>
                <c:pt idx="121">
                  <c:v>18.600000000000001</c:v>
                </c:pt>
                <c:pt idx="122">
                  <c:v>14.3</c:v>
                </c:pt>
                <c:pt idx="123">
                  <c:v>12.5</c:v>
                </c:pt>
                <c:pt idx="124">
                  <c:v>13.7</c:v>
                </c:pt>
                <c:pt idx="125">
                  <c:v>17.2</c:v>
                </c:pt>
                <c:pt idx="126">
                  <c:v>20.100000000000001</c:v>
                </c:pt>
                <c:pt idx="127">
                  <c:v>17.7</c:v>
                </c:pt>
                <c:pt idx="128">
                  <c:v>16.8</c:v>
                </c:pt>
                <c:pt idx="129">
                  <c:v>19</c:v>
                </c:pt>
                <c:pt idx="130">
                  <c:v>19.5</c:v>
                </c:pt>
                <c:pt idx="131">
                  <c:v>16.7</c:v>
                </c:pt>
                <c:pt idx="132">
                  <c:v>17.2</c:v>
                </c:pt>
                <c:pt idx="133">
                  <c:v>18</c:v>
                </c:pt>
                <c:pt idx="134">
                  <c:v>18.100000000000001</c:v>
                </c:pt>
                <c:pt idx="135">
                  <c:v>19.5</c:v>
                </c:pt>
                <c:pt idx="136">
                  <c:v>21.1</c:v>
                </c:pt>
                <c:pt idx="137">
                  <c:v>22.5</c:v>
                </c:pt>
                <c:pt idx="138">
                  <c:v>21.5</c:v>
                </c:pt>
                <c:pt idx="139">
                  <c:v>19.3</c:v>
                </c:pt>
                <c:pt idx="140">
                  <c:v>21.5</c:v>
                </c:pt>
                <c:pt idx="141">
                  <c:v>20.5</c:v>
                </c:pt>
                <c:pt idx="142">
                  <c:v>20.7</c:v>
                </c:pt>
                <c:pt idx="143">
                  <c:v>22.4</c:v>
                </c:pt>
                <c:pt idx="144">
                  <c:v>19.899999999999999</c:v>
                </c:pt>
                <c:pt idx="145">
                  <c:v>20.7</c:v>
                </c:pt>
                <c:pt idx="146">
                  <c:v>21</c:v>
                </c:pt>
                <c:pt idx="147">
                  <c:v>20.7</c:v>
                </c:pt>
                <c:pt idx="148">
                  <c:v>20.9</c:v>
                </c:pt>
                <c:pt idx="149">
                  <c:v>19.600000000000001</c:v>
                </c:pt>
                <c:pt idx="150">
                  <c:v>18.899999999999999</c:v>
                </c:pt>
                <c:pt idx="151">
                  <c:v>18.5</c:v>
                </c:pt>
                <c:pt idx="152">
                  <c:v>20</c:v>
                </c:pt>
                <c:pt idx="153">
                  <c:v>19.3</c:v>
                </c:pt>
                <c:pt idx="154">
                  <c:v>18.600000000000001</c:v>
                </c:pt>
                <c:pt idx="155">
                  <c:v>19.8</c:v>
                </c:pt>
                <c:pt idx="156">
                  <c:v>19.7</c:v>
                </c:pt>
                <c:pt idx="157">
                  <c:v>20.5</c:v>
                </c:pt>
                <c:pt idx="158">
                  <c:v>20.2</c:v>
                </c:pt>
                <c:pt idx="159">
                  <c:v>19.5</c:v>
                </c:pt>
                <c:pt idx="160">
                  <c:v>20.5</c:v>
                </c:pt>
                <c:pt idx="161">
                  <c:v>19.899999999999999</c:v>
                </c:pt>
                <c:pt idx="162">
                  <c:v>19.5</c:v>
                </c:pt>
                <c:pt idx="163">
                  <c:v>21.4</c:v>
                </c:pt>
                <c:pt idx="164">
                  <c:v>21.7</c:v>
                </c:pt>
                <c:pt idx="165">
                  <c:v>19.3</c:v>
                </c:pt>
                <c:pt idx="166">
                  <c:v>19.3</c:v>
                </c:pt>
                <c:pt idx="167">
                  <c:v>17.600000000000001</c:v>
                </c:pt>
                <c:pt idx="168">
                  <c:v>16.8</c:v>
                </c:pt>
                <c:pt idx="169">
                  <c:v>15.7</c:v>
                </c:pt>
                <c:pt idx="170">
                  <c:v>14.8</c:v>
                </c:pt>
                <c:pt idx="171">
                  <c:v>14.7</c:v>
                </c:pt>
                <c:pt idx="172">
                  <c:v>17.8</c:v>
                </c:pt>
                <c:pt idx="173">
                  <c:v>17.5</c:v>
                </c:pt>
                <c:pt idx="174">
                  <c:v>17.3</c:v>
                </c:pt>
                <c:pt idx="175">
                  <c:v>14</c:v>
                </c:pt>
                <c:pt idx="176">
                  <c:v>14.1</c:v>
                </c:pt>
                <c:pt idx="177">
                  <c:v>15.5</c:v>
                </c:pt>
                <c:pt idx="178">
                  <c:v>17</c:v>
                </c:pt>
                <c:pt idx="179">
                  <c:v>18.2</c:v>
                </c:pt>
                <c:pt idx="180">
                  <c:v>18.100000000000001</c:v>
                </c:pt>
                <c:pt idx="181">
                  <c:v>19.399999999999999</c:v>
                </c:pt>
                <c:pt idx="182">
                  <c:v>21.7</c:v>
                </c:pt>
                <c:pt idx="183">
                  <c:v>20.100000000000001</c:v>
                </c:pt>
                <c:pt idx="184">
                  <c:v>12</c:v>
                </c:pt>
                <c:pt idx="185">
                  <c:v>13.6</c:v>
                </c:pt>
                <c:pt idx="186">
                  <c:v>16.600000000000001</c:v>
                </c:pt>
                <c:pt idx="187">
                  <c:v>17.3</c:v>
                </c:pt>
                <c:pt idx="188">
                  <c:v>17.600000000000001</c:v>
                </c:pt>
                <c:pt idx="189">
                  <c:v>18</c:v>
                </c:pt>
                <c:pt idx="190">
                  <c:v>14.5</c:v>
                </c:pt>
                <c:pt idx="191">
                  <c:v>11.2</c:v>
                </c:pt>
                <c:pt idx="192">
                  <c:v>9.8000000000000007</c:v>
                </c:pt>
                <c:pt idx="193">
                  <c:v>9.6999999999999993</c:v>
                </c:pt>
                <c:pt idx="194">
                  <c:v>12.8</c:v>
                </c:pt>
                <c:pt idx="195">
                  <c:v>12.3</c:v>
                </c:pt>
                <c:pt idx="196">
                  <c:v>10.8</c:v>
                </c:pt>
                <c:pt idx="197">
                  <c:v>6</c:v>
                </c:pt>
                <c:pt idx="198">
                  <c:v>7.2</c:v>
                </c:pt>
                <c:pt idx="199">
                  <c:v>10.3</c:v>
                </c:pt>
                <c:pt idx="200">
                  <c:v>7.3</c:v>
                </c:pt>
                <c:pt idx="201">
                  <c:v>4.7</c:v>
                </c:pt>
                <c:pt idx="202">
                  <c:v>3.4</c:v>
                </c:pt>
                <c:pt idx="203">
                  <c:v>5.9</c:v>
                </c:pt>
                <c:pt idx="204">
                  <c:v>3.5</c:v>
                </c:pt>
                <c:pt idx="205">
                  <c:v>4.8</c:v>
                </c:pt>
                <c:pt idx="206">
                  <c:v>5.2</c:v>
                </c:pt>
                <c:pt idx="207">
                  <c:v>6.7</c:v>
                </c:pt>
                <c:pt idx="208">
                  <c:v>10.5</c:v>
                </c:pt>
                <c:pt idx="209">
                  <c:v>15.7</c:v>
                </c:pt>
                <c:pt idx="210">
                  <c:v>12.4</c:v>
                </c:pt>
                <c:pt idx="211">
                  <c:v>9.4</c:v>
                </c:pt>
                <c:pt idx="212">
                  <c:v>10</c:v>
                </c:pt>
                <c:pt idx="213">
                  <c:v>7.3</c:v>
                </c:pt>
                <c:pt idx="214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E31-A12B-0F3DCE706910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'2013'!$H$1:$H$215</c:f>
              <c:strCache>
                <c:ptCount val="215"/>
                <c:pt idx="0">
                  <c:v>Дата</c:v>
                </c:pt>
                <c:pt idx="1">
                  <c:v>01.03.2013</c:v>
                </c:pt>
                <c:pt idx="2">
                  <c:v>02.03.2013</c:v>
                </c:pt>
                <c:pt idx="3">
                  <c:v>03.03.2013</c:v>
                </c:pt>
                <c:pt idx="4">
                  <c:v>04.03.2013</c:v>
                </c:pt>
                <c:pt idx="5">
                  <c:v>05.03.2013</c:v>
                </c:pt>
                <c:pt idx="6">
                  <c:v>06.03.2013</c:v>
                </c:pt>
                <c:pt idx="7">
                  <c:v>07.03.2013</c:v>
                </c:pt>
                <c:pt idx="8">
                  <c:v>08.03.2013</c:v>
                </c:pt>
                <c:pt idx="9">
                  <c:v>09.03.2013</c:v>
                </c:pt>
                <c:pt idx="10">
                  <c:v>10.03.2013</c:v>
                </c:pt>
                <c:pt idx="11">
                  <c:v>11.03.2013</c:v>
                </c:pt>
                <c:pt idx="12">
                  <c:v>12.03.2013</c:v>
                </c:pt>
                <c:pt idx="13">
                  <c:v>13.03.2013</c:v>
                </c:pt>
                <c:pt idx="14">
                  <c:v>14.03.2013</c:v>
                </c:pt>
                <c:pt idx="15">
                  <c:v>15.03.2013</c:v>
                </c:pt>
                <c:pt idx="16">
                  <c:v>16.03.2013</c:v>
                </c:pt>
                <c:pt idx="17">
                  <c:v>17.03.2013</c:v>
                </c:pt>
                <c:pt idx="18">
                  <c:v>18.03.2013</c:v>
                </c:pt>
                <c:pt idx="19">
                  <c:v>19.03.2013</c:v>
                </c:pt>
                <c:pt idx="20">
                  <c:v>20.03.2013</c:v>
                </c:pt>
                <c:pt idx="21">
                  <c:v>21.03.2013</c:v>
                </c:pt>
                <c:pt idx="22">
                  <c:v>22.03.2013</c:v>
                </c:pt>
                <c:pt idx="23">
                  <c:v>23.03.2013</c:v>
                </c:pt>
                <c:pt idx="24">
                  <c:v>24.03.2013</c:v>
                </c:pt>
                <c:pt idx="25">
                  <c:v>25.03.2013</c:v>
                </c:pt>
                <c:pt idx="26">
                  <c:v>26.03.2013</c:v>
                </c:pt>
                <c:pt idx="27">
                  <c:v>27.03.2013</c:v>
                </c:pt>
                <c:pt idx="28">
                  <c:v>28.03.2013</c:v>
                </c:pt>
                <c:pt idx="29">
                  <c:v>29.03.2013</c:v>
                </c:pt>
                <c:pt idx="30">
                  <c:v>30.03.2013</c:v>
                </c:pt>
                <c:pt idx="31">
                  <c:v>31.03.2013</c:v>
                </c:pt>
                <c:pt idx="32">
                  <c:v>01.04.2013</c:v>
                </c:pt>
                <c:pt idx="33">
                  <c:v>02.04.2013</c:v>
                </c:pt>
                <c:pt idx="34">
                  <c:v>03.04.2013</c:v>
                </c:pt>
                <c:pt idx="35">
                  <c:v>04.04.2013</c:v>
                </c:pt>
                <c:pt idx="36">
                  <c:v>05.04.2013</c:v>
                </c:pt>
                <c:pt idx="37">
                  <c:v>06.04.2013</c:v>
                </c:pt>
                <c:pt idx="38">
                  <c:v>07.04.2013</c:v>
                </c:pt>
                <c:pt idx="39">
                  <c:v>08.04.2013</c:v>
                </c:pt>
                <c:pt idx="40">
                  <c:v>09.04.2013</c:v>
                </c:pt>
                <c:pt idx="41">
                  <c:v>10.04.2013</c:v>
                </c:pt>
                <c:pt idx="42">
                  <c:v>11.04.2013</c:v>
                </c:pt>
                <c:pt idx="43">
                  <c:v>12.04.2013</c:v>
                </c:pt>
                <c:pt idx="44">
                  <c:v>13.04.2013</c:v>
                </c:pt>
                <c:pt idx="45">
                  <c:v>14.04.2013</c:v>
                </c:pt>
                <c:pt idx="46">
                  <c:v>15.04.2013</c:v>
                </c:pt>
                <c:pt idx="47">
                  <c:v>16.04.2013</c:v>
                </c:pt>
                <c:pt idx="48">
                  <c:v>17.04.2013</c:v>
                </c:pt>
                <c:pt idx="49">
                  <c:v>18.04.2013</c:v>
                </c:pt>
                <c:pt idx="50">
                  <c:v>19.04.2013</c:v>
                </c:pt>
                <c:pt idx="51">
                  <c:v>20.04.2013</c:v>
                </c:pt>
                <c:pt idx="52">
                  <c:v>21.04.2013</c:v>
                </c:pt>
                <c:pt idx="53">
                  <c:v>22.04.2013</c:v>
                </c:pt>
                <c:pt idx="54">
                  <c:v>23.04.2013</c:v>
                </c:pt>
                <c:pt idx="55">
                  <c:v>24.04.2013</c:v>
                </c:pt>
                <c:pt idx="56">
                  <c:v>25.04.2013</c:v>
                </c:pt>
                <c:pt idx="57">
                  <c:v>26.04.2013</c:v>
                </c:pt>
                <c:pt idx="58">
                  <c:v>27.04.2013</c:v>
                </c:pt>
                <c:pt idx="59">
                  <c:v>28.04.2013</c:v>
                </c:pt>
                <c:pt idx="60">
                  <c:v>29.04.2013</c:v>
                </c:pt>
                <c:pt idx="61">
                  <c:v>30.04.2013</c:v>
                </c:pt>
                <c:pt idx="62">
                  <c:v>01.05.2013</c:v>
                </c:pt>
                <c:pt idx="63">
                  <c:v>02.05.2013</c:v>
                </c:pt>
                <c:pt idx="64">
                  <c:v>03.05.2013</c:v>
                </c:pt>
                <c:pt idx="65">
                  <c:v>04.05.2013</c:v>
                </c:pt>
                <c:pt idx="66">
                  <c:v>05.05.2013</c:v>
                </c:pt>
                <c:pt idx="67">
                  <c:v>06.05.2013</c:v>
                </c:pt>
                <c:pt idx="68">
                  <c:v>07.05.2013</c:v>
                </c:pt>
                <c:pt idx="69">
                  <c:v>08.05.2013</c:v>
                </c:pt>
                <c:pt idx="70">
                  <c:v>09.05.2013</c:v>
                </c:pt>
                <c:pt idx="71">
                  <c:v>10.05.2013</c:v>
                </c:pt>
                <c:pt idx="72">
                  <c:v>11.05.2013</c:v>
                </c:pt>
                <c:pt idx="73">
                  <c:v>12.05.2013</c:v>
                </c:pt>
                <c:pt idx="74">
                  <c:v>13.05.2013</c:v>
                </c:pt>
                <c:pt idx="75">
                  <c:v>14.05.2013</c:v>
                </c:pt>
                <c:pt idx="76">
                  <c:v>15.05.2013</c:v>
                </c:pt>
                <c:pt idx="77">
                  <c:v>16.05.2013</c:v>
                </c:pt>
                <c:pt idx="78">
                  <c:v>17.05.2013</c:v>
                </c:pt>
                <c:pt idx="79">
                  <c:v>18.05.2013</c:v>
                </c:pt>
                <c:pt idx="80">
                  <c:v>19.05.2013</c:v>
                </c:pt>
                <c:pt idx="81">
                  <c:v>20.05.2013</c:v>
                </c:pt>
                <c:pt idx="82">
                  <c:v>21.05.2013</c:v>
                </c:pt>
                <c:pt idx="83">
                  <c:v>22.05.2013</c:v>
                </c:pt>
                <c:pt idx="84">
                  <c:v>23.05.2013</c:v>
                </c:pt>
                <c:pt idx="85">
                  <c:v>24.05.2013</c:v>
                </c:pt>
                <c:pt idx="86">
                  <c:v>25.05.2013</c:v>
                </c:pt>
                <c:pt idx="87">
                  <c:v>26.05.2013</c:v>
                </c:pt>
                <c:pt idx="88">
                  <c:v>27.05.2013</c:v>
                </c:pt>
                <c:pt idx="89">
                  <c:v>28.05.2013</c:v>
                </c:pt>
                <c:pt idx="90">
                  <c:v>29.05.2013</c:v>
                </c:pt>
                <c:pt idx="91">
                  <c:v>30.05.2013</c:v>
                </c:pt>
                <c:pt idx="92">
                  <c:v>31.05.2013</c:v>
                </c:pt>
                <c:pt idx="93">
                  <c:v>01.06.2013</c:v>
                </c:pt>
                <c:pt idx="94">
                  <c:v>02.06.2013</c:v>
                </c:pt>
                <c:pt idx="95">
                  <c:v>03.06.2013</c:v>
                </c:pt>
                <c:pt idx="96">
                  <c:v>04.06.2013</c:v>
                </c:pt>
                <c:pt idx="97">
                  <c:v>05.06.2013</c:v>
                </c:pt>
                <c:pt idx="98">
                  <c:v>06.06.2013</c:v>
                </c:pt>
                <c:pt idx="99">
                  <c:v>07.06.2013</c:v>
                </c:pt>
                <c:pt idx="100">
                  <c:v>08.06.2013</c:v>
                </c:pt>
                <c:pt idx="101">
                  <c:v>09.06.2013</c:v>
                </c:pt>
                <c:pt idx="102">
                  <c:v>10.06.2013</c:v>
                </c:pt>
                <c:pt idx="103">
                  <c:v>11.06.2013</c:v>
                </c:pt>
                <c:pt idx="104">
                  <c:v>12.06.2013</c:v>
                </c:pt>
                <c:pt idx="105">
                  <c:v>13.06.2013</c:v>
                </c:pt>
                <c:pt idx="106">
                  <c:v>14.06.2013</c:v>
                </c:pt>
                <c:pt idx="107">
                  <c:v>15.06.2013</c:v>
                </c:pt>
                <c:pt idx="108">
                  <c:v>16.06.2013</c:v>
                </c:pt>
                <c:pt idx="109">
                  <c:v>17.06.2013</c:v>
                </c:pt>
                <c:pt idx="110">
                  <c:v>18.06.2013</c:v>
                </c:pt>
                <c:pt idx="111">
                  <c:v>19.06.2013</c:v>
                </c:pt>
                <c:pt idx="112">
                  <c:v>20.06.2013</c:v>
                </c:pt>
                <c:pt idx="113">
                  <c:v>21.06.2013</c:v>
                </c:pt>
                <c:pt idx="114">
                  <c:v>22.06.2013</c:v>
                </c:pt>
                <c:pt idx="115">
                  <c:v>23.06.2013</c:v>
                </c:pt>
                <c:pt idx="116">
                  <c:v>24.06.2013</c:v>
                </c:pt>
                <c:pt idx="117">
                  <c:v>25.06.2013</c:v>
                </c:pt>
                <c:pt idx="118">
                  <c:v>26.06.2013</c:v>
                </c:pt>
                <c:pt idx="119">
                  <c:v>27.06.2013</c:v>
                </c:pt>
                <c:pt idx="120">
                  <c:v>28.06.2013</c:v>
                </c:pt>
                <c:pt idx="121">
                  <c:v>29.06.2013</c:v>
                </c:pt>
                <c:pt idx="122">
                  <c:v>30.06.2013</c:v>
                </c:pt>
                <c:pt idx="123">
                  <c:v>01.07.2013</c:v>
                </c:pt>
                <c:pt idx="124">
                  <c:v>02.07.2013</c:v>
                </c:pt>
                <c:pt idx="125">
                  <c:v>03.07.2013</c:v>
                </c:pt>
                <c:pt idx="126">
                  <c:v>04.07.2013</c:v>
                </c:pt>
                <c:pt idx="127">
                  <c:v>05.07.2013</c:v>
                </c:pt>
                <c:pt idx="128">
                  <c:v>06.07.2013</c:v>
                </c:pt>
                <c:pt idx="129">
                  <c:v>07.07.2013</c:v>
                </c:pt>
                <c:pt idx="130">
                  <c:v>08.07.2013</c:v>
                </c:pt>
                <c:pt idx="131">
                  <c:v>09.07.2013</c:v>
                </c:pt>
                <c:pt idx="132">
                  <c:v>10.07.2013</c:v>
                </c:pt>
                <c:pt idx="133">
                  <c:v>11.07.2013</c:v>
                </c:pt>
                <c:pt idx="134">
                  <c:v>12.07.2013</c:v>
                </c:pt>
                <c:pt idx="135">
                  <c:v>13.07.2013</c:v>
                </c:pt>
                <c:pt idx="136">
                  <c:v>14.07.2013</c:v>
                </c:pt>
                <c:pt idx="137">
                  <c:v>15.07.2013</c:v>
                </c:pt>
                <c:pt idx="138">
                  <c:v>16.07.2013</c:v>
                </c:pt>
                <c:pt idx="139">
                  <c:v>17.07.2013</c:v>
                </c:pt>
                <c:pt idx="140">
                  <c:v>18.07.2013</c:v>
                </c:pt>
                <c:pt idx="141">
                  <c:v>19.07.2013</c:v>
                </c:pt>
                <c:pt idx="142">
                  <c:v>20.07.2013</c:v>
                </c:pt>
                <c:pt idx="143">
                  <c:v>21.07.2013</c:v>
                </c:pt>
                <c:pt idx="144">
                  <c:v>22.07.2013</c:v>
                </c:pt>
                <c:pt idx="145">
                  <c:v>23.07.2013</c:v>
                </c:pt>
                <c:pt idx="146">
                  <c:v>24.07.2013</c:v>
                </c:pt>
                <c:pt idx="147">
                  <c:v>25.07.2013</c:v>
                </c:pt>
                <c:pt idx="148">
                  <c:v>26.07.2013</c:v>
                </c:pt>
                <c:pt idx="149">
                  <c:v>27.07.2013</c:v>
                </c:pt>
                <c:pt idx="150">
                  <c:v>28.07.2013</c:v>
                </c:pt>
                <c:pt idx="151">
                  <c:v>29.07.2013</c:v>
                </c:pt>
                <c:pt idx="152">
                  <c:v>30.07.2013</c:v>
                </c:pt>
                <c:pt idx="153">
                  <c:v>31.07.2013</c:v>
                </c:pt>
                <c:pt idx="154">
                  <c:v>01.08.2013</c:v>
                </c:pt>
                <c:pt idx="155">
                  <c:v>02.08.2013</c:v>
                </c:pt>
                <c:pt idx="156">
                  <c:v>03.08.2013</c:v>
                </c:pt>
                <c:pt idx="157">
                  <c:v>04.08.2013</c:v>
                </c:pt>
                <c:pt idx="158">
                  <c:v>05.08.2013</c:v>
                </c:pt>
                <c:pt idx="159">
                  <c:v>06.08.2013</c:v>
                </c:pt>
                <c:pt idx="160">
                  <c:v>07.08.2013</c:v>
                </c:pt>
                <c:pt idx="161">
                  <c:v>08.08.2013</c:v>
                </c:pt>
                <c:pt idx="162">
                  <c:v>09.08.2013</c:v>
                </c:pt>
                <c:pt idx="163">
                  <c:v>10.08.2013</c:v>
                </c:pt>
                <c:pt idx="164">
                  <c:v>11.08.2013</c:v>
                </c:pt>
                <c:pt idx="165">
                  <c:v>12.08.2013</c:v>
                </c:pt>
                <c:pt idx="166">
                  <c:v>13.08.2013</c:v>
                </c:pt>
                <c:pt idx="167">
                  <c:v>14.08.2013</c:v>
                </c:pt>
                <c:pt idx="168">
                  <c:v>15.08.2013</c:v>
                </c:pt>
                <c:pt idx="169">
                  <c:v>16.08.2013</c:v>
                </c:pt>
                <c:pt idx="170">
                  <c:v>17.08.2013</c:v>
                </c:pt>
                <c:pt idx="171">
                  <c:v>18.08.2013</c:v>
                </c:pt>
                <c:pt idx="172">
                  <c:v>19.08.2013</c:v>
                </c:pt>
                <c:pt idx="173">
                  <c:v>20.08.2013</c:v>
                </c:pt>
                <c:pt idx="174">
                  <c:v>21.08.2013</c:v>
                </c:pt>
                <c:pt idx="175">
                  <c:v>22.08.2013</c:v>
                </c:pt>
                <c:pt idx="176">
                  <c:v>23.08.2013</c:v>
                </c:pt>
                <c:pt idx="177">
                  <c:v>24.08.2013</c:v>
                </c:pt>
                <c:pt idx="178">
                  <c:v>25.08.2013</c:v>
                </c:pt>
                <c:pt idx="179">
                  <c:v>26.08.2013</c:v>
                </c:pt>
                <c:pt idx="180">
                  <c:v>27.08.2013</c:v>
                </c:pt>
                <c:pt idx="181">
                  <c:v>28.08.2013</c:v>
                </c:pt>
                <c:pt idx="182">
                  <c:v>29.08.2013</c:v>
                </c:pt>
                <c:pt idx="183">
                  <c:v>30.08.2013</c:v>
                </c:pt>
                <c:pt idx="184">
                  <c:v>31.08.2013</c:v>
                </c:pt>
                <c:pt idx="185">
                  <c:v>01.09.2013</c:v>
                </c:pt>
                <c:pt idx="186">
                  <c:v>02.09.2013</c:v>
                </c:pt>
                <c:pt idx="187">
                  <c:v>03.09.2013</c:v>
                </c:pt>
                <c:pt idx="188">
                  <c:v>04.09.2013</c:v>
                </c:pt>
                <c:pt idx="189">
                  <c:v>05.09.2013</c:v>
                </c:pt>
                <c:pt idx="190">
                  <c:v>06.09.2013</c:v>
                </c:pt>
                <c:pt idx="191">
                  <c:v>07.09.2013</c:v>
                </c:pt>
                <c:pt idx="192">
                  <c:v>08.09.2013</c:v>
                </c:pt>
                <c:pt idx="193">
                  <c:v>09.09.2013</c:v>
                </c:pt>
                <c:pt idx="194">
                  <c:v>10.09.2013</c:v>
                </c:pt>
                <c:pt idx="195">
                  <c:v>11.09.2013</c:v>
                </c:pt>
                <c:pt idx="196">
                  <c:v>12.09.2013</c:v>
                </c:pt>
                <c:pt idx="197">
                  <c:v>13.09.2013</c:v>
                </c:pt>
                <c:pt idx="198">
                  <c:v>14.09.2013</c:v>
                </c:pt>
                <c:pt idx="199">
                  <c:v>15.09.2013</c:v>
                </c:pt>
                <c:pt idx="200">
                  <c:v>16.09.2013</c:v>
                </c:pt>
                <c:pt idx="201">
                  <c:v>17.09.2013</c:v>
                </c:pt>
                <c:pt idx="202">
                  <c:v>18.09.2013</c:v>
                </c:pt>
                <c:pt idx="203">
                  <c:v>19.09.2013</c:v>
                </c:pt>
                <c:pt idx="204">
                  <c:v>20.09.2013</c:v>
                </c:pt>
                <c:pt idx="205">
                  <c:v>21.09.2013</c:v>
                </c:pt>
                <c:pt idx="206">
                  <c:v>22.09.2013</c:v>
                </c:pt>
                <c:pt idx="207">
                  <c:v>23.09.2013</c:v>
                </c:pt>
                <c:pt idx="208">
                  <c:v>24.09.2013</c:v>
                </c:pt>
                <c:pt idx="209">
                  <c:v>25.09.2013</c:v>
                </c:pt>
                <c:pt idx="210">
                  <c:v>26.09.2013</c:v>
                </c:pt>
                <c:pt idx="211">
                  <c:v>27.09.2013</c:v>
                </c:pt>
                <c:pt idx="212">
                  <c:v>28.09.2013</c:v>
                </c:pt>
                <c:pt idx="213">
                  <c:v>29.09.2013</c:v>
                </c:pt>
                <c:pt idx="214">
                  <c:v>30.09.2013</c:v>
                </c:pt>
              </c:strCache>
            </c:strRef>
          </c:cat>
          <c:val>
            <c:numRef>
              <c:f>'2013'!$J$1:$J$215</c:f>
              <c:numCache>
                <c:formatCode>General</c:formatCode>
                <c:ptCount val="2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1.9</c:v>
                </c:pt>
                <c:pt idx="4">
                  <c:v>0</c:v>
                </c:pt>
                <c:pt idx="5">
                  <c:v>2</c:v>
                </c:pt>
                <c:pt idx="6">
                  <c:v>10.7</c:v>
                </c:pt>
                <c:pt idx="7">
                  <c:v>5.4</c:v>
                </c:pt>
                <c:pt idx="8">
                  <c:v>0.5</c:v>
                </c:pt>
                <c:pt idx="9">
                  <c:v>0</c:v>
                </c:pt>
                <c:pt idx="10">
                  <c:v>2.6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5.0999999999999996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</c:v>
                </c:pt>
                <c:pt idx="23">
                  <c:v>2.2000000000000002</c:v>
                </c:pt>
                <c:pt idx="24">
                  <c:v>0.3</c:v>
                </c:pt>
                <c:pt idx="25">
                  <c:v>0</c:v>
                </c:pt>
                <c:pt idx="26">
                  <c:v>0</c:v>
                </c:pt>
                <c:pt idx="27">
                  <c:v>0.6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4.7</c:v>
                </c:pt>
                <c:pt idx="32">
                  <c:v>5</c:v>
                </c:pt>
                <c:pt idx="33">
                  <c:v>0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0.5</c:v>
                </c:pt>
                <c:pt idx="50">
                  <c:v>0</c:v>
                </c:pt>
                <c:pt idx="51">
                  <c:v>3.6</c:v>
                </c:pt>
                <c:pt idx="52">
                  <c:v>0.9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1.5</c:v>
                </c:pt>
                <c:pt idx="61">
                  <c:v>0.9</c:v>
                </c:pt>
                <c:pt idx="62">
                  <c:v>3.8</c:v>
                </c:pt>
                <c:pt idx="63">
                  <c:v>0</c:v>
                </c:pt>
                <c:pt idx="64">
                  <c:v>2.5</c:v>
                </c:pt>
                <c:pt idx="65">
                  <c:v>6.7</c:v>
                </c:pt>
                <c:pt idx="66">
                  <c:v>4.5</c:v>
                </c:pt>
                <c:pt idx="67">
                  <c:v>2.8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1.6</c:v>
                </c:pt>
                <c:pt idx="72">
                  <c:v>16.2</c:v>
                </c:pt>
                <c:pt idx="73">
                  <c:v>4.4000000000000004</c:v>
                </c:pt>
                <c:pt idx="74">
                  <c:v>0</c:v>
                </c:pt>
                <c:pt idx="75">
                  <c:v>0</c:v>
                </c:pt>
                <c:pt idx="76">
                  <c:v>1.8</c:v>
                </c:pt>
                <c:pt idx="77">
                  <c:v>1.6</c:v>
                </c:pt>
                <c:pt idx="78">
                  <c:v>0</c:v>
                </c:pt>
                <c:pt idx="79">
                  <c:v>12.5</c:v>
                </c:pt>
                <c:pt idx="80">
                  <c:v>6</c:v>
                </c:pt>
                <c:pt idx="81">
                  <c:v>0.4</c:v>
                </c:pt>
                <c:pt idx="82">
                  <c:v>0.4</c:v>
                </c:pt>
                <c:pt idx="83">
                  <c:v>3.9</c:v>
                </c:pt>
                <c:pt idx="84">
                  <c:v>2.8</c:v>
                </c:pt>
                <c:pt idx="85">
                  <c:v>0.3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4.0999999999999996</c:v>
                </c:pt>
                <c:pt idx="90">
                  <c:v>0</c:v>
                </c:pt>
                <c:pt idx="91">
                  <c:v>0</c:v>
                </c:pt>
                <c:pt idx="92">
                  <c:v>1.5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3.6</c:v>
                </c:pt>
                <c:pt idx="103">
                  <c:v>0.8</c:v>
                </c:pt>
                <c:pt idx="104">
                  <c:v>4.3</c:v>
                </c:pt>
                <c:pt idx="105">
                  <c:v>2.2999999999999998</c:v>
                </c:pt>
                <c:pt idx="106">
                  <c:v>0</c:v>
                </c:pt>
                <c:pt idx="107">
                  <c:v>0</c:v>
                </c:pt>
                <c:pt idx="108">
                  <c:v>9.6</c:v>
                </c:pt>
                <c:pt idx="109">
                  <c:v>0.3</c:v>
                </c:pt>
                <c:pt idx="110">
                  <c:v>0.7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1.4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3.7</c:v>
                </c:pt>
                <c:pt idx="127">
                  <c:v>0.4</c:v>
                </c:pt>
                <c:pt idx="128">
                  <c:v>0.3</c:v>
                </c:pt>
                <c:pt idx="129">
                  <c:v>0</c:v>
                </c:pt>
                <c:pt idx="130">
                  <c:v>0.5</c:v>
                </c:pt>
                <c:pt idx="131">
                  <c:v>3.6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22.5</c:v>
                </c:pt>
                <c:pt idx="139">
                  <c:v>0</c:v>
                </c:pt>
                <c:pt idx="140">
                  <c:v>0</c:v>
                </c:pt>
                <c:pt idx="141">
                  <c:v>0.6</c:v>
                </c:pt>
                <c:pt idx="142">
                  <c:v>1.2</c:v>
                </c:pt>
                <c:pt idx="143">
                  <c:v>0</c:v>
                </c:pt>
                <c:pt idx="144">
                  <c:v>29.4</c:v>
                </c:pt>
                <c:pt idx="145">
                  <c:v>4.7</c:v>
                </c:pt>
                <c:pt idx="146">
                  <c:v>0</c:v>
                </c:pt>
                <c:pt idx="147">
                  <c:v>11.4</c:v>
                </c:pt>
                <c:pt idx="148">
                  <c:v>3.4</c:v>
                </c:pt>
                <c:pt idx="149">
                  <c:v>6.2</c:v>
                </c:pt>
                <c:pt idx="150">
                  <c:v>5.4</c:v>
                </c:pt>
                <c:pt idx="151">
                  <c:v>5.0999999999999996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0.5</c:v>
                </c:pt>
                <c:pt idx="157">
                  <c:v>2.6</c:v>
                </c:pt>
                <c:pt idx="158">
                  <c:v>10.6</c:v>
                </c:pt>
                <c:pt idx="159">
                  <c:v>4.7</c:v>
                </c:pt>
                <c:pt idx="160">
                  <c:v>0</c:v>
                </c:pt>
                <c:pt idx="161">
                  <c:v>2.1</c:v>
                </c:pt>
                <c:pt idx="162">
                  <c:v>10</c:v>
                </c:pt>
                <c:pt idx="163">
                  <c:v>0.1</c:v>
                </c:pt>
                <c:pt idx="164">
                  <c:v>0</c:v>
                </c:pt>
                <c:pt idx="165">
                  <c:v>4.3</c:v>
                </c:pt>
                <c:pt idx="166">
                  <c:v>3.9</c:v>
                </c:pt>
                <c:pt idx="167">
                  <c:v>4.2</c:v>
                </c:pt>
                <c:pt idx="168">
                  <c:v>1.8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6.6</c:v>
                </c:pt>
                <c:pt idx="174">
                  <c:v>1.7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0</c:v>
                </c:pt>
                <c:pt idx="182">
                  <c:v>0</c:v>
                </c:pt>
                <c:pt idx="183">
                  <c:v>0.1</c:v>
                </c:pt>
                <c:pt idx="184">
                  <c:v>3.2</c:v>
                </c:pt>
                <c:pt idx="185">
                  <c:v>1.8</c:v>
                </c:pt>
                <c:pt idx="186">
                  <c:v>0.6</c:v>
                </c:pt>
                <c:pt idx="187">
                  <c:v>0</c:v>
                </c:pt>
                <c:pt idx="188">
                  <c:v>0</c:v>
                </c:pt>
                <c:pt idx="189">
                  <c:v>9.8000000000000007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4</c:v>
                </c:pt>
                <c:pt idx="195">
                  <c:v>1</c:v>
                </c:pt>
                <c:pt idx="196">
                  <c:v>2.4</c:v>
                </c:pt>
                <c:pt idx="197">
                  <c:v>0</c:v>
                </c:pt>
                <c:pt idx="198">
                  <c:v>0</c:v>
                </c:pt>
                <c:pt idx="199">
                  <c:v>5.4</c:v>
                </c:pt>
                <c:pt idx="200">
                  <c:v>0.6</c:v>
                </c:pt>
                <c:pt idx="201">
                  <c:v>1.5</c:v>
                </c:pt>
                <c:pt idx="202">
                  <c:v>0.3</c:v>
                </c:pt>
                <c:pt idx="203">
                  <c:v>2.2999999999999998</c:v>
                </c:pt>
                <c:pt idx="204">
                  <c:v>2.6</c:v>
                </c:pt>
                <c:pt idx="205">
                  <c:v>0.3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8.4</c:v>
                </c:pt>
                <c:pt idx="213">
                  <c:v>0.7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D-4E31-A12B-0F3DCE70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3952"/>
        <c:axId val="2111001776"/>
      </c:lineChart>
      <c:catAx>
        <c:axId val="2111003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1776"/>
        <c:crosses val="autoZero"/>
        <c:auto val="1"/>
        <c:lblAlgn val="ctr"/>
        <c:lblOffset val="100"/>
        <c:tickLblSkip val="1"/>
        <c:noMultiLvlLbl val="0"/>
      </c:catAx>
      <c:valAx>
        <c:axId val="211100177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'2014'!$I$1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'2014'!$H$2:$H$215</c:f>
              <c:numCache>
                <c:formatCode>m/d/yyyy</c:formatCode>
                <c:ptCount val="214"/>
                <c:pt idx="0">
                  <c:v>41699</c:v>
                </c:pt>
                <c:pt idx="1">
                  <c:v>41700</c:v>
                </c:pt>
                <c:pt idx="2">
                  <c:v>41701</c:v>
                </c:pt>
                <c:pt idx="3">
                  <c:v>41702</c:v>
                </c:pt>
                <c:pt idx="4">
                  <c:v>41703</c:v>
                </c:pt>
                <c:pt idx="5">
                  <c:v>41704</c:v>
                </c:pt>
                <c:pt idx="6">
                  <c:v>41705</c:v>
                </c:pt>
                <c:pt idx="7">
                  <c:v>41706</c:v>
                </c:pt>
                <c:pt idx="8">
                  <c:v>41707</c:v>
                </c:pt>
                <c:pt idx="9">
                  <c:v>41708</c:v>
                </c:pt>
                <c:pt idx="10">
                  <c:v>41709</c:v>
                </c:pt>
                <c:pt idx="11">
                  <c:v>41710</c:v>
                </c:pt>
                <c:pt idx="12">
                  <c:v>41711</c:v>
                </c:pt>
                <c:pt idx="13">
                  <c:v>41712</c:v>
                </c:pt>
                <c:pt idx="14">
                  <c:v>41713</c:v>
                </c:pt>
                <c:pt idx="15">
                  <c:v>41714</c:v>
                </c:pt>
                <c:pt idx="16">
                  <c:v>41715</c:v>
                </c:pt>
                <c:pt idx="17">
                  <c:v>41716</c:v>
                </c:pt>
                <c:pt idx="18">
                  <c:v>41717</c:v>
                </c:pt>
                <c:pt idx="19">
                  <c:v>41718</c:v>
                </c:pt>
                <c:pt idx="20">
                  <c:v>41719</c:v>
                </c:pt>
                <c:pt idx="21">
                  <c:v>41720</c:v>
                </c:pt>
                <c:pt idx="22">
                  <c:v>41721</c:v>
                </c:pt>
                <c:pt idx="23">
                  <c:v>41722</c:v>
                </c:pt>
                <c:pt idx="24">
                  <c:v>41723</c:v>
                </c:pt>
                <c:pt idx="25">
                  <c:v>41724</c:v>
                </c:pt>
                <c:pt idx="26">
                  <c:v>41725</c:v>
                </c:pt>
                <c:pt idx="27">
                  <c:v>41726</c:v>
                </c:pt>
                <c:pt idx="28">
                  <c:v>41727</c:v>
                </c:pt>
                <c:pt idx="29">
                  <c:v>41728</c:v>
                </c:pt>
                <c:pt idx="30">
                  <c:v>41729</c:v>
                </c:pt>
                <c:pt idx="31">
                  <c:v>41730</c:v>
                </c:pt>
                <c:pt idx="32">
                  <c:v>41731</c:v>
                </c:pt>
                <c:pt idx="33">
                  <c:v>41732</c:v>
                </c:pt>
                <c:pt idx="34">
                  <c:v>41733</c:v>
                </c:pt>
                <c:pt idx="35">
                  <c:v>41734</c:v>
                </c:pt>
                <c:pt idx="36">
                  <c:v>41735</c:v>
                </c:pt>
                <c:pt idx="37">
                  <c:v>41736</c:v>
                </c:pt>
                <c:pt idx="38">
                  <c:v>41737</c:v>
                </c:pt>
                <c:pt idx="39">
                  <c:v>41738</c:v>
                </c:pt>
                <c:pt idx="40">
                  <c:v>41739</c:v>
                </c:pt>
                <c:pt idx="41">
                  <c:v>41740</c:v>
                </c:pt>
                <c:pt idx="42">
                  <c:v>41741</c:v>
                </c:pt>
                <c:pt idx="43">
                  <c:v>41742</c:v>
                </c:pt>
                <c:pt idx="44">
                  <c:v>41743</c:v>
                </c:pt>
                <c:pt idx="45">
                  <c:v>41744</c:v>
                </c:pt>
                <c:pt idx="46">
                  <c:v>41745</c:v>
                </c:pt>
                <c:pt idx="47">
                  <c:v>41746</c:v>
                </c:pt>
                <c:pt idx="48">
                  <c:v>41747</c:v>
                </c:pt>
                <c:pt idx="49">
                  <c:v>41748</c:v>
                </c:pt>
                <c:pt idx="50">
                  <c:v>41749</c:v>
                </c:pt>
                <c:pt idx="51">
                  <c:v>41750</c:v>
                </c:pt>
                <c:pt idx="52">
                  <c:v>41751</c:v>
                </c:pt>
                <c:pt idx="53">
                  <c:v>41752</c:v>
                </c:pt>
                <c:pt idx="54">
                  <c:v>41753</c:v>
                </c:pt>
                <c:pt idx="55">
                  <c:v>41754</c:v>
                </c:pt>
                <c:pt idx="56">
                  <c:v>41755</c:v>
                </c:pt>
                <c:pt idx="57">
                  <c:v>41756</c:v>
                </c:pt>
                <c:pt idx="58">
                  <c:v>41757</c:v>
                </c:pt>
                <c:pt idx="59">
                  <c:v>41758</c:v>
                </c:pt>
                <c:pt idx="60">
                  <c:v>41759</c:v>
                </c:pt>
                <c:pt idx="61">
                  <c:v>41760</c:v>
                </c:pt>
                <c:pt idx="62">
                  <c:v>41761</c:v>
                </c:pt>
                <c:pt idx="63">
                  <c:v>41762</c:v>
                </c:pt>
                <c:pt idx="64">
                  <c:v>41763</c:v>
                </c:pt>
                <c:pt idx="65">
                  <c:v>41764</c:v>
                </c:pt>
                <c:pt idx="66">
                  <c:v>41765</c:v>
                </c:pt>
                <c:pt idx="67">
                  <c:v>41766</c:v>
                </c:pt>
                <c:pt idx="68">
                  <c:v>41767</c:v>
                </c:pt>
                <c:pt idx="69">
                  <c:v>41768</c:v>
                </c:pt>
                <c:pt idx="70">
                  <c:v>41769</c:v>
                </c:pt>
                <c:pt idx="71">
                  <c:v>41770</c:v>
                </c:pt>
                <c:pt idx="72">
                  <c:v>41771</c:v>
                </c:pt>
                <c:pt idx="73">
                  <c:v>41772</c:v>
                </c:pt>
                <c:pt idx="74">
                  <c:v>41773</c:v>
                </c:pt>
                <c:pt idx="75">
                  <c:v>41774</c:v>
                </c:pt>
                <c:pt idx="76">
                  <c:v>41775</c:v>
                </c:pt>
                <c:pt idx="77">
                  <c:v>41776</c:v>
                </c:pt>
                <c:pt idx="78">
                  <c:v>41777</c:v>
                </c:pt>
                <c:pt idx="79">
                  <c:v>41778</c:v>
                </c:pt>
                <c:pt idx="80">
                  <c:v>41779</c:v>
                </c:pt>
                <c:pt idx="81">
                  <c:v>41780</c:v>
                </c:pt>
                <c:pt idx="82">
                  <c:v>41781</c:v>
                </c:pt>
                <c:pt idx="83">
                  <c:v>41782</c:v>
                </c:pt>
                <c:pt idx="84">
                  <c:v>41783</c:v>
                </c:pt>
                <c:pt idx="85">
                  <c:v>41784</c:v>
                </c:pt>
                <c:pt idx="86">
                  <c:v>41785</c:v>
                </c:pt>
                <c:pt idx="87">
                  <c:v>41786</c:v>
                </c:pt>
                <c:pt idx="88">
                  <c:v>41787</c:v>
                </c:pt>
                <c:pt idx="89">
                  <c:v>41788</c:v>
                </c:pt>
                <c:pt idx="90">
                  <c:v>41789</c:v>
                </c:pt>
                <c:pt idx="91">
                  <c:v>41790</c:v>
                </c:pt>
                <c:pt idx="92">
                  <c:v>41791</c:v>
                </c:pt>
                <c:pt idx="93">
                  <c:v>41792</c:v>
                </c:pt>
                <c:pt idx="94">
                  <c:v>41793</c:v>
                </c:pt>
                <c:pt idx="95">
                  <c:v>41794</c:v>
                </c:pt>
                <c:pt idx="96">
                  <c:v>41795</c:v>
                </c:pt>
                <c:pt idx="97">
                  <c:v>41796</c:v>
                </c:pt>
                <c:pt idx="98">
                  <c:v>41797</c:v>
                </c:pt>
                <c:pt idx="99">
                  <c:v>41798</c:v>
                </c:pt>
                <c:pt idx="100">
                  <c:v>41799</c:v>
                </c:pt>
                <c:pt idx="101">
                  <c:v>41800</c:v>
                </c:pt>
                <c:pt idx="102">
                  <c:v>41801</c:v>
                </c:pt>
                <c:pt idx="103">
                  <c:v>41802</c:v>
                </c:pt>
                <c:pt idx="104">
                  <c:v>41803</c:v>
                </c:pt>
                <c:pt idx="105">
                  <c:v>41804</c:v>
                </c:pt>
                <c:pt idx="106">
                  <c:v>41805</c:v>
                </c:pt>
                <c:pt idx="107">
                  <c:v>41806</c:v>
                </c:pt>
                <c:pt idx="108">
                  <c:v>41807</c:v>
                </c:pt>
                <c:pt idx="109">
                  <c:v>41808</c:v>
                </c:pt>
                <c:pt idx="110">
                  <c:v>41809</c:v>
                </c:pt>
                <c:pt idx="111">
                  <c:v>41810</c:v>
                </c:pt>
                <c:pt idx="112">
                  <c:v>41811</c:v>
                </c:pt>
                <c:pt idx="113">
                  <c:v>41812</c:v>
                </c:pt>
                <c:pt idx="114">
                  <c:v>41813</c:v>
                </c:pt>
                <c:pt idx="115">
                  <c:v>41814</c:v>
                </c:pt>
                <c:pt idx="116">
                  <c:v>41815</c:v>
                </c:pt>
                <c:pt idx="117">
                  <c:v>41816</c:v>
                </c:pt>
                <c:pt idx="118">
                  <c:v>41817</c:v>
                </c:pt>
                <c:pt idx="119">
                  <c:v>41818</c:v>
                </c:pt>
                <c:pt idx="120">
                  <c:v>41819</c:v>
                </c:pt>
                <c:pt idx="121">
                  <c:v>41820</c:v>
                </c:pt>
                <c:pt idx="122">
                  <c:v>41821</c:v>
                </c:pt>
                <c:pt idx="123">
                  <c:v>41822</c:v>
                </c:pt>
                <c:pt idx="124">
                  <c:v>41823</c:v>
                </c:pt>
                <c:pt idx="125">
                  <c:v>41824</c:v>
                </c:pt>
                <c:pt idx="126">
                  <c:v>41825</c:v>
                </c:pt>
                <c:pt idx="127">
                  <c:v>41826</c:v>
                </c:pt>
                <c:pt idx="128">
                  <c:v>41827</c:v>
                </c:pt>
                <c:pt idx="129">
                  <c:v>41828</c:v>
                </c:pt>
                <c:pt idx="130">
                  <c:v>41829</c:v>
                </c:pt>
                <c:pt idx="131">
                  <c:v>41830</c:v>
                </c:pt>
                <c:pt idx="132">
                  <c:v>41831</c:v>
                </c:pt>
                <c:pt idx="133">
                  <c:v>41832</c:v>
                </c:pt>
                <c:pt idx="134">
                  <c:v>41833</c:v>
                </c:pt>
                <c:pt idx="135">
                  <c:v>41834</c:v>
                </c:pt>
                <c:pt idx="136">
                  <c:v>41835</c:v>
                </c:pt>
                <c:pt idx="137">
                  <c:v>41836</c:v>
                </c:pt>
                <c:pt idx="138">
                  <c:v>41837</c:v>
                </c:pt>
                <c:pt idx="139">
                  <c:v>41838</c:v>
                </c:pt>
                <c:pt idx="140">
                  <c:v>41839</c:v>
                </c:pt>
                <c:pt idx="141">
                  <c:v>41840</c:v>
                </c:pt>
                <c:pt idx="142">
                  <c:v>41841</c:v>
                </c:pt>
                <c:pt idx="143">
                  <c:v>41842</c:v>
                </c:pt>
                <c:pt idx="144">
                  <c:v>41843</c:v>
                </c:pt>
                <c:pt idx="145">
                  <c:v>41844</c:v>
                </c:pt>
                <c:pt idx="146">
                  <c:v>41845</c:v>
                </c:pt>
                <c:pt idx="147">
                  <c:v>41846</c:v>
                </c:pt>
                <c:pt idx="148">
                  <c:v>41847</c:v>
                </c:pt>
                <c:pt idx="149">
                  <c:v>41848</c:v>
                </c:pt>
                <c:pt idx="150">
                  <c:v>41849</c:v>
                </c:pt>
                <c:pt idx="151">
                  <c:v>41850</c:v>
                </c:pt>
                <c:pt idx="152">
                  <c:v>41851</c:v>
                </c:pt>
                <c:pt idx="153">
                  <c:v>41852</c:v>
                </c:pt>
                <c:pt idx="154">
                  <c:v>41853</c:v>
                </c:pt>
                <c:pt idx="155">
                  <c:v>41854</c:v>
                </c:pt>
                <c:pt idx="156">
                  <c:v>41855</c:v>
                </c:pt>
                <c:pt idx="157">
                  <c:v>41856</c:v>
                </c:pt>
                <c:pt idx="158">
                  <c:v>41857</c:v>
                </c:pt>
                <c:pt idx="159">
                  <c:v>41858</c:v>
                </c:pt>
                <c:pt idx="160">
                  <c:v>41859</c:v>
                </c:pt>
                <c:pt idx="161">
                  <c:v>41860</c:v>
                </c:pt>
                <c:pt idx="162">
                  <c:v>41861</c:v>
                </c:pt>
                <c:pt idx="163">
                  <c:v>41862</c:v>
                </c:pt>
                <c:pt idx="164">
                  <c:v>41863</c:v>
                </c:pt>
                <c:pt idx="165">
                  <c:v>41864</c:v>
                </c:pt>
                <c:pt idx="166">
                  <c:v>41865</c:v>
                </c:pt>
                <c:pt idx="167">
                  <c:v>41866</c:v>
                </c:pt>
                <c:pt idx="168">
                  <c:v>41867</c:v>
                </c:pt>
                <c:pt idx="169">
                  <c:v>41868</c:v>
                </c:pt>
                <c:pt idx="170">
                  <c:v>41869</c:v>
                </c:pt>
                <c:pt idx="171">
                  <c:v>41870</c:v>
                </c:pt>
                <c:pt idx="172">
                  <c:v>41871</c:v>
                </c:pt>
                <c:pt idx="173">
                  <c:v>41872</c:v>
                </c:pt>
                <c:pt idx="174">
                  <c:v>41873</c:v>
                </c:pt>
                <c:pt idx="175">
                  <c:v>41874</c:v>
                </c:pt>
                <c:pt idx="176">
                  <c:v>41875</c:v>
                </c:pt>
                <c:pt idx="177">
                  <c:v>41876</c:v>
                </c:pt>
                <c:pt idx="178">
                  <c:v>41877</c:v>
                </c:pt>
                <c:pt idx="179">
                  <c:v>41878</c:v>
                </c:pt>
                <c:pt idx="180">
                  <c:v>41879</c:v>
                </c:pt>
                <c:pt idx="181">
                  <c:v>41880</c:v>
                </c:pt>
                <c:pt idx="182">
                  <c:v>41881</c:v>
                </c:pt>
                <c:pt idx="183">
                  <c:v>41882</c:v>
                </c:pt>
                <c:pt idx="184">
                  <c:v>41883</c:v>
                </c:pt>
                <c:pt idx="185">
                  <c:v>41884</c:v>
                </c:pt>
                <c:pt idx="186">
                  <c:v>41885</c:v>
                </c:pt>
                <c:pt idx="187">
                  <c:v>41886</c:v>
                </c:pt>
                <c:pt idx="188">
                  <c:v>41887</c:v>
                </c:pt>
                <c:pt idx="189">
                  <c:v>41888</c:v>
                </c:pt>
                <c:pt idx="190">
                  <c:v>41889</c:v>
                </c:pt>
                <c:pt idx="191">
                  <c:v>41890</c:v>
                </c:pt>
                <c:pt idx="192">
                  <c:v>41891</c:v>
                </c:pt>
                <c:pt idx="193">
                  <c:v>41892</c:v>
                </c:pt>
                <c:pt idx="194">
                  <c:v>41893</c:v>
                </c:pt>
                <c:pt idx="195">
                  <c:v>41894</c:v>
                </c:pt>
                <c:pt idx="196">
                  <c:v>41895</c:v>
                </c:pt>
                <c:pt idx="197">
                  <c:v>41896</c:v>
                </c:pt>
                <c:pt idx="198">
                  <c:v>41897</c:v>
                </c:pt>
                <c:pt idx="199">
                  <c:v>41898</c:v>
                </c:pt>
                <c:pt idx="200">
                  <c:v>41899</c:v>
                </c:pt>
                <c:pt idx="201">
                  <c:v>41900</c:v>
                </c:pt>
                <c:pt idx="202">
                  <c:v>41901</c:v>
                </c:pt>
                <c:pt idx="203">
                  <c:v>41902</c:v>
                </c:pt>
                <c:pt idx="204">
                  <c:v>41903</c:v>
                </c:pt>
                <c:pt idx="205">
                  <c:v>41904</c:v>
                </c:pt>
                <c:pt idx="206">
                  <c:v>41905</c:v>
                </c:pt>
                <c:pt idx="207">
                  <c:v>41906</c:v>
                </c:pt>
                <c:pt idx="208">
                  <c:v>41907</c:v>
                </c:pt>
                <c:pt idx="209">
                  <c:v>41908</c:v>
                </c:pt>
                <c:pt idx="210">
                  <c:v>41909</c:v>
                </c:pt>
                <c:pt idx="211">
                  <c:v>41910</c:v>
                </c:pt>
                <c:pt idx="212">
                  <c:v>41911</c:v>
                </c:pt>
                <c:pt idx="213">
                  <c:v>41912</c:v>
                </c:pt>
              </c:numCache>
            </c:numRef>
          </c:cat>
          <c:val>
            <c:numRef>
              <c:f>'2014'!$I$2:$I$215</c:f>
              <c:numCache>
                <c:formatCode>General</c:formatCode>
                <c:ptCount val="214"/>
                <c:pt idx="0">
                  <c:v>-6.8</c:v>
                </c:pt>
                <c:pt idx="1">
                  <c:v>-10.4</c:v>
                </c:pt>
                <c:pt idx="2">
                  <c:v>-10.6</c:v>
                </c:pt>
                <c:pt idx="3">
                  <c:v>-12.5</c:v>
                </c:pt>
                <c:pt idx="4">
                  <c:v>-16</c:v>
                </c:pt>
                <c:pt idx="5">
                  <c:v>-15.1</c:v>
                </c:pt>
                <c:pt idx="6">
                  <c:v>-9.4</c:v>
                </c:pt>
                <c:pt idx="7">
                  <c:v>-9.1999999999999993</c:v>
                </c:pt>
                <c:pt idx="8">
                  <c:v>-12.6</c:v>
                </c:pt>
                <c:pt idx="9">
                  <c:v>-13.6</c:v>
                </c:pt>
                <c:pt idx="10">
                  <c:v>-7.7</c:v>
                </c:pt>
                <c:pt idx="11">
                  <c:v>-2.6</c:v>
                </c:pt>
                <c:pt idx="12">
                  <c:v>-2.5</c:v>
                </c:pt>
                <c:pt idx="13">
                  <c:v>-0.4</c:v>
                </c:pt>
                <c:pt idx="14">
                  <c:v>1.1000000000000001</c:v>
                </c:pt>
                <c:pt idx="15">
                  <c:v>0.2</c:v>
                </c:pt>
                <c:pt idx="16">
                  <c:v>0</c:v>
                </c:pt>
                <c:pt idx="17">
                  <c:v>0.4</c:v>
                </c:pt>
                <c:pt idx="18">
                  <c:v>4.2</c:v>
                </c:pt>
                <c:pt idx="19">
                  <c:v>3.7</c:v>
                </c:pt>
                <c:pt idx="20">
                  <c:v>1.3</c:v>
                </c:pt>
                <c:pt idx="21">
                  <c:v>0.2</c:v>
                </c:pt>
                <c:pt idx="22">
                  <c:v>1.8</c:v>
                </c:pt>
                <c:pt idx="23">
                  <c:v>1.6</c:v>
                </c:pt>
                <c:pt idx="24">
                  <c:v>-0.1</c:v>
                </c:pt>
                <c:pt idx="25">
                  <c:v>2.1</c:v>
                </c:pt>
                <c:pt idx="26">
                  <c:v>5</c:v>
                </c:pt>
                <c:pt idx="27">
                  <c:v>0.6</c:v>
                </c:pt>
                <c:pt idx="28">
                  <c:v>0.9</c:v>
                </c:pt>
                <c:pt idx="29">
                  <c:v>6.4</c:v>
                </c:pt>
                <c:pt idx="30">
                  <c:v>7.8</c:v>
                </c:pt>
                <c:pt idx="31">
                  <c:v>13.1</c:v>
                </c:pt>
                <c:pt idx="32">
                  <c:v>15.4</c:v>
                </c:pt>
                <c:pt idx="33">
                  <c:v>11.5</c:v>
                </c:pt>
                <c:pt idx="34">
                  <c:v>7.1</c:v>
                </c:pt>
                <c:pt idx="35">
                  <c:v>7</c:v>
                </c:pt>
                <c:pt idx="36">
                  <c:v>2</c:v>
                </c:pt>
                <c:pt idx="37">
                  <c:v>6.2</c:v>
                </c:pt>
                <c:pt idx="38">
                  <c:v>5.9</c:v>
                </c:pt>
                <c:pt idx="39">
                  <c:v>8.5</c:v>
                </c:pt>
                <c:pt idx="40">
                  <c:v>9.9</c:v>
                </c:pt>
                <c:pt idx="41">
                  <c:v>7.5</c:v>
                </c:pt>
                <c:pt idx="42">
                  <c:v>-0.1</c:v>
                </c:pt>
                <c:pt idx="43">
                  <c:v>-1.1000000000000001</c:v>
                </c:pt>
                <c:pt idx="44">
                  <c:v>3.6</c:v>
                </c:pt>
                <c:pt idx="45">
                  <c:v>3.5</c:v>
                </c:pt>
                <c:pt idx="46">
                  <c:v>5.4</c:v>
                </c:pt>
                <c:pt idx="47">
                  <c:v>6.9</c:v>
                </c:pt>
                <c:pt idx="48">
                  <c:v>9.6999999999999993</c:v>
                </c:pt>
                <c:pt idx="49">
                  <c:v>12.3</c:v>
                </c:pt>
                <c:pt idx="50">
                  <c:v>12.1</c:v>
                </c:pt>
                <c:pt idx="51">
                  <c:v>12.7</c:v>
                </c:pt>
                <c:pt idx="52">
                  <c:v>5.6</c:v>
                </c:pt>
                <c:pt idx="53">
                  <c:v>0.8</c:v>
                </c:pt>
                <c:pt idx="54">
                  <c:v>4.8</c:v>
                </c:pt>
                <c:pt idx="55">
                  <c:v>11</c:v>
                </c:pt>
                <c:pt idx="56">
                  <c:v>13.7</c:v>
                </c:pt>
                <c:pt idx="57">
                  <c:v>8.6999999999999993</c:v>
                </c:pt>
                <c:pt idx="58">
                  <c:v>4.7</c:v>
                </c:pt>
                <c:pt idx="59">
                  <c:v>3.1</c:v>
                </c:pt>
                <c:pt idx="60">
                  <c:v>4.4000000000000004</c:v>
                </c:pt>
                <c:pt idx="61">
                  <c:v>14.5</c:v>
                </c:pt>
                <c:pt idx="62">
                  <c:v>14.9</c:v>
                </c:pt>
                <c:pt idx="63">
                  <c:v>17.3</c:v>
                </c:pt>
                <c:pt idx="64">
                  <c:v>20</c:v>
                </c:pt>
                <c:pt idx="65">
                  <c:v>18.100000000000001</c:v>
                </c:pt>
                <c:pt idx="66">
                  <c:v>7.6</c:v>
                </c:pt>
                <c:pt idx="67">
                  <c:v>8.6</c:v>
                </c:pt>
                <c:pt idx="68">
                  <c:v>10</c:v>
                </c:pt>
                <c:pt idx="69">
                  <c:v>12.4</c:v>
                </c:pt>
                <c:pt idx="70">
                  <c:v>10.199999999999999</c:v>
                </c:pt>
                <c:pt idx="71">
                  <c:v>4</c:v>
                </c:pt>
                <c:pt idx="72">
                  <c:v>7.6</c:v>
                </c:pt>
                <c:pt idx="73">
                  <c:v>13.6</c:v>
                </c:pt>
                <c:pt idx="74">
                  <c:v>13.2</c:v>
                </c:pt>
                <c:pt idx="75">
                  <c:v>9.1</c:v>
                </c:pt>
                <c:pt idx="76">
                  <c:v>11.4</c:v>
                </c:pt>
                <c:pt idx="77">
                  <c:v>16.399999999999999</c:v>
                </c:pt>
                <c:pt idx="78">
                  <c:v>5.7</c:v>
                </c:pt>
                <c:pt idx="79">
                  <c:v>5.2</c:v>
                </c:pt>
                <c:pt idx="80">
                  <c:v>6.9</c:v>
                </c:pt>
                <c:pt idx="81">
                  <c:v>11</c:v>
                </c:pt>
                <c:pt idx="82">
                  <c:v>6.9</c:v>
                </c:pt>
                <c:pt idx="83">
                  <c:v>11.2</c:v>
                </c:pt>
                <c:pt idx="84">
                  <c:v>16.899999999999999</c:v>
                </c:pt>
                <c:pt idx="85">
                  <c:v>10.5</c:v>
                </c:pt>
                <c:pt idx="86">
                  <c:v>9.5</c:v>
                </c:pt>
                <c:pt idx="87">
                  <c:v>10.6</c:v>
                </c:pt>
                <c:pt idx="88">
                  <c:v>11</c:v>
                </c:pt>
                <c:pt idx="89">
                  <c:v>10.6</c:v>
                </c:pt>
                <c:pt idx="90">
                  <c:v>8.4</c:v>
                </c:pt>
                <c:pt idx="91">
                  <c:v>7.1</c:v>
                </c:pt>
                <c:pt idx="92">
                  <c:v>8.5</c:v>
                </c:pt>
                <c:pt idx="93">
                  <c:v>7.1</c:v>
                </c:pt>
                <c:pt idx="94">
                  <c:v>8.1</c:v>
                </c:pt>
                <c:pt idx="95">
                  <c:v>13</c:v>
                </c:pt>
                <c:pt idx="96">
                  <c:v>10</c:v>
                </c:pt>
                <c:pt idx="97">
                  <c:v>11.5</c:v>
                </c:pt>
                <c:pt idx="98">
                  <c:v>12.2</c:v>
                </c:pt>
                <c:pt idx="99">
                  <c:v>10.6</c:v>
                </c:pt>
                <c:pt idx="100">
                  <c:v>10.9</c:v>
                </c:pt>
                <c:pt idx="101">
                  <c:v>13.9</c:v>
                </c:pt>
                <c:pt idx="102">
                  <c:v>18</c:v>
                </c:pt>
                <c:pt idx="103">
                  <c:v>17.600000000000001</c:v>
                </c:pt>
                <c:pt idx="104">
                  <c:v>18.3</c:v>
                </c:pt>
                <c:pt idx="105">
                  <c:v>19.7</c:v>
                </c:pt>
                <c:pt idx="106">
                  <c:v>20.8</c:v>
                </c:pt>
                <c:pt idx="107">
                  <c:v>21.6</c:v>
                </c:pt>
                <c:pt idx="108">
                  <c:v>22.7</c:v>
                </c:pt>
                <c:pt idx="109">
                  <c:v>22.4</c:v>
                </c:pt>
                <c:pt idx="110">
                  <c:v>19.5</c:v>
                </c:pt>
                <c:pt idx="111">
                  <c:v>20.5</c:v>
                </c:pt>
                <c:pt idx="112">
                  <c:v>20.9</c:v>
                </c:pt>
                <c:pt idx="113">
                  <c:v>20.6</c:v>
                </c:pt>
                <c:pt idx="114">
                  <c:v>23.4</c:v>
                </c:pt>
                <c:pt idx="115">
                  <c:v>24.6</c:v>
                </c:pt>
                <c:pt idx="116">
                  <c:v>25.3</c:v>
                </c:pt>
                <c:pt idx="117">
                  <c:v>23.7</c:v>
                </c:pt>
                <c:pt idx="118">
                  <c:v>25.1</c:v>
                </c:pt>
                <c:pt idx="119">
                  <c:v>24.4</c:v>
                </c:pt>
                <c:pt idx="120">
                  <c:v>24</c:v>
                </c:pt>
                <c:pt idx="121">
                  <c:v>22.1</c:v>
                </c:pt>
                <c:pt idx="122">
                  <c:v>19.3</c:v>
                </c:pt>
                <c:pt idx="123">
                  <c:v>20</c:v>
                </c:pt>
                <c:pt idx="124">
                  <c:v>17.899999999999999</c:v>
                </c:pt>
                <c:pt idx="125">
                  <c:v>19.100000000000001</c:v>
                </c:pt>
                <c:pt idx="126">
                  <c:v>19.2</c:v>
                </c:pt>
                <c:pt idx="127">
                  <c:v>19.5</c:v>
                </c:pt>
                <c:pt idx="128">
                  <c:v>21.9</c:v>
                </c:pt>
                <c:pt idx="129">
                  <c:v>22.8</c:v>
                </c:pt>
                <c:pt idx="130">
                  <c:v>23.8</c:v>
                </c:pt>
                <c:pt idx="131">
                  <c:v>24.1</c:v>
                </c:pt>
                <c:pt idx="132">
                  <c:v>26.2</c:v>
                </c:pt>
                <c:pt idx="133">
                  <c:v>28.7</c:v>
                </c:pt>
                <c:pt idx="134">
                  <c:v>24.9</c:v>
                </c:pt>
                <c:pt idx="135">
                  <c:v>19</c:v>
                </c:pt>
                <c:pt idx="136">
                  <c:v>18</c:v>
                </c:pt>
                <c:pt idx="137">
                  <c:v>14.7</c:v>
                </c:pt>
                <c:pt idx="138">
                  <c:v>14.8</c:v>
                </c:pt>
                <c:pt idx="139">
                  <c:v>18.7</c:v>
                </c:pt>
                <c:pt idx="140">
                  <c:v>21.4</c:v>
                </c:pt>
                <c:pt idx="141">
                  <c:v>22.7</c:v>
                </c:pt>
                <c:pt idx="142">
                  <c:v>24.8</c:v>
                </c:pt>
                <c:pt idx="143">
                  <c:v>25.1</c:v>
                </c:pt>
                <c:pt idx="144">
                  <c:v>23</c:v>
                </c:pt>
                <c:pt idx="145">
                  <c:v>20.7</c:v>
                </c:pt>
                <c:pt idx="146">
                  <c:v>18</c:v>
                </c:pt>
                <c:pt idx="147">
                  <c:v>18.3</c:v>
                </c:pt>
                <c:pt idx="148">
                  <c:v>17.5</c:v>
                </c:pt>
                <c:pt idx="149">
                  <c:v>14.8</c:v>
                </c:pt>
                <c:pt idx="150">
                  <c:v>13.9</c:v>
                </c:pt>
                <c:pt idx="151">
                  <c:v>15.4</c:v>
                </c:pt>
                <c:pt idx="152">
                  <c:v>15.5</c:v>
                </c:pt>
                <c:pt idx="153">
                  <c:v>17.3</c:v>
                </c:pt>
                <c:pt idx="154">
                  <c:v>19.100000000000001</c:v>
                </c:pt>
                <c:pt idx="155">
                  <c:v>17.8</c:v>
                </c:pt>
                <c:pt idx="156">
                  <c:v>19.3</c:v>
                </c:pt>
                <c:pt idx="157">
                  <c:v>19.899999999999999</c:v>
                </c:pt>
                <c:pt idx="158">
                  <c:v>20.2</c:v>
                </c:pt>
                <c:pt idx="159">
                  <c:v>19.600000000000001</c:v>
                </c:pt>
                <c:pt idx="160">
                  <c:v>15.6</c:v>
                </c:pt>
                <c:pt idx="161">
                  <c:v>13.5</c:v>
                </c:pt>
                <c:pt idx="162">
                  <c:v>17.399999999999999</c:v>
                </c:pt>
                <c:pt idx="163">
                  <c:v>21.9</c:v>
                </c:pt>
                <c:pt idx="164">
                  <c:v>22.7</c:v>
                </c:pt>
                <c:pt idx="165">
                  <c:v>24.1</c:v>
                </c:pt>
                <c:pt idx="166">
                  <c:v>19.3</c:v>
                </c:pt>
                <c:pt idx="167">
                  <c:v>21.5</c:v>
                </c:pt>
                <c:pt idx="168">
                  <c:v>20.6</c:v>
                </c:pt>
                <c:pt idx="169">
                  <c:v>17.399999999999999</c:v>
                </c:pt>
                <c:pt idx="170">
                  <c:v>20.6</c:v>
                </c:pt>
                <c:pt idx="171">
                  <c:v>24</c:v>
                </c:pt>
                <c:pt idx="172">
                  <c:v>23.3</c:v>
                </c:pt>
                <c:pt idx="173">
                  <c:v>15.9</c:v>
                </c:pt>
                <c:pt idx="174">
                  <c:v>16.399999999999999</c:v>
                </c:pt>
                <c:pt idx="175">
                  <c:v>17.3</c:v>
                </c:pt>
                <c:pt idx="176">
                  <c:v>19.899999999999999</c:v>
                </c:pt>
                <c:pt idx="177">
                  <c:v>22.2</c:v>
                </c:pt>
                <c:pt idx="178">
                  <c:v>21.1</c:v>
                </c:pt>
                <c:pt idx="179">
                  <c:v>11.6</c:v>
                </c:pt>
                <c:pt idx="180">
                  <c:v>8.6</c:v>
                </c:pt>
                <c:pt idx="181">
                  <c:v>8.8000000000000007</c:v>
                </c:pt>
                <c:pt idx="182">
                  <c:v>10.9</c:v>
                </c:pt>
                <c:pt idx="183">
                  <c:v>16.600000000000001</c:v>
                </c:pt>
                <c:pt idx="184">
                  <c:v>19</c:v>
                </c:pt>
                <c:pt idx="185">
                  <c:v>13.6</c:v>
                </c:pt>
                <c:pt idx="186">
                  <c:v>8.4</c:v>
                </c:pt>
                <c:pt idx="187">
                  <c:v>11</c:v>
                </c:pt>
                <c:pt idx="188">
                  <c:v>10.199999999999999</c:v>
                </c:pt>
                <c:pt idx="189">
                  <c:v>8.1999999999999993</c:v>
                </c:pt>
                <c:pt idx="190">
                  <c:v>12.3</c:v>
                </c:pt>
                <c:pt idx="191">
                  <c:v>13</c:v>
                </c:pt>
                <c:pt idx="192">
                  <c:v>9.9</c:v>
                </c:pt>
                <c:pt idx="193">
                  <c:v>8.3000000000000007</c:v>
                </c:pt>
                <c:pt idx="194">
                  <c:v>6.2</c:v>
                </c:pt>
                <c:pt idx="195">
                  <c:v>6</c:v>
                </c:pt>
                <c:pt idx="196">
                  <c:v>10.199999999999999</c:v>
                </c:pt>
                <c:pt idx="197">
                  <c:v>11.1</c:v>
                </c:pt>
                <c:pt idx="198">
                  <c:v>9.9</c:v>
                </c:pt>
                <c:pt idx="199">
                  <c:v>4.8</c:v>
                </c:pt>
                <c:pt idx="200">
                  <c:v>11.4</c:v>
                </c:pt>
                <c:pt idx="201">
                  <c:v>14.8</c:v>
                </c:pt>
                <c:pt idx="202">
                  <c:v>6.2</c:v>
                </c:pt>
                <c:pt idx="203">
                  <c:v>4.7</c:v>
                </c:pt>
                <c:pt idx="204">
                  <c:v>7.2</c:v>
                </c:pt>
                <c:pt idx="205">
                  <c:v>5.2</c:v>
                </c:pt>
                <c:pt idx="206">
                  <c:v>7.2</c:v>
                </c:pt>
                <c:pt idx="207">
                  <c:v>8.6999999999999993</c:v>
                </c:pt>
                <c:pt idx="208">
                  <c:v>8.6</c:v>
                </c:pt>
                <c:pt idx="209">
                  <c:v>7</c:v>
                </c:pt>
                <c:pt idx="210">
                  <c:v>3.6</c:v>
                </c:pt>
                <c:pt idx="211">
                  <c:v>3.2</c:v>
                </c:pt>
                <c:pt idx="212">
                  <c:v>6.3</c:v>
                </c:pt>
                <c:pt idx="21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97424"/>
        <c:axId val="2111002320"/>
      </c:lineChart>
      <c:dateAx>
        <c:axId val="2110997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2320"/>
        <c:crosses val="autoZero"/>
        <c:auto val="1"/>
        <c:lblOffset val="100"/>
        <c:baseTimeUnit val="days"/>
        <c:majorUnit val="1"/>
        <c:majorTimeUnit val="days"/>
      </c:dateAx>
      <c:valAx>
        <c:axId val="211100232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'2014'!$H$1:$H$215</c:f>
              <c:strCache>
                <c:ptCount val="215"/>
                <c:pt idx="0">
                  <c:v>Дата</c:v>
                </c:pt>
                <c:pt idx="1">
                  <c:v>01.03.2014</c:v>
                </c:pt>
                <c:pt idx="2">
                  <c:v>02.03.2014</c:v>
                </c:pt>
                <c:pt idx="3">
                  <c:v>03.03.2014</c:v>
                </c:pt>
                <c:pt idx="4">
                  <c:v>04.03.2014</c:v>
                </c:pt>
                <c:pt idx="5">
                  <c:v>05.03.2014</c:v>
                </c:pt>
                <c:pt idx="6">
                  <c:v>06.03.2014</c:v>
                </c:pt>
                <c:pt idx="7">
                  <c:v>07.03.2014</c:v>
                </c:pt>
                <c:pt idx="8">
                  <c:v>08.03.2014</c:v>
                </c:pt>
                <c:pt idx="9">
                  <c:v>09.03.2014</c:v>
                </c:pt>
                <c:pt idx="10">
                  <c:v>10.03.2014</c:v>
                </c:pt>
                <c:pt idx="11">
                  <c:v>11.03.2014</c:v>
                </c:pt>
                <c:pt idx="12">
                  <c:v>12.03.2014</c:v>
                </c:pt>
                <c:pt idx="13">
                  <c:v>13.03.2014</c:v>
                </c:pt>
                <c:pt idx="14">
                  <c:v>14.03.2014</c:v>
                </c:pt>
                <c:pt idx="15">
                  <c:v>15.03.2014</c:v>
                </c:pt>
                <c:pt idx="16">
                  <c:v>16.03.2014</c:v>
                </c:pt>
                <c:pt idx="17">
                  <c:v>17.03.2014</c:v>
                </c:pt>
                <c:pt idx="18">
                  <c:v>18.03.2014</c:v>
                </c:pt>
                <c:pt idx="19">
                  <c:v>19.03.2014</c:v>
                </c:pt>
                <c:pt idx="20">
                  <c:v>20.03.2014</c:v>
                </c:pt>
                <c:pt idx="21">
                  <c:v>21.03.2014</c:v>
                </c:pt>
                <c:pt idx="22">
                  <c:v>22.03.2014</c:v>
                </c:pt>
                <c:pt idx="23">
                  <c:v>23.03.2014</c:v>
                </c:pt>
                <c:pt idx="24">
                  <c:v>24.03.2014</c:v>
                </c:pt>
                <c:pt idx="25">
                  <c:v>25.03.2014</c:v>
                </c:pt>
                <c:pt idx="26">
                  <c:v>26.03.2014</c:v>
                </c:pt>
                <c:pt idx="27">
                  <c:v>27.03.2014</c:v>
                </c:pt>
                <c:pt idx="28">
                  <c:v>28.03.2014</c:v>
                </c:pt>
                <c:pt idx="29">
                  <c:v>29.03.2014</c:v>
                </c:pt>
                <c:pt idx="30">
                  <c:v>30.03.2014</c:v>
                </c:pt>
                <c:pt idx="31">
                  <c:v>31.03.2014</c:v>
                </c:pt>
                <c:pt idx="32">
                  <c:v>01.04.2014</c:v>
                </c:pt>
                <c:pt idx="33">
                  <c:v>02.04.2014</c:v>
                </c:pt>
                <c:pt idx="34">
                  <c:v>03.04.2014</c:v>
                </c:pt>
                <c:pt idx="35">
                  <c:v>04.04.2014</c:v>
                </c:pt>
                <c:pt idx="36">
                  <c:v>05.04.2014</c:v>
                </c:pt>
                <c:pt idx="37">
                  <c:v>06.04.2014</c:v>
                </c:pt>
                <c:pt idx="38">
                  <c:v>07.04.2014</c:v>
                </c:pt>
                <c:pt idx="39">
                  <c:v>08.04.2014</c:v>
                </c:pt>
                <c:pt idx="40">
                  <c:v>09.04.2014</c:v>
                </c:pt>
                <c:pt idx="41">
                  <c:v>10.04.2014</c:v>
                </c:pt>
                <c:pt idx="42">
                  <c:v>11.04.2014</c:v>
                </c:pt>
                <c:pt idx="43">
                  <c:v>12.04.2014</c:v>
                </c:pt>
                <c:pt idx="44">
                  <c:v>13.04.2014</c:v>
                </c:pt>
                <c:pt idx="45">
                  <c:v>14.04.2014</c:v>
                </c:pt>
                <c:pt idx="46">
                  <c:v>15.04.2014</c:v>
                </c:pt>
                <c:pt idx="47">
                  <c:v>16.04.2014</c:v>
                </c:pt>
                <c:pt idx="48">
                  <c:v>17.04.2014</c:v>
                </c:pt>
                <c:pt idx="49">
                  <c:v>18.04.2014</c:v>
                </c:pt>
                <c:pt idx="50">
                  <c:v>19.04.2014</c:v>
                </c:pt>
                <c:pt idx="51">
                  <c:v>20.04.2014</c:v>
                </c:pt>
                <c:pt idx="52">
                  <c:v>21.04.2014</c:v>
                </c:pt>
                <c:pt idx="53">
                  <c:v>22.04.2014</c:v>
                </c:pt>
                <c:pt idx="54">
                  <c:v>23.04.2014</c:v>
                </c:pt>
                <c:pt idx="55">
                  <c:v>24.04.2014</c:v>
                </c:pt>
                <c:pt idx="56">
                  <c:v>25.04.2014</c:v>
                </c:pt>
                <c:pt idx="57">
                  <c:v>26.04.2014</c:v>
                </c:pt>
                <c:pt idx="58">
                  <c:v>27.04.2014</c:v>
                </c:pt>
                <c:pt idx="59">
                  <c:v>28.04.2014</c:v>
                </c:pt>
                <c:pt idx="60">
                  <c:v>29.04.2014</c:v>
                </c:pt>
                <c:pt idx="61">
                  <c:v>30.04.2014</c:v>
                </c:pt>
                <c:pt idx="62">
                  <c:v>01.05.2014</c:v>
                </c:pt>
                <c:pt idx="63">
                  <c:v>02.05.2014</c:v>
                </c:pt>
                <c:pt idx="64">
                  <c:v>03.05.2014</c:v>
                </c:pt>
                <c:pt idx="65">
                  <c:v>04.05.2014</c:v>
                </c:pt>
                <c:pt idx="66">
                  <c:v>05.05.2014</c:v>
                </c:pt>
                <c:pt idx="67">
                  <c:v>06.05.2014</c:v>
                </c:pt>
                <c:pt idx="68">
                  <c:v>07.05.2014</c:v>
                </c:pt>
                <c:pt idx="69">
                  <c:v>08.05.2014</c:v>
                </c:pt>
                <c:pt idx="70">
                  <c:v>09.05.2014</c:v>
                </c:pt>
                <c:pt idx="71">
                  <c:v>10.05.2014</c:v>
                </c:pt>
                <c:pt idx="72">
                  <c:v>11.05.2014</c:v>
                </c:pt>
                <c:pt idx="73">
                  <c:v>12.05.2014</c:v>
                </c:pt>
                <c:pt idx="74">
                  <c:v>13.05.2014</c:v>
                </c:pt>
                <c:pt idx="75">
                  <c:v>14.05.2014</c:v>
                </c:pt>
                <c:pt idx="76">
                  <c:v>15.05.2014</c:v>
                </c:pt>
                <c:pt idx="77">
                  <c:v>16.05.2014</c:v>
                </c:pt>
                <c:pt idx="78">
                  <c:v>17.05.2014</c:v>
                </c:pt>
                <c:pt idx="79">
                  <c:v>18.05.2014</c:v>
                </c:pt>
                <c:pt idx="80">
                  <c:v>19.05.2014</c:v>
                </c:pt>
                <c:pt idx="81">
                  <c:v>20.05.2014</c:v>
                </c:pt>
                <c:pt idx="82">
                  <c:v>21.05.2014</c:v>
                </c:pt>
                <c:pt idx="83">
                  <c:v>22.05.2014</c:v>
                </c:pt>
                <c:pt idx="84">
                  <c:v>23.05.2014</c:v>
                </c:pt>
                <c:pt idx="85">
                  <c:v>24.05.2014</c:v>
                </c:pt>
                <c:pt idx="86">
                  <c:v>25.05.2014</c:v>
                </c:pt>
                <c:pt idx="87">
                  <c:v>26.05.2014</c:v>
                </c:pt>
                <c:pt idx="88">
                  <c:v>27.05.2014</c:v>
                </c:pt>
                <c:pt idx="89">
                  <c:v>28.05.2014</c:v>
                </c:pt>
                <c:pt idx="90">
                  <c:v>29.05.2014</c:v>
                </c:pt>
                <c:pt idx="91">
                  <c:v>30.05.2014</c:v>
                </c:pt>
                <c:pt idx="92">
                  <c:v>31.05.2014</c:v>
                </c:pt>
                <c:pt idx="93">
                  <c:v>01.06.2014</c:v>
                </c:pt>
                <c:pt idx="94">
                  <c:v>02.06.2014</c:v>
                </c:pt>
                <c:pt idx="95">
                  <c:v>03.06.2014</c:v>
                </c:pt>
                <c:pt idx="96">
                  <c:v>04.06.2014</c:v>
                </c:pt>
                <c:pt idx="97">
                  <c:v>05.06.2014</c:v>
                </c:pt>
                <c:pt idx="98">
                  <c:v>06.06.2014</c:v>
                </c:pt>
                <c:pt idx="99">
                  <c:v>07.06.2014</c:v>
                </c:pt>
                <c:pt idx="100">
                  <c:v>08.06.2014</c:v>
                </c:pt>
                <c:pt idx="101">
                  <c:v>09.06.2014</c:v>
                </c:pt>
                <c:pt idx="102">
                  <c:v>10.06.2014</c:v>
                </c:pt>
                <c:pt idx="103">
                  <c:v>11.06.2014</c:v>
                </c:pt>
                <c:pt idx="104">
                  <c:v>12.06.2014</c:v>
                </c:pt>
                <c:pt idx="105">
                  <c:v>13.06.2014</c:v>
                </c:pt>
                <c:pt idx="106">
                  <c:v>14.06.2014</c:v>
                </c:pt>
                <c:pt idx="107">
                  <c:v>15.06.2014</c:v>
                </c:pt>
                <c:pt idx="108">
                  <c:v>16.06.2014</c:v>
                </c:pt>
                <c:pt idx="109">
                  <c:v>17.06.2014</c:v>
                </c:pt>
                <c:pt idx="110">
                  <c:v>18.06.2014</c:v>
                </c:pt>
                <c:pt idx="111">
                  <c:v>19.06.2014</c:v>
                </c:pt>
                <c:pt idx="112">
                  <c:v>20.06.2014</c:v>
                </c:pt>
                <c:pt idx="113">
                  <c:v>21.06.2014</c:v>
                </c:pt>
                <c:pt idx="114">
                  <c:v>22.06.2014</c:v>
                </c:pt>
                <c:pt idx="115">
                  <c:v>23.06.2014</c:v>
                </c:pt>
                <c:pt idx="116">
                  <c:v>24.06.2014</c:v>
                </c:pt>
                <c:pt idx="117">
                  <c:v>25.06.2014</c:v>
                </c:pt>
                <c:pt idx="118">
                  <c:v>26.06.2014</c:v>
                </c:pt>
                <c:pt idx="119">
                  <c:v>27.06.2014</c:v>
                </c:pt>
                <c:pt idx="120">
                  <c:v>28.06.2014</c:v>
                </c:pt>
                <c:pt idx="121">
                  <c:v>29.06.2014</c:v>
                </c:pt>
                <c:pt idx="122">
                  <c:v>30.06.2014</c:v>
                </c:pt>
                <c:pt idx="123">
                  <c:v>01.07.2014</c:v>
                </c:pt>
                <c:pt idx="124">
                  <c:v>02.07.2014</c:v>
                </c:pt>
                <c:pt idx="125">
                  <c:v>03.07.2014</c:v>
                </c:pt>
                <c:pt idx="126">
                  <c:v>04.07.2014</c:v>
                </c:pt>
                <c:pt idx="127">
                  <c:v>05.07.2014</c:v>
                </c:pt>
                <c:pt idx="128">
                  <c:v>06.07.2014</c:v>
                </c:pt>
                <c:pt idx="129">
                  <c:v>07.07.2014</c:v>
                </c:pt>
                <c:pt idx="130">
                  <c:v>08.07.2014</c:v>
                </c:pt>
                <c:pt idx="131">
                  <c:v>09.07.2014</c:v>
                </c:pt>
                <c:pt idx="132">
                  <c:v>10.07.2014</c:v>
                </c:pt>
                <c:pt idx="133">
                  <c:v>11.07.2014</c:v>
                </c:pt>
                <c:pt idx="134">
                  <c:v>12.07.2014</c:v>
                </c:pt>
                <c:pt idx="135">
                  <c:v>13.07.2014</c:v>
                </c:pt>
                <c:pt idx="136">
                  <c:v>14.07.2014</c:v>
                </c:pt>
                <c:pt idx="137">
                  <c:v>15.07.2014</c:v>
                </c:pt>
                <c:pt idx="138">
                  <c:v>16.07.2014</c:v>
                </c:pt>
                <c:pt idx="139">
                  <c:v>17.07.2014</c:v>
                </c:pt>
                <c:pt idx="140">
                  <c:v>18.07.2014</c:v>
                </c:pt>
                <c:pt idx="141">
                  <c:v>19.07.2014</c:v>
                </c:pt>
                <c:pt idx="142">
                  <c:v>20.07.2014</c:v>
                </c:pt>
                <c:pt idx="143">
                  <c:v>21.07.2014</c:v>
                </c:pt>
                <c:pt idx="144">
                  <c:v>22.07.2014</c:v>
                </c:pt>
                <c:pt idx="145">
                  <c:v>23.07.2014</c:v>
                </c:pt>
                <c:pt idx="146">
                  <c:v>24.07.2014</c:v>
                </c:pt>
                <c:pt idx="147">
                  <c:v>25.07.2014</c:v>
                </c:pt>
                <c:pt idx="148">
                  <c:v>26.07.2014</c:v>
                </c:pt>
                <c:pt idx="149">
                  <c:v>27.07.2014</c:v>
                </c:pt>
                <c:pt idx="150">
                  <c:v>28.07.2014</c:v>
                </c:pt>
                <c:pt idx="151">
                  <c:v>29.07.2014</c:v>
                </c:pt>
                <c:pt idx="152">
                  <c:v>30.07.2014</c:v>
                </c:pt>
                <c:pt idx="153">
                  <c:v>31.07.2014</c:v>
                </c:pt>
                <c:pt idx="154">
                  <c:v>01.08.2014</c:v>
                </c:pt>
                <c:pt idx="155">
                  <c:v>02.08.2014</c:v>
                </c:pt>
                <c:pt idx="156">
                  <c:v>03.08.2014</c:v>
                </c:pt>
                <c:pt idx="157">
                  <c:v>04.08.2014</c:v>
                </c:pt>
                <c:pt idx="158">
                  <c:v>05.08.2014</c:v>
                </c:pt>
                <c:pt idx="159">
                  <c:v>06.08.2014</c:v>
                </c:pt>
                <c:pt idx="160">
                  <c:v>07.08.2014</c:v>
                </c:pt>
                <c:pt idx="161">
                  <c:v>08.08.2014</c:v>
                </c:pt>
                <c:pt idx="162">
                  <c:v>09.08.2014</c:v>
                </c:pt>
                <c:pt idx="163">
                  <c:v>10.08.2014</c:v>
                </c:pt>
                <c:pt idx="164">
                  <c:v>11.08.2014</c:v>
                </c:pt>
                <c:pt idx="165">
                  <c:v>12.08.2014</c:v>
                </c:pt>
                <c:pt idx="166">
                  <c:v>13.08.2014</c:v>
                </c:pt>
                <c:pt idx="167">
                  <c:v>14.08.2014</c:v>
                </c:pt>
                <c:pt idx="168">
                  <c:v>15.08.2014</c:v>
                </c:pt>
                <c:pt idx="169">
                  <c:v>16.08.2014</c:v>
                </c:pt>
                <c:pt idx="170">
                  <c:v>17.08.2014</c:v>
                </c:pt>
                <c:pt idx="171">
                  <c:v>18.08.2014</c:v>
                </c:pt>
                <c:pt idx="172">
                  <c:v>19.08.2014</c:v>
                </c:pt>
                <c:pt idx="173">
                  <c:v>20.08.2014</c:v>
                </c:pt>
                <c:pt idx="174">
                  <c:v>21.08.2014</c:v>
                </c:pt>
                <c:pt idx="175">
                  <c:v>22.08.2014</c:v>
                </c:pt>
                <c:pt idx="176">
                  <c:v>23.08.2014</c:v>
                </c:pt>
                <c:pt idx="177">
                  <c:v>24.08.2014</c:v>
                </c:pt>
                <c:pt idx="178">
                  <c:v>25.08.2014</c:v>
                </c:pt>
                <c:pt idx="179">
                  <c:v>26.08.2014</c:v>
                </c:pt>
                <c:pt idx="180">
                  <c:v>27.08.2014</c:v>
                </c:pt>
                <c:pt idx="181">
                  <c:v>28.08.2014</c:v>
                </c:pt>
                <c:pt idx="182">
                  <c:v>29.08.2014</c:v>
                </c:pt>
                <c:pt idx="183">
                  <c:v>30.08.2014</c:v>
                </c:pt>
                <c:pt idx="184">
                  <c:v>31.08.2014</c:v>
                </c:pt>
                <c:pt idx="185">
                  <c:v>01.09.2014</c:v>
                </c:pt>
                <c:pt idx="186">
                  <c:v>02.09.2014</c:v>
                </c:pt>
                <c:pt idx="187">
                  <c:v>03.09.2014</c:v>
                </c:pt>
                <c:pt idx="188">
                  <c:v>04.09.2014</c:v>
                </c:pt>
                <c:pt idx="189">
                  <c:v>05.09.2014</c:v>
                </c:pt>
                <c:pt idx="190">
                  <c:v>06.09.2014</c:v>
                </c:pt>
                <c:pt idx="191">
                  <c:v>07.09.2014</c:v>
                </c:pt>
                <c:pt idx="192">
                  <c:v>08.09.2014</c:v>
                </c:pt>
                <c:pt idx="193">
                  <c:v>09.09.2014</c:v>
                </c:pt>
                <c:pt idx="194">
                  <c:v>10.09.2014</c:v>
                </c:pt>
                <c:pt idx="195">
                  <c:v>11.09.2014</c:v>
                </c:pt>
                <c:pt idx="196">
                  <c:v>12.09.2014</c:v>
                </c:pt>
                <c:pt idx="197">
                  <c:v>13.09.2014</c:v>
                </c:pt>
                <c:pt idx="198">
                  <c:v>14.09.2014</c:v>
                </c:pt>
                <c:pt idx="199">
                  <c:v>15.09.2014</c:v>
                </c:pt>
                <c:pt idx="200">
                  <c:v>16.09.2014</c:v>
                </c:pt>
                <c:pt idx="201">
                  <c:v>17.09.2014</c:v>
                </c:pt>
                <c:pt idx="202">
                  <c:v>18.09.2014</c:v>
                </c:pt>
                <c:pt idx="203">
                  <c:v>19.09.2014</c:v>
                </c:pt>
                <c:pt idx="204">
                  <c:v>20.09.2014</c:v>
                </c:pt>
                <c:pt idx="205">
                  <c:v>21.09.2014</c:v>
                </c:pt>
                <c:pt idx="206">
                  <c:v>22.09.2014</c:v>
                </c:pt>
                <c:pt idx="207">
                  <c:v>23.09.2014</c:v>
                </c:pt>
                <c:pt idx="208">
                  <c:v>24.09.2014</c:v>
                </c:pt>
                <c:pt idx="209">
                  <c:v>25.09.2014</c:v>
                </c:pt>
                <c:pt idx="210">
                  <c:v>26.09.2014</c:v>
                </c:pt>
                <c:pt idx="211">
                  <c:v>27.09.2014</c:v>
                </c:pt>
                <c:pt idx="212">
                  <c:v>28.09.2014</c:v>
                </c:pt>
                <c:pt idx="213">
                  <c:v>29.09.2014</c:v>
                </c:pt>
                <c:pt idx="214">
                  <c:v>30.09.2014</c:v>
                </c:pt>
              </c:strCache>
            </c:strRef>
          </c:cat>
          <c:val>
            <c:numRef>
              <c:f>'2014'!$I$1:$I$215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-6.8</c:v>
                </c:pt>
                <c:pt idx="2">
                  <c:v>-10.4</c:v>
                </c:pt>
                <c:pt idx="3">
                  <c:v>-10.6</c:v>
                </c:pt>
                <c:pt idx="4">
                  <c:v>-12.5</c:v>
                </c:pt>
                <c:pt idx="5">
                  <c:v>-16</c:v>
                </c:pt>
                <c:pt idx="6">
                  <c:v>-15.1</c:v>
                </c:pt>
                <c:pt idx="7">
                  <c:v>-9.4</c:v>
                </c:pt>
                <c:pt idx="8">
                  <c:v>-9.1999999999999993</c:v>
                </c:pt>
                <c:pt idx="9">
                  <c:v>-12.6</c:v>
                </c:pt>
                <c:pt idx="10">
                  <c:v>-13.6</c:v>
                </c:pt>
                <c:pt idx="11">
                  <c:v>-7.7</c:v>
                </c:pt>
                <c:pt idx="12">
                  <c:v>-2.6</c:v>
                </c:pt>
                <c:pt idx="13">
                  <c:v>-2.5</c:v>
                </c:pt>
                <c:pt idx="14">
                  <c:v>-0.4</c:v>
                </c:pt>
                <c:pt idx="15">
                  <c:v>1.1000000000000001</c:v>
                </c:pt>
                <c:pt idx="16">
                  <c:v>0.2</c:v>
                </c:pt>
                <c:pt idx="17">
                  <c:v>0</c:v>
                </c:pt>
                <c:pt idx="18">
                  <c:v>0.4</c:v>
                </c:pt>
                <c:pt idx="19">
                  <c:v>4.2</c:v>
                </c:pt>
                <c:pt idx="20">
                  <c:v>3.7</c:v>
                </c:pt>
                <c:pt idx="21">
                  <c:v>1.3</c:v>
                </c:pt>
                <c:pt idx="22">
                  <c:v>0.2</c:v>
                </c:pt>
                <c:pt idx="23">
                  <c:v>1.8</c:v>
                </c:pt>
                <c:pt idx="24">
                  <c:v>1.6</c:v>
                </c:pt>
                <c:pt idx="25">
                  <c:v>-0.1</c:v>
                </c:pt>
                <c:pt idx="26">
                  <c:v>2.1</c:v>
                </c:pt>
                <c:pt idx="27">
                  <c:v>5</c:v>
                </c:pt>
                <c:pt idx="28">
                  <c:v>0.6</c:v>
                </c:pt>
                <c:pt idx="29">
                  <c:v>0.9</c:v>
                </c:pt>
                <c:pt idx="30">
                  <c:v>6.4</c:v>
                </c:pt>
                <c:pt idx="31">
                  <c:v>7.8</c:v>
                </c:pt>
                <c:pt idx="32">
                  <c:v>13.1</c:v>
                </c:pt>
                <c:pt idx="33">
                  <c:v>15.4</c:v>
                </c:pt>
                <c:pt idx="34">
                  <c:v>11.5</c:v>
                </c:pt>
                <c:pt idx="35">
                  <c:v>7.1</c:v>
                </c:pt>
                <c:pt idx="36">
                  <c:v>7</c:v>
                </c:pt>
                <c:pt idx="37">
                  <c:v>2</c:v>
                </c:pt>
                <c:pt idx="38">
                  <c:v>6.2</c:v>
                </c:pt>
                <c:pt idx="39">
                  <c:v>5.9</c:v>
                </c:pt>
                <c:pt idx="40">
                  <c:v>8.5</c:v>
                </c:pt>
                <c:pt idx="41">
                  <c:v>9.9</c:v>
                </c:pt>
                <c:pt idx="42">
                  <c:v>7.5</c:v>
                </c:pt>
                <c:pt idx="43">
                  <c:v>-0.1</c:v>
                </c:pt>
                <c:pt idx="44">
                  <c:v>-1.1000000000000001</c:v>
                </c:pt>
                <c:pt idx="45">
                  <c:v>3.6</c:v>
                </c:pt>
                <c:pt idx="46">
                  <c:v>3.5</c:v>
                </c:pt>
                <c:pt idx="47">
                  <c:v>5.4</c:v>
                </c:pt>
                <c:pt idx="48">
                  <c:v>6.9</c:v>
                </c:pt>
                <c:pt idx="49">
                  <c:v>9.6999999999999993</c:v>
                </c:pt>
                <c:pt idx="50">
                  <c:v>12.3</c:v>
                </c:pt>
                <c:pt idx="51">
                  <c:v>12.1</c:v>
                </c:pt>
                <c:pt idx="52">
                  <c:v>12.7</c:v>
                </c:pt>
                <c:pt idx="53">
                  <c:v>5.6</c:v>
                </c:pt>
                <c:pt idx="54">
                  <c:v>0.8</c:v>
                </c:pt>
                <c:pt idx="55">
                  <c:v>4.8</c:v>
                </c:pt>
                <c:pt idx="56">
                  <c:v>11</c:v>
                </c:pt>
                <c:pt idx="57">
                  <c:v>13.7</c:v>
                </c:pt>
                <c:pt idx="58">
                  <c:v>8.6999999999999993</c:v>
                </c:pt>
                <c:pt idx="59">
                  <c:v>4.7</c:v>
                </c:pt>
                <c:pt idx="60">
                  <c:v>3.1</c:v>
                </c:pt>
                <c:pt idx="61">
                  <c:v>4.4000000000000004</c:v>
                </c:pt>
                <c:pt idx="62">
                  <c:v>14.5</c:v>
                </c:pt>
                <c:pt idx="63">
                  <c:v>14.9</c:v>
                </c:pt>
                <c:pt idx="64">
                  <c:v>17.3</c:v>
                </c:pt>
                <c:pt idx="65">
                  <c:v>20</c:v>
                </c:pt>
                <c:pt idx="66">
                  <c:v>18.100000000000001</c:v>
                </c:pt>
                <c:pt idx="67">
                  <c:v>7.6</c:v>
                </c:pt>
                <c:pt idx="68">
                  <c:v>8.6</c:v>
                </c:pt>
                <c:pt idx="69">
                  <c:v>10</c:v>
                </c:pt>
                <c:pt idx="70">
                  <c:v>12.4</c:v>
                </c:pt>
                <c:pt idx="71">
                  <c:v>10.199999999999999</c:v>
                </c:pt>
                <c:pt idx="72">
                  <c:v>4</c:v>
                </c:pt>
                <c:pt idx="73">
                  <c:v>7.6</c:v>
                </c:pt>
                <c:pt idx="74">
                  <c:v>13.6</c:v>
                </c:pt>
                <c:pt idx="75">
                  <c:v>13.2</c:v>
                </c:pt>
                <c:pt idx="76">
                  <c:v>9.1</c:v>
                </c:pt>
                <c:pt idx="77">
                  <c:v>11.4</c:v>
                </c:pt>
                <c:pt idx="78">
                  <c:v>16.399999999999999</c:v>
                </c:pt>
                <c:pt idx="79">
                  <c:v>5.7</c:v>
                </c:pt>
                <c:pt idx="80">
                  <c:v>5.2</c:v>
                </c:pt>
                <c:pt idx="81">
                  <c:v>6.9</c:v>
                </c:pt>
                <c:pt idx="82">
                  <c:v>11</c:v>
                </c:pt>
                <c:pt idx="83">
                  <c:v>6.9</c:v>
                </c:pt>
                <c:pt idx="84">
                  <c:v>11.2</c:v>
                </c:pt>
                <c:pt idx="85">
                  <c:v>16.899999999999999</c:v>
                </c:pt>
                <c:pt idx="86">
                  <c:v>10.5</c:v>
                </c:pt>
                <c:pt idx="87">
                  <c:v>9.5</c:v>
                </c:pt>
                <c:pt idx="88">
                  <c:v>10.6</c:v>
                </c:pt>
                <c:pt idx="89">
                  <c:v>11</c:v>
                </c:pt>
                <c:pt idx="90">
                  <c:v>10.6</c:v>
                </c:pt>
                <c:pt idx="91">
                  <c:v>8.4</c:v>
                </c:pt>
                <c:pt idx="92">
                  <c:v>7.1</c:v>
                </c:pt>
                <c:pt idx="93">
                  <c:v>8.5</c:v>
                </c:pt>
                <c:pt idx="94">
                  <c:v>7.1</c:v>
                </c:pt>
                <c:pt idx="95">
                  <c:v>8.1</c:v>
                </c:pt>
                <c:pt idx="96">
                  <c:v>13</c:v>
                </c:pt>
                <c:pt idx="97">
                  <c:v>10</c:v>
                </c:pt>
                <c:pt idx="98">
                  <c:v>11.5</c:v>
                </c:pt>
                <c:pt idx="99">
                  <c:v>12.2</c:v>
                </c:pt>
                <c:pt idx="100">
                  <c:v>10.6</c:v>
                </c:pt>
                <c:pt idx="101">
                  <c:v>10.9</c:v>
                </c:pt>
                <c:pt idx="102">
                  <c:v>13.9</c:v>
                </c:pt>
                <c:pt idx="103">
                  <c:v>18</c:v>
                </c:pt>
                <c:pt idx="104">
                  <c:v>17.600000000000001</c:v>
                </c:pt>
                <c:pt idx="105">
                  <c:v>18.3</c:v>
                </c:pt>
                <c:pt idx="106">
                  <c:v>19.7</c:v>
                </c:pt>
                <c:pt idx="107">
                  <c:v>20.8</c:v>
                </c:pt>
                <c:pt idx="108">
                  <c:v>21.6</c:v>
                </c:pt>
                <c:pt idx="109">
                  <c:v>22.7</c:v>
                </c:pt>
                <c:pt idx="110">
                  <c:v>22.4</c:v>
                </c:pt>
                <c:pt idx="111">
                  <c:v>19.5</c:v>
                </c:pt>
                <c:pt idx="112">
                  <c:v>20.5</c:v>
                </c:pt>
                <c:pt idx="113">
                  <c:v>20.9</c:v>
                </c:pt>
                <c:pt idx="114">
                  <c:v>20.6</c:v>
                </c:pt>
                <c:pt idx="115">
                  <c:v>23.4</c:v>
                </c:pt>
                <c:pt idx="116">
                  <c:v>24.6</c:v>
                </c:pt>
                <c:pt idx="117">
                  <c:v>25.3</c:v>
                </c:pt>
                <c:pt idx="118">
                  <c:v>23.7</c:v>
                </c:pt>
                <c:pt idx="119">
                  <c:v>25.1</c:v>
                </c:pt>
                <c:pt idx="120">
                  <c:v>24.4</c:v>
                </c:pt>
                <c:pt idx="121">
                  <c:v>24</c:v>
                </c:pt>
                <c:pt idx="122">
                  <c:v>22.1</c:v>
                </c:pt>
                <c:pt idx="123">
                  <c:v>19.3</c:v>
                </c:pt>
                <c:pt idx="124">
                  <c:v>20</c:v>
                </c:pt>
                <c:pt idx="125">
                  <c:v>17.899999999999999</c:v>
                </c:pt>
                <c:pt idx="126">
                  <c:v>19.100000000000001</c:v>
                </c:pt>
                <c:pt idx="127">
                  <c:v>19.2</c:v>
                </c:pt>
                <c:pt idx="128">
                  <c:v>19.5</c:v>
                </c:pt>
                <c:pt idx="129">
                  <c:v>21.9</c:v>
                </c:pt>
                <c:pt idx="130">
                  <c:v>22.8</c:v>
                </c:pt>
                <c:pt idx="131">
                  <c:v>23.8</c:v>
                </c:pt>
                <c:pt idx="132">
                  <c:v>24.1</c:v>
                </c:pt>
                <c:pt idx="133">
                  <c:v>26.2</c:v>
                </c:pt>
                <c:pt idx="134">
                  <c:v>28.7</c:v>
                </c:pt>
                <c:pt idx="135">
                  <c:v>24.9</c:v>
                </c:pt>
                <c:pt idx="136">
                  <c:v>19</c:v>
                </c:pt>
                <c:pt idx="137">
                  <c:v>18</c:v>
                </c:pt>
                <c:pt idx="138">
                  <c:v>14.7</c:v>
                </c:pt>
                <c:pt idx="139">
                  <c:v>14.8</c:v>
                </c:pt>
                <c:pt idx="140">
                  <c:v>18.7</c:v>
                </c:pt>
                <c:pt idx="141">
                  <c:v>21.4</c:v>
                </c:pt>
                <c:pt idx="142">
                  <c:v>22.7</c:v>
                </c:pt>
                <c:pt idx="143">
                  <c:v>24.8</c:v>
                </c:pt>
                <c:pt idx="144">
                  <c:v>25.1</c:v>
                </c:pt>
                <c:pt idx="145">
                  <c:v>23</c:v>
                </c:pt>
                <c:pt idx="146">
                  <c:v>20.7</c:v>
                </c:pt>
                <c:pt idx="147">
                  <c:v>18</c:v>
                </c:pt>
                <c:pt idx="148">
                  <c:v>18.3</c:v>
                </c:pt>
                <c:pt idx="149">
                  <c:v>17.5</c:v>
                </c:pt>
                <c:pt idx="150">
                  <c:v>14.8</c:v>
                </c:pt>
                <c:pt idx="151">
                  <c:v>13.9</c:v>
                </c:pt>
                <c:pt idx="152">
                  <c:v>15.4</c:v>
                </c:pt>
                <c:pt idx="153">
                  <c:v>15.5</c:v>
                </c:pt>
                <c:pt idx="154">
                  <c:v>17.3</c:v>
                </c:pt>
                <c:pt idx="155">
                  <c:v>19.100000000000001</c:v>
                </c:pt>
                <c:pt idx="156">
                  <c:v>17.8</c:v>
                </c:pt>
                <c:pt idx="157">
                  <c:v>19.3</c:v>
                </c:pt>
                <c:pt idx="158">
                  <c:v>19.899999999999999</c:v>
                </c:pt>
                <c:pt idx="159">
                  <c:v>20.2</c:v>
                </c:pt>
                <c:pt idx="160">
                  <c:v>19.600000000000001</c:v>
                </c:pt>
                <c:pt idx="161">
                  <c:v>15.6</c:v>
                </c:pt>
                <c:pt idx="162">
                  <c:v>13.5</c:v>
                </c:pt>
                <c:pt idx="163">
                  <c:v>17.399999999999999</c:v>
                </c:pt>
                <c:pt idx="164">
                  <c:v>21.9</c:v>
                </c:pt>
                <c:pt idx="165">
                  <c:v>22.7</c:v>
                </c:pt>
                <c:pt idx="166">
                  <c:v>24.1</c:v>
                </c:pt>
                <c:pt idx="167">
                  <c:v>19.3</c:v>
                </c:pt>
                <c:pt idx="168">
                  <c:v>21.5</c:v>
                </c:pt>
                <c:pt idx="169">
                  <c:v>20.6</c:v>
                </c:pt>
                <c:pt idx="170">
                  <c:v>17.399999999999999</c:v>
                </c:pt>
                <c:pt idx="171">
                  <c:v>20.6</c:v>
                </c:pt>
                <c:pt idx="172">
                  <c:v>24</c:v>
                </c:pt>
                <c:pt idx="173">
                  <c:v>23.3</c:v>
                </c:pt>
                <c:pt idx="174">
                  <c:v>15.9</c:v>
                </c:pt>
                <c:pt idx="175">
                  <c:v>16.399999999999999</c:v>
                </c:pt>
                <c:pt idx="176">
                  <c:v>17.3</c:v>
                </c:pt>
                <c:pt idx="177">
                  <c:v>19.899999999999999</c:v>
                </c:pt>
                <c:pt idx="178">
                  <c:v>22.2</c:v>
                </c:pt>
                <c:pt idx="179">
                  <c:v>21.1</c:v>
                </c:pt>
                <c:pt idx="180">
                  <c:v>11.6</c:v>
                </c:pt>
                <c:pt idx="181">
                  <c:v>8.6</c:v>
                </c:pt>
                <c:pt idx="182">
                  <c:v>8.8000000000000007</c:v>
                </c:pt>
                <c:pt idx="183">
                  <c:v>10.9</c:v>
                </c:pt>
                <c:pt idx="184">
                  <c:v>16.600000000000001</c:v>
                </c:pt>
                <c:pt idx="185">
                  <c:v>19</c:v>
                </c:pt>
                <c:pt idx="186">
                  <c:v>13.6</c:v>
                </c:pt>
                <c:pt idx="187">
                  <c:v>8.4</c:v>
                </c:pt>
                <c:pt idx="188">
                  <c:v>11</c:v>
                </c:pt>
                <c:pt idx="189">
                  <c:v>10.199999999999999</c:v>
                </c:pt>
                <c:pt idx="190">
                  <c:v>8.1999999999999993</c:v>
                </c:pt>
                <c:pt idx="191">
                  <c:v>12.3</c:v>
                </c:pt>
                <c:pt idx="192">
                  <c:v>13</c:v>
                </c:pt>
                <c:pt idx="193">
                  <c:v>9.9</c:v>
                </c:pt>
                <c:pt idx="194">
                  <c:v>8.3000000000000007</c:v>
                </c:pt>
                <c:pt idx="195">
                  <c:v>6.2</c:v>
                </c:pt>
                <c:pt idx="196">
                  <c:v>6</c:v>
                </c:pt>
                <c:pt idx="197">
                  <c:v>10.199999999999999</c:v>
                </c:pt>
                <c:pt idx="198">
                  <c:v>11.1</c:v>
                </c:pt>
                <c:pt idx="199">
                  <c:v>9.9</c:v>
                </c:pt>
                <c:pt idx="200">
                  <c:v>4.8</c:v>
                </c:pt>
                <c:pt idx="201">
                  <c:v>11.4</c:v>
                </c:pt>
                <c:pt idx="202">
                  <c:v>14.8</c:v>
                </c:pt>
                <c:pt idx="203">
                  <c:v>6.2</c:v>
                </c:pt>
                <c:pt idx="204">
                  <c:v>4.7</c:v>
                </c:pt>
                <c:pt idx="205">
                  <c:v>7.2</c:v>
                </c:pt>
                <c:pt idx="206">
                  <c:v>5.2</c:v>
                </c:pt>
                <c:pt idx="207">
                  <c:v>7.2</c:v>
                </c:pt>
                <c:pt idx="208">
                  <c:v>8.6999999999999993</c:v>
                </c:pt>
                <c:pt idx="209">
                  <c:v>8.6</c:v>
                </c:pt>
                <c:pt idx="210">
                  <c:v>7</c:v>
                </c:pt>
                <c:pt idx="211">
                  <c:v>3.6</c:v>
                </c:pt>
                <c:pt idx="212">
                  <c:v>3.2</c:v>
                </c:pt>
                <c:pt idx="213">
                  <c:v>6.3</c:v>
                </c:pt>
                <c:pt idx="214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3-4193-AA1F-FECC1F54C1FF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'2014'!$H$1:$H$215</c:f>
              <c:strCache>
                <c:ptCount val="215"/>
                <c:pt idx="0">
                  <c:v>Дата</c:v>
                </c:pt>
                <c:pt idx="1">
                  <c:v>01.03.2014</c:v>
                </c:pt>
                <c:pt idx="2">
                  <c:v>02.03.2014</c:v>
                </c:pt>
                <c:pt idx="3">
                  <c:v>03.03.2014</c:v>
                </c:pt>
                <c:pt idx="4">
                  <c:v>04.03.2014</c:v>
                </c:pt>
                <c:pt idx="5">
                  <c:v>05.03.2014</c:v>
                </c:pt>
                <c:pt idx="6">
                  <c:v>06.03.2014</c:v>
                </c:pt>
                <c:pt idx="7">
                  <c:v>07.03.2014</c:v>
                </c:pt>
                <c:pt idx="8">
                  <c:v>08.03.2014</c:v>
                </c:pt>
                <c:pt idx="9">
                  <c:v>09.03.2014</c:v>
                </c:pt>
                <c:pt idx="10">
                  <c:v>10.03.2014</c:v>
                </c:pt>
                <c:pt idx="11">
                  <c:v>11.03.2014</c:v>
                </c:pt>
                <c:pt idx="12">
                  <c:v>12.03.2014</c:v>
                </c:pt>
                <c:pt idx="13">
                  <c:v>13.03.2014</c:v>
                </c:pt>
                <c:pt idx="14">
                  <c:v>14.03.2014</c:v>
                </c:pt>
                <c:pt idx="15">
                  <c:v>15.03.2014</c:v>
                </c:pt>
                <c:pt idx="16">
                  <c:v>16.03.2014</c:v>
                </c:pt>
                <c:pt idx="17">
                  <c:v>17.03.2014</c:v>
                </c:pt>
                <c:pt idx="18">
                  <c:v>18.03.2014</c:v>
                </c:pt>
                <c:pt idx="19">
                  <c:v>19.03.2014</c:v>
                </c:pt>
                <c:pt idx="20">
                  <c:v>20.03.2014</c:v>
                </c:pt>
                <c:pt idx="21">
                  <c:v>21.03.2014</c:v>
                </c:pt>
                <c:pt idx="22">
                  <c:v>22.03.2014</c:v>
                </c:pt>
                <c:pt idx="23">
                  <c:v>23.03.2014</c:v>
                </c:pt>
                <c:pt idx="24">
                  <c:v>24.03.2014</c:v>
                </c:pt>
                <c:pt idx="25">
                  <c:v>25.03.2014</c:v>
                </c:pt>
                <c:pt idx="26">
                  <c:v>26.03.2014</c:v>
                </c:pt>
                <c:pt idx="27">
                  <c:v>27.03.2014</c:v>
                </c:pt>
                <c:pt idx="28">
                  <c:v>28.03.2014</c:v>
                </c:pt>
                <c:pt idx="29">
                  <c:v>29.03.2014</c:v>
                </c:pt>
                <c:pt idx="30">
                  <c:v>30.03.2014</c:v>
                </c:pt>
                <c:pt idx="31">
                  <c:v>31.03.2014</c:v>
                </c:pt>
                <c:pt idx="32">
                  <c:v>01.04.2014</c:v>
                </c:pt>
                <c:pt idx="33">
                  <c:v>02.04.2014</c:v>
                </c:pt>
                <c:pt idx="34">
                  <c:v>03.04.2014</c:v>
                </c:pt>
                <c:pt idx="35">
                  <c:v>04.04.2014</c:v>
                </c:pt>
                <c:pt idx="36">
                  <c:v>05.04.2014</c:v>
                </c:pt>
                <c:pt idx="37">
                  <c:v>06.04.2014</c:v>
                </c:pt>
                <c:pt idx="38">
                  <c:v>07.04.2014</c:v>
                </c:pt>
                <c:pt idx="39">
                  <c:v>08.04.2014</c:v>
                </c:pt>
                <c:pt idx="40">
                  <c:v>09.04.2014</c:v>
                </c:pt>
                <c:pt idx="41">
                  <c:v>10.04.2014</c:v>
                </c:pt>
                <c:pt idx="42">
                  <c:v>11.04.2014</c:v>
                </c:pt>
                <c:pt idx="43">
                  <c:v>12.04.2014</c:v>
                </c:pt>
                <c:pt idx="44">
                  <c:v>13.04.2014</c:v>
                </c:pt>
                <c:pt idx="45">
                  <c:v>14.04.2014</c:v>
                </c:pt>
                <c:pt idx="46">
                  <c:v>15.04.2014</c:v>
                </c:pt>
                <c:pt idx="47">
                  <c:v>16.04.2014</c:v>
                </c:pt>
                <c:pt idx="48">
                  <c:v>17.04.2014</c:v>
                </c:pt>
                <c:pt idx="49">
                  <c:v>18.04.2014</c:v>
                </c:pt>
                <c:pt idx="50">
                  <c:v>19.04.2014</c:v>
                </c:pt>
                <c:pt idx="51">
                  <c:v>20.04.2014</c:v>
                </c:pt>
                <c:pt idx="52">
                  <c:v>21.04.2014</c:v>
                </c:pt>
                <c:pt idx="53">
                  <c:v>22.04.2014</c:v>
                </c:pt>
                <c:pt idx="54">
                  <c:v>23.04.2014</c:v>
                </c:pt>
                <c:pt idx="55">
                  <c:v>24.04.2014</c:v>
                </c:pt>
                <c:pt idx="56">
                  <c:v>25.04.2014</c:v>
                </c:pt>
                <c:pt idx="57">
                  <c:v>26.04.2014</c:v>
                </c:pt>
                <c:pt idx="58">
                  <c:v>27.04.2014</c:v>
                </c:pt>
                <c:pt idx="59">
                  <c:v>28.04.2014</c:v>
                </c:pt>
                <c:pt idx="60">
                  <c:v>29.04.2014</c:v>
                </c:pt>
                <c:pt idx="61">
                  <c:v>30.04.2014</c:v>
                </c:pt>
                <c:pt idx="62">
                  <c:v>01.05.2014</c:v>
                </c:pt>
                <c:pt idx="63">
                  <c:v>02.05.2014</c:v>
                </c:pt>
                <c:pt idx="64">
                  <c:v>03.05.2014</c:v>
                </c:pt>
                <c:pt idx="65">
                  <c:v>04.05.2014</c:v>
                </c:pt>
                <c:pt idx="66">
                  <c:v>05.05.2014</c:v>
                </c:pt>
                <c:pt idx="67">
                  <c:v>06.05.2014</c:v>
                </c:pt>
                <c:pt idx="68">
                  <c:v>07.05.2014</c:v>
                </c:pt>
                <c:pt idx="69">
                  <c:v>08.05.2014</c:v>
                </c:pt>
                <c:pt idx="70">
                  <c:v>09.05.2014</c:v>
                </c:pt>
                <c:pt idx="71">
                  <c:v>10.05.2014</c:v>
                </c:pt>
                <c:pt idx="72">
                  <c:v>11.05.2014</c:v>
                </c:pt>
                <c:pt idx="73">
                  <c:v>12.05.2014</c:v>
                </c:pt>
                <c:pt idx="74">
                  <c:v>13.05.2014</c:v>
                </c:pt>
                <c:pt idx="75">
                  <c:v>14.05.2014</c:v>
                </c:pt>
                <c:pt idx="76">
                  <c:v>15.05.2014</c:v>
                </c:pt>
                <c:pt idx="77">
                  <c:v>16.05.2014</c:v>
                </c:pt>
                <c:pt idx="78">
                  <c:v>17.05.2014</c:v>
                </c:pt>
                <c:pt idx="79">
                  <c:v>18.05.2014</c:v>
                </c:pt>
                <c:pt idx="80">
                  <c:v>19.05.2014</c:v>
                </c:pt>
                <c:pt idx="81">
                  <c:v>20.05.2014</c:v>
                </c:pt>
                <c:pt idx="82">
                  <c:v>21.05.2014</c:v>
                </c:pt>
                <c:pt idx="83">
                  <c:v>22.05.2014</c:v>
                </c:pt>
                <c:pt idx="84">
                  <c:v>23.05.2014</c:v>
                </c:pt>
                <c:pt idx="85">
                  <c:v>24.05.2014</c:v>
                </c:pt>
                <c:pt idx="86">
                  <c:v>25.05.2014</c:v>
                </c:pt>
                <c:pt idx="87">
                  <c:v>26.05.2014</c:v>
                </c:pt>
                <c:pt idx="88">
                  <c:v>27.05.2014</c:v>
                </c:pt>
                <c:pt idx="89">
                  <c:v>28.05.2014</c:v>
                </c:pt>
                <c:pt idx="90">
                  <c:v>29.05.2014</c:v>
                </c:pt>
                <c:pt idx="91">
                  <c:v>30.05.2014</c:v>
                </c:pt>
                <c:pt idx="92">
                  <c:v>31.05.2014</c:v>
                </c:pt>
                <c:pt idx="93">
                  <c:v>01.06.2014</c:v>
                </c:pt>
                <c:pt idx="94">
                  <c:v>02.06.2014</c:v>
                </c:pt>
                <c:pt idx="95">
                  <c:v>03.06.2014</c:v>
                </c:pt>
                <c:pt idx="96">
                  <c:v>04.06.2014</c:v>
                </c:pt>
                <c:pt idx="97">
                  <c:v>05.06.2014</c:v>
                </c:pt>
                <c:pt idx="98">
                  <c:v>06.06.2014</c:v>
                </c:pt>
                <c:pt idx="99">
                  <c:v>07.06.2014</c:v>
                </c:pt>
                <c:pt idx="100">
                  <c:v>08.06.2014</c:v>
                </c:pt>
                <c:pt idx="101">
                  <c:v>09.06.2014</c:v>
                </c:pt>
                <c:pt idx="102">
                  <c:v>10.06.2014</c:v>
                </c:pt>
                <c:pt idx="103">
                  <c:v>11.06.2014</c:v>
                </c:pt>
                <c:pt idx="104">
                  <c:v>12.06.2014</c:v>
                </c:pt>
                <c:pt idx="105">
                  <c:v>13.06.2014</c:v>
                </c:pt>
                <c:pt idx="106">
                  <c:v>14.06.2014</c:v>
                </c:pt>
                <c:pt idx="107">
                  <c:v>15.06.2014</c:v>
                </c:pt>
                <c:pt idx="108">
                  <c:v>16.06.2014</c:v>
                </c:pt>
                <c:pt idx="109">
                  <c:v>17.06.2014</c:v>
                </c:pt>
                <c:pt idx="110">
                  <c:v>18.06.2014</c:v>
                </c:pt>
                <c:pt idx="111">
                  <c:v>19.06.2014</c:v>
                </c:pt>
                <c:pt idx="112">
                  <c:v>20.06.2014</c:v>
                </c:pt>
                <c:pt idx="113">
                  <c:v>21.06.2014</c:v>
                </c:pt>
                <c:pt idx="114">
                  <c:v>22.06.2014</c:v>
                </c:pt>
                <c:pt idx="115">
                  <c:v>23.06.2014</c:v>
                </c:pt>
                <c:pt idx="116">
                  <c:v>24.06.2014</c:v>
                </c:pt>
                <c:pt idx="117">
                  <c:v>25.06.2014</c:v>
                </c:pt>
                <c:pt idx="118">
                  <c:v>26.06.2014</c:v>
                </c:pt>
                <c:pt idx="119">
                  <c:v>27.06.2014</c:v>
                </c:pt>
                <c:pt idx="120">
                  <c:v>28.06.2014</c:v>
                </c:pt>
                <c:pt idx="121">
                  <c:v>29.06.2014</c:v>
                </c:pt>
                <c:pt idx="122">
                  <c:v>30.06.2014</c:v>
                </c:pt>
                <c:pt idx="123">
                  <c:v>01.07.2014</c:v>
                </c:pt>
                <c:pt idx="124">
                  <c:v>02.07.2014</c:v>
                </c:pt>
                <c:pt idx="125">
                  <c:v>03.07.2014</c:v>
                </c:pt>
                <c:pt idx="126">
                  <c:v>04.07.2014</c:v>
                </c:pt>
                <c:pt idx="127">
                  <c:v>05.07.2014</c:v>
                </c:pt>
                <c:pt idx="128">
                  <c:v>06.07.2014</c:v>
                </c:pt>
                <c:pt idx="129">
                  <c:v>07.07.2014</c:v>
                </c:pt>
                <c:pt idx="130">
                  <c:v>08.07.2014</c:v>
                </c:pt>
                <c:pt idx="131">
                  <c:v>09.07.2014</c:v>
                </c:pt>
                <c:pt idx="132">
                  <c:v>10.07.2014</c:v>
                </c:pt>
                <c:pt idx="133">
                  <c:v>11.07.2014</c:v>
                </c:pt>
                <c:pt idx="134">
                  <c:v>12.07.2014</c:v>
                </c:pt>
                <c:pt idx="135">
                  <c:v>13.07.2014</c:v>
                </c:pt>
                <c:pt idx="136">
                  <c:v>14.07.2014</c:v>
                </c:pt>
                <c:pt idx="137">
                  <c:v>15.07.2014</c:v>
                </c:pt>
                <c:pt idx="138">
                  <c:v>16.07.2014</c:v>
                </c:pt>
                <c:pt idx="139">
                  <c:v>17.07.2014</c:v>
                </c:pt>
                <c:pt idx="140">
                  <c:v>18.07.2014</c:v>
                </c:pt>
                <c:pt idx="141">
                  <c:v>19.07.2014</c:v>
                </c:pt>
                <c:pt idx="142">
                  <c:v>20.07.2014</c:v>
                </c:pt>
                <c:pt idx="143">
                  <c:v>21.07.2014</c:v>
                </c:pt>
                <c:pt idx="144">
                  <c:v>22.07.2014</c:v>
                </c:pt>
                <c:pt idx="145">
                  <c:v>23.07.2014</c:v>
                </c:pt>
                <c:pt idx="146">
                  <c:v>24.07.2014</c:v>
                </c:pt>
                <c:pt idx="147">
                  <c:v>25.07.2014</c:v>
                </c:pt>
                <c:pt idx="148">
                  <c:v>26.07.2014</c:v>
                </c:pt>
                <c:pt idx="149">
                  <c:v>27.07.2014</c:v>
                </c:pt>
                <c:pt idx="150">
                  <c:v>28.07.2014</c:v>
                </c:pt>
                <c:pt idx="151">
                  <c:v>29.07.2014</c:v>
                </c:pt>
                <c:pt idx="152">
                  <c:v>30.07.2014</c:v>
                </c:pt>
                <c:pt idx="153">
                  <c:v>31.07.2014</c:v>
                </c:pt>
                <c:pt idx="154">
                  <c:v>01.08.2014</c:v>
                </c:pt>
                <c:pt idx="155">
                  <c:v>02.08.2014</c:v>
                </c:pt>
                <c:pt idx="156">
                  <c:v>03.08.2014</c:v>
                </c:pt>
                <c:pt idx="157">
                  <c:v>04.08.2014</c:v>
                </c:pt>
                <c:pt idx="158">
                  <c:v>05.08.2014</c:v>
                </c:pt>
                <c:pt idx="159">
                  <c:v>06.08.2014</c:v>
                </c:pt>
                <c:pt idx="160">
                  <c:v>07.08.2014</c:v>
                </c:pt>
                <c:pt idx="161">
                  <c:v>08.08.2014</c:v>
                </c:pt>
                <c:pt idx="162">
                  <c:v>09.08.2014</c:v>
                </c:pt>
                <c:pt idx="163">
                  <c:v>10.08.2014</c:v>
                </c:pt>
                <c:pt idx="164">
                  <c:v>11.08.2014</c:v>
                </c:pt>
                <c:pt idx="165">
                  <c:v>12.08.2014</c:v>
                </c:pt>
                <c:pt idx="166">
                  <c:v>13.08.2014</c:v>
                </c:pt>
                <c:pt idx="167">
                  <c:v>14.08.2014</c:v>
                </c:pt>
                <c:pt idx="168">
                  <c:v>15.08.2014</c:v>
                </c:pt>
                <c:pt idx="169">
                  <c:v>16.08.2014</c:v>
                </c:pt>
                <c:pt idx="170">
                  <c:v>17.08.2014</c:v>
                </c:pt>
                <c:pt idx="171">
                  <c:v>18.08.2014</c:v>
                </c:pt>
                <c:pt idx="172">
                  <c:v>19.08.2014</c:v>
                </c:pt>
                <c:pt idx="173">
                  <c:v>20.08.2014</c:v>
                </c:pt>
                <c:pt idx="174">
                  <c:v>21.08.2014</c:v>
                </c:pt>
                <c:pt idx="175">
                  <c:v>22.08.2014</c:v>
                </c:pt>
                <c:pt idx="176">
                  <c:v>23.08.2014</c:v>
                </c:pt>
                <c:pt idx="177">
                  <c:v>24.08.2014</c:v>
                </c:pt>
                <c:pt idx="178">
                  <c:v>25.08.2014</c:v>
                </c:pt>
                <c:pt idx="179">
                  <c:v>26.08.2014</c:v>
                </c:pt>
                <c:pt idx="180">
                  <c:v>27.08.2014</c:v>
                </c:pt>
                <c:pt idx="181">
                  <c:v>28.08.2014</c:v>
                </c:pt>
                <c:pt idx="182">
                  <c:v>29.08.2014</c:v>
                </c:pt>
                <c:pt idx="183">
                  <c:v>30.08.2014</c:v>
                </c:pt>
                <c:pt idx="184">
                  <c:v>31.08.2014</c:v>
                </c:pt>
                <c:pt idx="185">
                  <c:v>01.09.2014</c:v>
                </c:pt>
                <c:pt idx="186">
                  <c:v>02.09.2014</c:v>
                </c:pt>
                <c:pt idx="187">
                  <c:v>03.09.2014</c:v>
                </c:pt>
                <c:pt idx="188">
                  <c:v>04.09.2014</c:v>
                </c:pt>
                <c:pt idx="189">
                  <c:v>05.09.2014</c:v>
                </c:pt>
                <c:pt idx="190">
                  <c:v>06.09.2014</c:v>
                </c:pt>
                <c:pt idx="191">
                  <c:v>07.09.2014</c:v>
                </c:pt>
                <c:pt idx="192">
                  <c:v>08.09.2014</c:v>
                </c:pt>
                <c:pt idx="193">
                  <c:v>09.09.2014</c:v>
                </c:pt>
                <c:pt idx="194">
                  <c:v>10.09.2014</c:v>
                </c:pt>
                <c:pt idx="195">
                  <c:v>11.09.2014</c:v>
                </c:pt>
                <c:pt idx="196">
                  <c:v>12.09.2014</c:v>
                </c:pt>
                <c:pt idx="197">
                  <c:v>13.09.2014</c:v>
                </c:pt>
                <c:pt idx="198">
                  <c:v>14.09.2014</c:v>
                </c:pt>
                <c:pt idx="199">
                  <c:v>15.09.2014</c:v>
                </c:pt>
                <c:pt idx="200">
                  <c:v>16.09.2014</c:v>
                </c:pt>
                <c:pt idx="201">
                  <c:v>17.09.2014</c:v>
                </c:pt>
                <c:pt idx="202">
                  <c:v>18.09.2014</c:v>
                </c:pt>
                <c:pt idx="203">
                  <c:v>19.09.2014</c:v>
                </c:pt>
                <c:pt idx="204">
                  <c:v>20.09.2014</c:v>
                </c:pt>
                <c:pt idx="205">
                  <c:v>21.09.2014</c:v>
                </c:pt>
                <c:pt idx="206">
                  <c:v>22.09.2014</c:v>
                </c:pt>
                <c:pt idx="207">
                  <c:v>23.09.2014</c:v>
                </c:pt>
                <c:pt idx="208">
                  <c:v>24.09.2014</c:v>
                </c:pt>
                <c:pt idx="209">
                  <c:v>25.09.2014</c:v>
                </c:pt>
                <c:pt idx="210">
                  <c:v>26.09.2014</c:v>
                </c:pt>
                <c:pt idx="211">
                  <c:v>27.09.2014</c:v>
                </c:pt>
                <c:pt idx="212">
                  <c:v>28.09.2014</c:v>
                </c:pt>
                <c:pt idx="213">
                  <c:v>29.09.2014</c:v>
                </c:pt>
                <c:pt idx="214">
                  <c:v>30.09.2014</c:v>
                </c:pt>
              </c:strCache>
            </c:strRef>
          </c:cat>
          <c:val>
            <c:numRef>
              <c:f>'2014'!$J$1:$J$215</c:f>
              <c:numCache>
                <c:formatCode>General</c:formatCode>
                <c:ptCount val="215"/>
                <c:pt idx="0">
                  <c:v>0</c:v>
                </c:pt>
                <c:pt idx="1">
                  <c:v>1.8</c:v>
                </c:pt>
                <c:pt idx="2">
                  <c:v>0.4</c:v>
                </c:pt>
                <c:pt idx="3">
                  <c:v>1.5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0</c:v>
                </c:pt>
                <c:pt idx="13">
                  <c:v>0</c:v>
                </c:pt>
                <c:pt idx="14">
                  <c:v>3.1</c:v>
                </c:pt>
                <c:pt idx="15">
                  <c:v>0.4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0.4</c:v>
                </c:pt>
                <c:pt idx="20">
                  <c:v>0.4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</c:v>
                </c:pt>
                <c:pt idx="40">
                  <c:v>0</c:v>
                </c:pt>
                <c:pt idx="41">
                  <c:v>0.6</c:v>
                </c:pt>
                <c:pt idx="42">
                  <c:v>1.6</c:v>
                </c:pt>
                <c:pt idx="43">
                  <c:v>0.6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5.5</c:v>
                </c:pt>
                <c:pt idx="75">
                  <c:v>4</c:v>
                </c:pt>
                <c:pt idx="76">
                  <c:v>0</c:v>
                </c:pt>
                <c:pt idx="77">
                  <c:v>0</c:v>
                </c:pt>
                <c:pt idx="78">
                  <c:v>0.4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2.8</c:v>
                </c:pt>
                <c:pt idx="84">
                  <c:v>0</c:v>
                </c:pt>
                <c:pt idx="85">
                  <c:v>6.5</c:v>
                </c:pt>
                <c:pt idx="86">
                  <c:v>17.399999999999999</c:v>
                </c:pt>
                <c:pt idx="87">
                  <c:v>0.4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9.5</c:v>
                </c:pt>
                <c:pt idx="93">
                  <c:v>0</c:v>
                </c:pt>
                <c:pt idx="94">
                  <c:v>1.5</c:v>
                </c:pt>
                <c:pt idx="95">
                  <c:v>0</c:v>
                </c:pt>
                <c:pt idx="96">
                  <c:v>6.5</c:v>
                </c:pt>
                <c:pt idx="97">
                  <c:v>0</c:v>
                </c:pt>
                <c:pt idx="98">
                  <c:v>0</c:v>
                </c:pt>
                <c:pt idx="99">
                  <c:v>12.7</c:v>
                </c:pt>
                <c:pt idx="100">
                  <c:v>1.3</c:v>
                </c:pt>
                <c:pt idx="101">
                  <c:v>0.3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</c:v>
                </c:pt>
                <c:pt idx="122">
                  <c:v>0</c:v>
                </c:pt>
                <c:pt idx="123">
                  <c:v>0</c:v>
                </c:pt>
                <c:pt idx="124">
                  <c:v>1.1000000000000001</c:v>
                </c:pt>
                <c:pt idx="125">
                  <c:v>0.5</c:v>
                </c:pt>
                <c:pt idx="126">
                  <c:v>0</c:v>
                </c:pt>
                <c:pt idx="127">
                  <c:v>7</c:v>
                </c:pt>
                <c:pt idx="128">
                  <c:v>1.2</c:v>
                </c:pt>
                <c:pt idx="129">
                  <c:v>0</c:v>
                </c:pt>
                <c:pt idx="130">
                  <c:v>0</c:v>
                </c:pt>
                <c:pt idx="131">
                  <c:v>19.600000000000001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0.1</c:v>
                </c:pt>
                <c:pt idx="136">
                  <c:v>7.8</c:v>
                </c:pt>
                <c:pt idx="137">
                  <c:v>0</c:v>
                </c:pt>
                <c:pt idx="138">
                  <c:v>6.5</c:v>
                </c:pt>
                <c:pt idx="139">
                  <c:v>2.6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3.5</c:v>
                </c:pt>
                <c:pt idx="146">
                  <c:v>3.2</c:v>
                </c:pt>
                <c:pt idx="147">
                  <c:v>0</c:v>
                </c:pt>
                <c:pt idx="148">
                  <c:v>10.3</c:v>
                </c:pt>
                <c:pt idx="149">
                  <c:v>1.5</c:v>
                </c:pt>
                <c:pt idx="150">
                  <c:v>6.4</c:v>
                </c:pt>
                <c:pt idx="151">
                  <c:v>33.700000000000003</c:v>
                </c:pt>
                <c:pt idx="152">
                  <c:v>1</c:v>
                </c:pt>
                <c:pt idx="153">
                  <c:v>1.6</c:v>
                </c:pt>
                <c:pt idx="154">
                  <c:v>0.3</c:v>
                </c:pt>
                <c:pt idx="155">
                  <c:v>10.4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3.4</c:v>
                </c:pt>
                <c:pt idx="168">
                  <c:v>1.5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0.1</c:v>
                </c:pt>
                <c:pt idx="180">
                  <c:v>46.6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0.8</c:v>
                </c:pt>
                <c:pt idx="193">
                  <c:v>2.6</c:v>
                </c:pt>
                <c:pt idx="194">
                  <c:v>1.3</c:v>
                </c:pt>
                <c:pt idx="195">
                  <c:v>2.9</c:v>
                </c:pt>
                <c:pt idx="196">
                  <c:v>0.8</c:v>
                </c:pt>
                <c:pt idx="197">
                  <c:v>0</c:v>
                </c:pt>
                <c:pt idx="198">
                  <c:v>0</c:v>
                </c:pt>
                <c:pt idx="199">
                  <c:v>5.4</c:v>
                </c:pt>
                <c:pt idx="200">
                  <c:v>0</c:v>
                </c:pt>
                <c:pt idx="201">
                  <c:v>0</c:v>
                </c:pt>
                <c:pt idx="202">
                  <c:v>0.4</c:v>
                </c:pt>
                <c:pt idx="203">
                  <c:v>4.3</c:v>
                </c:pt>
                <c:pt idx="204">
                  <c:v>1</c:v>
                </c:pt>
                <c:pt idx="205">
                  <c:v>7.2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</c:v>
                </c:pt>
                <c:pt idx="213">
                  <c:v>12.2</c:v>
                </c:pt>
                <c:pt idx="21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3-4193-AA1F-FECC1F54C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2864"/>
        <c:axId val="2110999056"/>
      </c:lineChart>
      <c:catAx>
        <c:axId val="2111002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9056"/>
        <c:crosses val="autoZero"/>
        <c:auto val="1"/>
        <c:lblAlgn val="ctr"/>
        <c:lblOffset val="100"/>
        <c:tickLblSkip val="1"/>
        <c:noMultiLvlLbl val="0"/>
      </c:catAx>
      <c:valAx>
        <c:axId val="21109990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'2015'!$I$1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'2015'!$H$2:$H$215</c:f>
              <c:numCache>
                <c:formatCode>dd\.mm\.yyyy</c:formatCode>
                <c:ptCount val="214"/>
                <c:pt idx="0">
                  <c:v>42064</c:v>
                </c:pt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42070</c:v>
                </c:pt>
                <c:pt idx="7">
                  <c:v>42071</c:v>
                </c:pt>
                <c:pt idx="8">
                  <c:v>42072</c:v>
                </c:pt>
                <c:pt idx="9">
                  <c:v>42073</c:v>
                </c:pt>
                <c:pt idx="10">
                  <c:v>42074</c:v>
                </c:pt>
                <c:pt idx="11">
                  <c:v>42075</c:v>
                </c:pt>
                <c:pt idx="12">
                  <c:v>42076</c:v>
                </c:pt>
                <c:pt idx="13">
                  <c:v>42077</c:v>
                </c:pt>
                <c:pt idx="14">
                  <c:v>42078</c:v>
                </c:pt>
                <c:pt idx="15">
                  <c:v>42079</c:v>
                </c:pt>
                <c:pt idx="16">
                  <c:v>42080</c:v>
                </c:pt>
                <c:pt idx="17">
                  <c:v>42081</c:v>
                </c:pt>
                <c:pt idx="18">
                  <c:v>42082</c:v>
                </c:pt>
                <c:pt idx="19">
                  <c:v>42083</c:v>
                </c:pt>
                <c:pt idx="20">
                  <c:v>42084</c:v>
                </c:pt>
                <c:pt idx="21">
                  <c:v>42085</c:v>
                </c:pt>
                <c:pt idx="22">
                  <c:v>42086</c:v>
                </c:pt>
                <c:pt idx="23">
                  <c:v>42087</c:v>
                </c:pt>
                <c:pt idx="24">
                  <c:v>42088</c:v>
                </c:pt>
                <c:pt idx="25">
                  <c:v>42089</c:v>
                </c:pt>
                <c:pt idx="26">
                  <c:v>42090</c:v>
                </c:pt>
                <c:pt idx="27">
                  <c:v>42091</c:v>
                </c:pt>
                <c:pt idx="28">
                  <c:v>42092</c:v>
                </c:pt>
                <c:pt idx="29">
                  <c:v>42093</c:v>
                </c:pt>
                <c:pt idx="30">
                  <c:v>42094</c:v>
                </c:pt>
                <c:pt idx="31">
                  <c:v>42095</c:v>
                </c:pt>
                <c:pt idx="32">
                  <c:v>42096</c:v>
                </c:pt>
                <c:pt idx="33">
                  <c:v>42097</c:v>
                </c:pt>
                <c:pt idx="34">
                  <c:v>42098</c:v>
                </c:pt>
                <c:pt idx="35">
                  <c:v>42099</c:v>
                </c:pt>
                <c:pt idx="36">
                  <c:v>42100</c:v>
                </c:pt>
                <c:pt idx="37">
                  <c:v>42101</c:v>
                </c:pt>
                <c:pt idx="38">
                  <c:v>42102</c:v>
                </c:pt>
                <c:pt idx="39">
                  <c:v>42103</c:v>
                </c:pt>
                <c:pt idx="40">
                  <c:v>42104</c:v>
                </c:pt>
                <c:pt idx="41">
                  <c:v>42105</c:v>
                </c:pt>
                <c:pt idx="42">
                  <c:v>42106</c:v>
                </c:pt>
                <c:pt idx="43">
                  <c:v>42107</c:v>
                </c:pt>
                <c:pt idx="44">
                  <c:v>42108</c:v>
                </c:pt>
                <c:pt idx="45">
                  <c:v>42109</c:v>
                </c:pt>
                <c:pt idx="46">
                  <c:v>42110</c:v>
                </c:pt>
                <c:pt idx="47">
                  <c:v>42111</c:v>
                </c:pt>
                <c:pt idx="48">
                  <c:v>42112</c:v>
                </c:pt>
                <c:pt idx="49">
                  <c:v>42113</c:v>
                </c:pt>
                <c:pt idx="50">
                  <c:v>42114</c:v>
                </c:pt>
                <c:pt idx="51">
                  <c:v>42115</c:v>
                </c:pt>
                <c:pt idx="52">
                  <c:v>42116</c:v>
                </c:pt>
                <c:pt idx="53">
                  <c:v>42117</c:v>
                </c:pt>
                <c:pt idx="54">
                  <c:v>42118</c:v>
                </c:pt>
                <c:pt idx="55">
                  <c:v>42119</c:v>
                </c:pt>
                <c:pt idx="56">
                  <c:v>42120</c:v>
                </c:pt>
                <c:pt idx="57">
                  <c:v>42121</c:v>
                </c:pt>
                <c:pt idx="58">
                  <c:v>42122</c:v>
                </c:pt>
                <c:pt idx="59">
                  <c:v>42123</c:v>
                </c:pt>
                <c:pt idx="60">
                  <c:v>42124</c:v>
                </c:pt>
                <c:pt idx="61">
                  <c:v>42125</c:v>
                </c:pt>
                <c:pt idx="62">
                  <c:v>42126</c:v>
                </c:pt>
                <c:pt idx="63">
                  <c:v>42127</c:v>
                </c:pt>
                <c:pt idx="64">
                  <c:v>42128</c:v>
                </c:pt>
                <c:pt idx="65">
                  <c:v>42129</c:v>
                </c:pt>
                <c:pt idx="66">
                  <c:v>42130</c:v>
                </c:pt>
                <c:pt idx="67">
                  <c:v>42131</c:v>
                </c:pt>
                <c:pt idx="68">
                  <c:v>42132</c:v>
                </c:pt>
                <c:pt idx="69">
                  <c:v>42133</c:v>
                </c:pt>
                <c:pt idx="70">
                  <c:v>42134</c:v>
                </c:pt>
                <c:pt idx="71">
                  <c:v>42135</c:v>
                </c:pt>
                <c:pt idx="72">
                  <c:v>42136</c:v>
                </c:pt>
                <c:pt idx="73">
                  <c:v>42137</c:v>
                </c:pt>
                <c:pt idx="74">
                  <c:v>42138</c:v>
                </c:pt>
                <c:pt idx="75">
                  <c:v>42139</c:v>
                </c:pt>
                <c:pt idx="76">
                  <c:v>42140</c:v>
                </c:pt>
                <c:pt idx="77">
                  <c:v>42141</c:v>
                </c:pt>
                <c:pt idx="78">
                  <c:v>42142</c:v>
                </c:pt>
                <c:pt idx="79">
                  <c:v>42143</c:v>
                </c:pt>
                <c:pt idx="80">
                  <c:v>42144</c:v>
                </c:pt>
                <c:pt idx="81">
                  <c:v>42145</c:v>
                </c:pt>
                <c:pt idx="82">
                  <c:v>42146</c:v>
                </c:pt>
                <c:pt idx="83">
                  <c:v>42147</c:v>
                </c:pt>
                <c:pt idx="84">
                  <c:v>42148</c:v>
                </c:pt>
                <c:pt idx="85">
                  <c:v>42149</c:v>
                </c:pt>
                <c:pt idx="86">
                  <c:v>42150</c:v>
                </c:pt>
                <c:pt idx="87">
                  <c:v>42151</c:v>
                </c:pt>
                <c:pt idx="88">
                  <c:v>42152</c:v>
                </c:pt>
                <c:pt idx="89">
                  <c:v>42153</c:v>
                </c:pt>
                <c:pt idx="90">
                  <c:v>42154</c:v>
                </c:pt>
                <c:pt idx="91">
                  <c:v>42155</c:v>
                </c:pt>
                <c:pt idx="92">
                  <c:v>42156</c:v>
                </c:pt>
                <c:pt idx="93">
                  <c:v>42157</c:v>
                </c:pt>
                <c:pt idx="94">
                  <c:v>42158</c:v>
                </c:pt>
                <c:pt idx="95">
                  <c:v>42159</c:v>
                </c:pt>
                <c:pt idx="96">
                  <c:v>42160</c:v>
                </c:pt>
                <c:pt idx="97">
                  <c:v>42161</c:v>
                </c:pt>
                <c:pt idx="98">
                  <c:v>42162</c:v>
                </c:pt>
                <c:pt idx="99">
                  <c:v>42163</c:v>
                </c:pt>
                <c:pt idx="100">
                  <c:v>42164</c:v>
                </c:pt>
                <c:pt idx="101">
                  <c:v>42165</c:v>
                </c:pt>
                <c:pt idx="102">
                  <c:v>42166</c:v>
                </c:pt>
                <c:pt idx="103">
                  <c:v>42167</c:v>
                </c:pt>
                <c:pt idx="104">
                  <c:v>42168</c:v>
                </c:pt>
                <c:pt idx="105">
                  <c:v>42169</c:v>
                </c:pt>
                <c:pt idx="106">
                  <c:v>42170</c:v>
                </c:pt>
                <c:pt idx="107">
                  <c:v>42171</c:v>
                </c:pt>
                <c:pt idx="108">
                  <c:v>42172</c:v>
                </c:pt>
                <c:pt idx="109">
                  <c:v>42173</c:v>
                </c:pt>
                <c:pt idx="110">
                  <c:v>42174</c:v>
                </c:pt>
                <c:pt idx="111">
                  <c:v>42175</c:v>
                </c:pt>
                <c:pt idx="112">
                  <c:v>42176</c:v>
                </c:pt>
                <c:pt idx="113">
                  <c:v>42177</c:v>
                </c:pt>
                <c:pt idx="114">
                  <c:v>42178</c:v>
                </c:pt>
                <c:pt idx="115">
                  <c:v>42179</c:v>
                </c:pt>
                <c:pt idx="116">
                  <c:v>42180</c:v>
                </c:pt>
                <c:pt idx="117">
                  <c:v>42181</c:v>
                </c:pt>
                <c:pt idx="118">
                  <c:v>42182</c:v>
                </c:pt>
                <c:pt idx="119">
                  <c:v>42183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42188</c:v>
                </c:pt>
                <c:pt idx="125">
                  <c:v>42189</c:v>
                </c:pt>
                <c:pt idx="126">
                  <c:v>42190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42196</c:v>
                </c:pt>
                <c:pt idx="133">
                  <c:v>42197</c:v>
                </c:pt>
                <c:pt idx="134">
                  <c:v>42198</c:v>
                </c:pt>
                <c:pt idx="135">
                  <c:v>42199</c:v>
                </c:pt>
                <c:pt idx="136">
                  <c:v>42200</c:v>
                </c:pt>
                <c:pt idx="137">
                  <c:v>42201</c:v>
                </c:pt>
                <c:pt idx="138">
                  <c:v>42202</c:v>
                </c:pt>
                <c:pt idx="139">
                  <c:v>42203</c:v>
                </c:pt>
                <c:pt idx="140">
                  <c:v>42204</c:v>
                </c:pt>
                <c:pt idx="141">
                  <c:v>42205</c:v>
                </c:pt>
                <c:pt idx="142">
                  <c:v>42206</c:v>
                </c:pt>
                <c:pt idx="143">
                  <c:v>42207</c:v>
                </c:pt>
                <c:pt idx="144">
                  <c:v>42208</c:v>
                </c:pt>
                <c:pt idx="145">
                  <c:v>42209</c:v>
                </c:pt>
                <c:pt idx="146">
                  <c:v>42210</c:v>
                </c:pt>
                <c:pt idx="147">
                  <c:v>42211</c:v>
                </c:pt>
                <c:pt idx="148">
                  <c:v>42212</c:v>
                </c:pt>
                <c:pt idx="149">
                  <c:v>42213</c:v>
                </c:pt>
                <c:pt idx="150">
                  <c:v>42214</c:v>
                </c:pt>
                <c:pt idx="151">
                  <c:v>42215</c:v>
                </c:pt>
                <c:pt idx="152">
                  <c:v>42216</c:v>
                </c:pt>
                <c:pt idx="153">
                  <c:v>42217</c:v>
                </c:pt>
                <c:pt idx="154">
                  <c:v>42218</c:v>
                </c:pt>
                <c:pt idx="155">
                  <c:v>42219</c:v>
                </c:pt>
                <c:pt idx="156">
                  <c:v>42220</c:v>
                </c:pt>
                <c:pt idx="157">
                  <c:v>42221</c:v>
                </c:pt>
                <c:pt idx="158">
                  <c:v>42222</c:v>
                </c:pt>
                <c:pt idx="159">
                  <c:v>42223</c:v>
                </c:pt>
                <c:pt idx="160">
                  <c:v>42224</c:v>
                </c:pt>
                <c:pt idx="161">
                  <c:v>42225</c:v>
                </c:pt>
                <c:pt idx="162">
                  <c:v>42226</c:v>
                </c:pt>
                <c:pt idx="163">
                  <c:v>42227</c:v>
                </c:pt>
                <c:pt idx="164">
                  <c:v>42228</c:v>
                </c:pt>
                <c:pt idx="165">
                  <c:v>42229</c:v>
                </c:pt>
                <c:pt idx="166">
                  <c:v>42230</c:v>
                </c:pt>
                <c:pt idx="167">
                  <c:v>42231</c:v>
                </c:pt>
                <c:pt idx="168">
                  <c:v>42232</c:v>
                </c:pt>
                <c:pt idx="169">
                  <c:v>42233</c:v>
                </c:pt>
                <c:pt idx="170">
                  <c:v>42234</c:v>
                </c:pt>
                <c:pt idx="171">
                  <c:v>42235</c:v>
                </c:pt>
                <c:pt idx="172">
                  <c:v>42236</c:v>
                </c:pt>
                <c:pt idx="173">
                  <c:v>42237</c:v>
                </c:pt>
                <c:pt idx="174">
                  <c:v>42238</c:v>
                </c:pt>
                <c:pt idx="175">
                  <c:v>42239</c:v>
                </c:pt>
                <c:pt idx="176">
                  <c:v>42240</c:v>
                </c:pt>
                <c:pt idx="177">
                  <c:v>42241</c:v>
                </c:pt>
                <c:pt idx="178">
                  <c:v>42242</c:v>
                </c:pt>
                <c:pt idx="179">
                  <c:v>42243</c:v>
                </c:pt>
                <c:pt idx="180">
                  <c:v>42244</c:v>
                </c:pt>
                <c:pt idx="181">
                  <c:v>42245</c:v>
                </c:pt>
                <c:pt idx="182">
                  <c:v>42246</c:v>
                </c:pt>
                <c:pt idx="183">
                  <c:v>42247</c:v>
                </c:pt>
                <c:pt idx="184">
                  <c:v>42248</c:v>
                </c:pt>
                <c:pt idx="185">
                  <c:v>42249</c:v>
                </c:pt>
                <c:pt idx="186">
                  <c:v>42250</c:v>
                </c:pt>
                <c:pt idx="187">
                  <c:v>42251</c:v>
                </c:pt>
                <c:pt idx="188">
                  <c:v>42252</c:v>
                </c:pt>
                <c:pt idx="189">
                  <c:v>42253</c:v>
                </c:pt>
                <c:pt idx="190">
                  <c:v>42254</c:v>
                </c:pt>
                <c:pt idx="191">
                  <c:v>42255</c:v>
                </c:pt>
                <c:pt idx="192">
                  <c:v>42256</c:v>
                </c:pt>
                <c:pt idx="193">
                  <c:v>42257</c:v>
                </c:pt>
                <c:pt idx="194">
                  <c:v>42258</c:v>
                </c:pt>
                <c:pt idx="195">
                  <c:v>42259</c:v>
                </c:pt>
                <c:pt idx="196">
                  <c:v>42260</c:v>
                </c:pt>
                <c:pt idx="197">
                  <c:v>42261</c:v>
                </c:pt>
                <c:pt idx="198">
                  <c:v>42262</c:v>
                </c:pt>
                <c:pt idx="199">
                  <c:v>42263</c:v>
                </c:pt>
                <c:pt idx="200">
                  <c:v>42264</c:v>
                </c:pt>
                <c:pt idx="201">
                  <c:v>42265</c:v>
                </c:pt>
                <c:pt idx="202">
                  <c:v>42266</c:v>
                </c:pt>
                <c:pt idx="203">
                  <c:v>42267</c:v>
                </c:pt>
                <c:pt idx="204">
                  <c:v>42268</c:v>
                </c:pt>
                <c:pt idx="205">
                  <c:v>42269</c:v>
                </c:pt>
                <c:pt idx="206">
                  <c:v>42270</c:v>
                </c:pt>
                <c:pt idx="207">
                  <c:v>42271</c:v>
                </c:pt>
                <c:pt idx="208">
                  <c:v>42272</c:v>
                </c:pt>
                <c:pt idx="209">
                  <c:v>42273</c:v>
                </c:pt>
                <c:pt idx="210">
                  <c:v>42274</c:v>
                </c:pt>
                <c:pt idx="211">
                  <c:v>42275</c:v>
                </c:pt>
                <c:pt idx="212">
                  <c:v>42276</c:v>
                </c:pt>
                <c:pt idx="213">
                  <c:v>42277</c:v>
                </c:pt>
              </c:numCache>
            </c:numRef>
          </c:cat>
          <c:val>
            <c:numRef>
              <c:f>'2015'!$I$2:$I$215</c:f>
              <c:numCache>
                <c:formatCode>General</c:formatCode>
                <c:ptCount val="214"/>
                <c:pt idx="0">
                  <c:v>-4.2</c:v>
                </c:pt>
                <c:pt idx="1">
                  <c:v>-8.9</c:v>
                </c:pt>
                <c:pt idx="2">
                  <c:v>-9.1999999999999993</c:v>
                </c:pt>
                <c:pt idx="3">
                  <c:v>-8.4</c:v>
                </c:pt>
                <c:pt idx="4">
                  <c:v>-8.3000000000000007</c:v>
                </c:pt>
                <c:pt idx="5">
                  <c:v>-8.9</c:v>
                </c:pt>
                <c:pt idx="6">
                  <c:v>-11.8</c:v>
                </c:pt>
                <c:pt idx="7">
                  <c:v>-13.1</c:v>
                </c:pt>
                <c:pt idx="8">
                  <c:v>-15.7</c:v>
                </c:pt>
                <c:pt idx="9">
                  <c:v>-2.7</c:v>
                </c:pt>
                <c:pt idx="10">
                  <c:v>-1.4</c:v>
                </c:pt>
                <c:pt idx="11">
                  <c:v>-1.9</c:v>
                </c:pt>
                <c:pt idx="12">
                  <c:v>-2.2999999999999998</c:v>
                </c:pt>
                <c:pt idx="13">
                  <c:v>-3.1</c:v>
                </c:pt>
                <c:pt idx="14">
                  <c:v>-5</c:v>
                </c:pt>
                <c:pt idx="15">
                  <c:v>-4</c:v>
                </c:pt>
                <c:pt idx="16">
                  <c:v>-3.2</c:v>
                </c:pt>
                <c:pt idx="17">
                  <c:v>-4.5999999999999996</c:v>
                </c:pt>
                <c:pt idx="18">
                  <c:v>-2.6</c:v>
                </c:pt>
                <c:pt idx="19">
                  <c:v>-1.7</c:v>
                </c:pt>
                <c:pt idx="20">
                  <c:v>-3</c:v>
                </c:pt>
                <c:pt idx="21">
                  <c:v>-2.5</c:v>
                </c:pt>
                <c:pt idx="22">
                  <c:v>3.1</c:v>
                </c:pt>
                <c:pt idx="23">
                  <c:v>2.6</c:v>
                </c:pt>
                <c:pt idx="24">
                  <c:v>1</c:v>
                </c:pt>
                <c:pt idx="25">
                  <c:v>-5.4</c:v>
                </c:pt>
                <c:pt idx="26">
                  <c:v>-1.1000000000000001</c:v>
                </c:pt>
                <c:pt idx="27">
                  <c:v>-4.8</c:v>
                </c:pt>
                <c:pt idx="28">
                  <c:v>-6.6</c:v>
                </c:pt>
                <c:pt idx="29">
                  <c:v>-4.7</c:v>
                </c:pt>
                <c:pt idx="30">
                  <c:v>-6</c:v>
                </c:pt>
                <c:pt idx="31">
                  <c:v>-5.5</c:v>
                </c:pt>
                <c:pt idx="32">
                  <c:v>-5.3</c:v>
                </c:pt>
                <c:pt idx="33">
                  <c:v>-3.5</c:v>
                </c:pt>
                <c:pt idx="34">
                  <c:v>0.3</c:v>
                </c:pt>
                <c:pt idx="35">
                  <c:v>1.5</c:v>
                </c:pt>
                <c:pt idx="36">
                  <c:v>3.3</c:v>
                </c:pt>
                <c:pt idx="37">
                  <c:v>3.4</c:v>
                </c:pt>
                <c:pt idx="38">
                  <c:v>2.2999999999999998</c:v>
                </c:pt>
                <c:pt idx="39">
                  <c:v>1.9</c:v>
                </c:pt>
                <c:pt idx="40">
                  <c:v>3</c:v>
                </c:pt>
                <c:pt idx="41">
                  <c:v>7.7</c:v>
                </c:pt>
                <c:pt idx="42">
                  <c:v>10</c:v>
                </c:pt>
                <c:pt idx="43">
                  <c:v>5.3</c:v>
                </c:pt>
                <c:pt idx="44">
                  <c:v>3.9</c:v>
                </c:pt>
                <c:pt idx="45">
                  <c:v>3.3</c:v>
                </c:pt>
                <c:pt idx="46">
                  <c:v>3.2</c:v>
                </c:pt>
                <c:pt idx="47">
                  <c:v>4.5999999999999996</c:v>
                </c:pt>
                <c:pt idx="48">
                  <c:v>7.1</c:v>
                </c:pt>
                <c:pt idx="49">
                  <c:v>9.4</c:v>
                </c:pt>
                <c:pt idx="50">
                  <c:v>12.8</c:v>
                </c:pt>
                <c:pt idx="51">
                  <c:v>15.9</c:v>
                </c:pt>
                <c:pt idx="52">
                  <c:v>17.7</c:v>
                </c:pt>
                <c:pt idx="53">
                  <c:v>17.399999999999999</c:v>
                </c:pt>
                <c:pt idx="54">
                  <c:v>14.3</c:v>
                </c:pt>
                <c:pt idx="55">
                  <c:v>10.4</c:v>
                </c:pt>
                <c:pt idx="56">
                  <c:v>11.2</c:v>
                </c:pt>
                <c:pt idx="57">
                  <c:v>10</c:v>
                </c:pt>
                <c:pt idx="58">
                  <c:v>6.7</c:v>
                </c:pt>
                <c:pt idx="59">
                  <c:v>5.6</c:v>
                </c:pt>
                <c:pt idx="60">
                  <c:v>6.6</c:v>
                </c:pt>
                <c:pt idx="61">
                  <c:v>10.7</c:v>
                </c:pt>
                <c:pt idx="62">
                  <c:v>9.8000000000000007</c:v>
                </c:pt>
                <c:pt idx="63">
                  <c:v>9.3000000000000007</c:v>
                </c:pt>
                <c:pt idx="64">
                  <c:v>10.199999999999999</c:v>
                </c:pt>
                <c:pt idx="65">
                  <c:v>12.9</c:v>
                </c:pt>
                <c:pt idx="66">
                  <c:v>14.6</c:v>
                </c:pt>
                <c:pt idx="67">
                  <c:v>11.7</c:v>
                </c:pt>
                <c:pt idx="68">
                  <c:v>11.7</c:v>
                </c:pt>
                <c:pt idx="69">
                  <c:v>14.9</c:v>
                </c:pt>
                <c:pt idx="70">
                  <c:v>18.5</c:v>
                </c:pt>
                <c:pt idx="71">
                  <c:v>16.600000000000001</c:v>
                </c:pt>
                <c:pt idx="72">
                  <c:v>12.2</c:v>
                </c:pt>
                <c:pt idx="73">
                  <c:v>12.8</c:v>
                </c:pt>
                <c:pt idx="74">
                  <c:v>12</c:v>
                </c:pt>
                <c:pt idx="75">
                  <c:v>14.5</c:v>
                </c:pt>
                <c:pt idx="76">
                  <c:v>15.8</c:v>
                </c:pt>
                <c:pt idx="77">
                  <c:v>15.7</c:v>
                </c:pt>
                <c:pt idx="78">
                  <c:v>18.8</c:v>
                </c:pt>
                <c:pt idx="79">
                  <c:v>19.2</c:v>
                </c:pt>
                <c:pt idx="80">
                  <c:v>18.600000000000001</c:v>
                </c:pt>
                <c:pt idx="81">
                  <c:v>16.8</c:v>
                </c:pt>
                <c:pt idx="82">
                  <c:v>14.2</c:v>
                </c:pt>
                <c:pt idx="83">
                  <c:v>11.7</c:v>
                </c:pt>
                <c:pt idx="84">
                  <c:v>10.9</c:v>
                </c:pt>
                <c:pt idx="85">
                  <c:v>11</c:v>
                </c:pt>
                <c:pt idx="86">
                  <c:v>11</c:v>
                </c:pt>
                <c:pt idx="87">
                  <c:v>13.8</c:v>
                </c:pt>
                <c:pt idx="88">
                  <c:v>13.9</c:v>
                </c:pt>
                <c:pt idx="89">
                  <c:v>12</c:v>
                </c:pt>
                <c:pt idx="90">
                  <c:v>8.4</c:v>
                </c:pt>
                <c:pt idx="91">
                  <c:v>11.7</c:v>
                </c:pt>
                <c:pt idx="92">
                  <c:v>13.9</c:v>
                </c:pt>
                <c:pt idx="93">
                  <c:v>16.7</c:v>
                </c:pt>
                <c:pt idx="94">
                  <c:v>19.5</c:v>
                </c:pt>
                <c:pt idx="95">
                  <c:v>20.6</c:v>
                </c:pt>
                <c:pt idx="96">
                  <c:v>18.100000000000001</c:v>
                </c:pt>
                <c:pt idx="97">
                  <c:v>19.3</c:v>
                </c:pt>
                <c:pt idx="98">
                  <c:v>21.1</c:v>
                </c:pt>
                <c:pt idx="99">
                  <c:v>21.3</c:v>
                </c:pt>
                <c:pt idx="100">
                  <c:v>20.6</c:v>
                </c:pt>
                <c:pt idx="101">
                  <c:v>17.3</c:v>
                </c:pt>
                <c:pt idx="102">
                  <c:v>18.3</c:v>
                </c:pt>
                <c:pt idx="103">
                  <c:v>17.5</c:v>
                </c:pt>
                <c:pt idx="104">
                  <c:v>17.7</c:v>
                </c:pt>
                <c:pt idx="105">
                  <c:v>20.5</c:v>
                </c:pt>
                <c:pt idx="106">
                  <c:v>20.8</c:v>
                </c:pt>
                <c:pt idx="107">
                  <c:v>16.600000000000001</c:v>
                </c:pt>
                <c:pt idx="108">
                  <c:v>18.100000000000001</c:v>
                </c:pt>
                <c:pt idx="109">
                  <c:v>19.2</c:v>
                </c:pt>
                <c:pt idx="110">
                  <c:v>21.8</c:v>
                </c:pt>
                <c:pt idx="111">
                  <c:v>22.5</c:v>
                </c:pt>
                <c:pt idx="112">
                  <c:v>22.1</c:v>
                </c:pt>
                <c:pt idx="113">
                  <c:v>20.2</c:v>
                </c:pt>
                <c:pt idx="114">
                  <c:v>20.5</c:v>
                </c:pt>
                <c:pt idx="115">
                  <c:v>23</c:v>
                </c:pt>
                <c:pt idx="116">
                  <c:v>20.2</c:v>
                </c:pt>
                <c:pt idx="117">
                  <c:v>17</c:v>
                </c:pt>
                <c:pt idx="118">
                  <c:v>18.600000000000001</c:v>
                </c:pt>
                <c:pt idx="119">
                  <c:v>20.5</c:v>
                </c:pt>
                <c:pt idx="120">
                  <c:v>21.6</c:v>
                </c:pt>
                <c:pt idx="121">
                  <c:v>22.5</c:v>
                </c:pt>
                <c:pt idx="122">
                  <c:v>24.7</c:v>
                </c:pt>
                <c:pt idx="123">
                  <c:v>24.9</c:v>
                </c:pt>
                <c:pt idx="124">
                  <c:v>24.5</c:v>
                </c:pt>
                <c:pt idx="125">
                  <c:v>18.899999999999999</c:v>
                </c:pt>
                <c:pt idx="126">
                  <c:v>15.4</c:v>
                </c:pt>
                <c:pt idx="127">
                  <c:v>12.3</c:v>
                </c:pt>
                <c:pt idx="128">
                  <c:v>16.100000000000001</c:v>
                </c:pt>
                <c:pt idx="129">
                  <c:v>17.2</c:v>
                </c:pt>
                <c:pt idx="130">
                  <c:v>14.4</c:v>
                </c:pt>
                <c:pt idx="131">
                  <c:v>16</c:v>
                </c:pt>
                <c:pt idx="132">
                  <c:v>16.399999999999999</c:v>
                </c:pt>
                <c:pt idx="133">
                  <c:v>17.2</c:v>
                </c:pt>
                <c:pt idx="134">
                  <c:v>22.7</c:v>
                </c:pt>
                <c:pt idx="135">
                  <c:v>25.7</c:v>
                </c:pt>
                <c:pt idx="136">
                  <c:v>23.2</c:v>
                </c:pt>
                <c:pt idx="137">
                  <c:v>20.2</c:v>
                </c:pt>
                <c:pt idx="138">
                  <c:v>21.5</c:v>
                </c:pt>
                <c:pt idx="139">
                  <c:v>23</c:v>
                </c:pt>
                <c:pt idx="140">
                  <c:v>23.5</c:v>
                </c:pt>
                <c:pt idx="141">
                  <c:v>23</c:v>
                </c:pt>
                <c:pt idx="142">
                  <c:v>21.9</c:v>
                </c:pt>
                <c:pt idx="143">
                  <c:v>21.8</c:v>
                </c:pt>
                <c:pt idx="144">
                  <c:v>23.6</c:v>
                </c:pt>
                <c:pt idx="145">
                  <c:v>22.7</c:v>
                </c:pt>
                <c:pt idx="146">
                  <c:v>23.2</c:v>
                </c:pt>
                <c:pt idx="147">
                  <c:v>19.8</c:v>
                </c:pt>
                <c:pt idx="148">
                  <c:v>19.3</c:v>
                </c:pt>
                <c:pt idx="149">
                  <c:v>18.5</c:v>
                </c:pt>
                <c:pt idx="150">
                  <c:v>18.2</c:v>
                </c:pt>
                <c:pt idx="151">
                  <c:v>18.899999999999999</c:v>
                </c:pt>
                <c:pt idx="152">
                  <c:v>19.5</c:v>
                </c:pt>
                <c:pt idx="153">
                  <c:v>21.1</c:v>
                </c:pt>
                <c:pt idx="154">
                  <c:v>21.8</c:v>
                </c:pt>
                <c:pt idx="155">
                  <c:v>21.1</c:v>
                </c:pt>
                <c:pt idx="156">
                  <c:v>22.4</c:v>
                </c:pt>
                <c:pt idx="157">
                  <c:v>19</c:v>
                </c:pt>
                <c:pt idx="158">
                  <c:v>19.899999999999999</c:v>
                </c:pt>
                <c:pt idx="159">
                  <c:v>18.100000000000001</c:v>
                </c:pt>
                <c:pt idx="160">
                  <c:v>18.2</c:v>
                </c:pt>
                <c:pt idx="161">
                  <c:v>15.7</c:v>
                </c:pt>
                <c:pt idx="162">
                  <c:v>14.4</c:v>
                </c:pt>
                <c:pt idx="163">
                  <c:v>15.2</c:v>
                </c:pt>
                <c:pt idx="164">
                  <c:v>17.2</c:v>
                </c:pt>
                <c:pt idx="165">
                  <c:v>17.100000000000001</c:v>
                </c:pt>
                <c:pt idx="166">
                  <c:v>14.7</c:v>
                </c:pt>
                <c:pt idx="167">
                  <c:v>14.9</c:v>
                </c:pt>
                <c:pt idx="168">
                  <c:v>16.8</c:v>
                </c:pt>
                <c:pt idx="169">
                  <c:v>18.8</c:v>
                </c:pt>
                <c:pt idx="170">
                  <c:v>19.8</c:v>
                </c:pt>
                <c:pt idx="171">
                  <c:v>22</c:v>
                </c:pt>
                <c:pt idx="172">
                  <c:v>22.9</c:v>
                </c:pt>
                <c:pt idx="173">
                  <c:v>21.2</c:v>
                </c:pt>
                <c:pt idx="174">
                  <c:v>16</c:v>
                </c:pt>
                <c:pt idx="175">
                  <c:v>14.3</c:v>
                </c:pt>
                <c:pt idx="176">
                  <c:v>16.7</c:v>
                </c:pt>
                <c:pt idx="177">
                  <c:v>16.8</c:v>
                </c:pt>
                <c:pt idx="178">
                  <c:v>15.2</c:v>
                </c:pt>
                <c:pt idx="179">
                  <c:v>12.4</c:v>
                </c:pt>
                <c:pt idx="180">
                  <c:v>13.1</c:v>
                </c:pt>
                <c:pt idx="181">
                  <c:v>14.3</c:v>
                </c:pt>
                <c:pt idx="182">
                  <c:v>18.600000000000001</c:v>
                </c:pt>
                <c:pt idx="183">
                  <c:v>22.1</c:v>
                </c:pt>
                <c:pt idx="184">
                  <c:v>20</c:v>
                </c:pt>
                <c:pt idx="185">
                  <c:v>21.4</c:v>
                </c:pt>
                <c:pt idx="186">
                  <c:v>18.899999999999999</c:v>
                </c:pt>
                <c:pt idx="187">
                  <c:v>13.1</c:v>
                </c:pt>
                <c:pt idx="188">
                  <c:v>12.2</c:v>
                </c:pt>
                <c:pt idx="189">
                  <c:v>12.4</c:v>
                </c:pt>
                <c:pt idx="190">
                  <c:v>11.1</c:v>
                </c:pt>
                <c:pt idx="191">
                  <c:v>12.4</c:v>
                </c:pt>
                <c:pt idx="192">
                  <c:v>12.4</c:v>
                </c:pt>
                <c:pt idx="193">
                  <c:v>18.8</c:v>
                </c:pt>
                <c:pt idx="194">
                  <c:v>21.5</c:v>
                </c:pt>
                <c:pt idx="195">
                  <c:v>21.2</c:v>
                </c:pt>
                <c:pt idx="196">
                  <c:v>10.3</c:v>
                </c:pt>
                <c:pt idx="197">
                  <c:v>6.1</c:v>
                </c:pt>
                <c:pt idx="198">
                  <c:v>4.3</c:v>
                </c:pt>
                <c:pt idx="199">
                  <c:v>8.4</c:v>
                </c:pt>
                <c:pt idx="200">
                  <c:v>5.5</c:v>
                </c:pt>
                <c:pt idx="201">
                  <c:v>5.7</c:v>
                </c:pt>
                <c:pt idx="202">
                  <c:v>7.4</c:v>
                </c:pt>
                <c:pt idx="203">
                  <c:v>8.5</c:v>
                </c:pt>
                <c:pt idx="204">
                  <c:v>9.8000000000000007</c:v>
                </c:pt>
                <c:pt idx="205">
                  <c:v>6.5</c:v>
                </c:pt>
                <c:pt idx="206">
                  <c:v>5</c:v>
                </c:pt>
                <c:pt idx="207">
                  <c:v>4.0999999999999996</c:v>
                </c:pt>
                <c:pt idx="208">
                  <c:v>3.2</c:v>
                </c:pt>
                <c:pt idx="209">
                  <c:v>2.4</c:v>
                </c:pt>
                <c:pt idx="210">
                  <c:v>1.6</c:v>
                </c:pt>
                <c:pt idx="211">
                  <c:v>3.3</c:v>
                </c:pt>
                <c:pt idx="212">
                  <c:v>3.6</c:v>
                </c:pt>
                <c:pt idx="21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7216"/>
        <c:axId val="2111005040"/>
      </c:lineChart>
      <c:dateAx>
        <c:axId val="2111007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5040"/>
        <c:crosses val="autoZero"/>
        <c:auto val="1"/>
        <c:lblOffset val="100"/>
        <c:baseTimeUnit val="days"/>
        <c:majorUnit val="1"/>
        <c:majorTimeUnit val="days"/>
      </c:dateAx>
      <c:valAx>
        <c:axId val="211100504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'2015'!$H$1:$H$215</c:f>
              <c:strCache>
                <c:ptCount val="215"/>
                <c:pt idx="0">
                  <c:v>Дата</c:v>
                </c:pt>
                <c:pt idx="1">
                  <c:v>01.03.2015</c:v>
                </c:pt>
                <c:pt idx="2">
                  <c:v>02.03.2015</c:v>
                </c:pt>
                <c:pt idx="3">
                  <c:v>03.03.2015</c:v>
                </c:pt>
                <c:pt idx="4">
                  <c:v>04.03.2015</c:v>
                </c:pt>
                <c:pt idx="5">
                  <c:v>05.03.2015</c:v>
                </c:pt>
                <c:pt idx="6">
                  <c:v>06.03.2015</c:v>
                </c:pt>
                <c:pt idx="7">
                  <c:v>07.03.2015</c:v>
                </c:pt>
                <c:pt idx="8">
                  <c:v>08.03.2015</c:v>
                </c:pt>
                <c:pt idx="9">
                  <c:v>09.03.2015</c:v>
                </c:pt>
                <c:pt idx="10">
                  <c:v>10.03.2015</c:v>
                </c:pt>
                <c:pt idx="11">
                  <c:v>11.03.2015</c:v>
                </c:pt>
                <c:pt idx="12">
                  <c:v>12.03.2015</c:v>
                </c:pt>
                <c:pt idx="13">
                  <c:v>13.03.2015</c:v>
                </c:pt>
                <c:pt idx="14">
                  <c:v>14.03.2015</c:v>
                </c:pt>
                <c:pt idx="15">
                  <c:v>15.03.2015</c:v>
                </c:pt>
                <c:pt idx="16">
                  <c:v>16.03.2015</c:v>
                </c:pt>
                <c:pt idx="17">
                  <c:v>17.03.2015</c:v>
                </c:pt>
                <c:pt idx="18">
                  <c:v>18.03.2015</c:v>
                </c:pt>
                <c:pt idx="19">
                  <c:v>19.03.2015</c:v>
                </c:pt>
                <c:pt idx="20">
                  <c:v>20.03.2015</c:v>
                </c:pt>
                <c:pt idx="21">
                  <c:v>21.03.2015</c:v>
                </c:pt>
                <c:pt idx="22">
                  <c:v>22.03.2015</c:v>
                </c:pt>
                <c:pt idx="23">
                  <c:v>23.03.2015</c:v>
                </c:pt>
                <c:pt idx="24">
                  <c:v>24.03.2015</c:v>
                </c:pt>
                <c:pt idx="25">
                  <c:v>25.03.2015</c:v>
                </c:pt>
                <c:pt idx="26">
                  <c:v>26.03.2015</c:v>
                </c:pt>
                <c:pt idx="27">
                  <c:v>27.03.2015</c:v>
                </c:pt>
                <c:pt idx="28">
                  <c:v>28.03.2015</c:v>
                </c:pt>
                <c:pt idx="29">
                  <c:v>29.03.2015</c:v>
                </c:pt>
                <c:pt idx="30">
                  <c:v>30.03.2015</c:v>
                </c:pt>
                <c:pt idx="31">
                  <c:v>31.03.2015</c:v>
                </c:pt>
                <c:pt idx="32">
                  <c:v>01.04.2015</c:v>
                </c:pt>
                <c:pt idx="33">
                  <c:v>02.04.2015</c:v>
                </c:pt>
                <c:pt idx="34">
                  <c:v>03.04.2015</c:v>
                </c:pt>
                <c:pt idx="35">
                  <c:v>04.04.2015</c:v>
                </c:pt>
                <c:pt idx="36">
                  <c:v>05.04.2015</c:v>
                </c:pt>
                <c:pt idx="37">
                  <c:v>06.04.2015</c:v>
                </c:pt>
                <c:pt idx="38">
                  <c:v>07.04.2015</c:v>
                </c:pt>
                <c:pt idx="39">
                  <c:v>08.04.2015</c:v>
                </c:pt>
                <c:pt idx="40">
                  <c:v>09.04.2015</c:v>
                </c:pt>
                <c:pt idx="41">
                  <c:v>10.04.2015</c:v>
                </c:pt>
                <c:pt idx="42">
                  <c:v>11.04.2015</c:v>
                </c:pt>
                <c:pt idx="43">
                  <c:v>12.04.2015</c:v>
                </c:pt>
                <c:pt idx="44">
                  <c:v>13.04.2015</c:v>
                </c:pt>
                <c:pt idx="45">
                  <c:v>14.04.2015</c:v>
                </c:pt>
                <c:pt idx="46">
                  <c:v>15.04.2015</c:v>
                </c:pt>
                <c:pt idx="47">
                  <c:v>16.04.2015</c:v>
                </c:pt>
                <c:pt idx="48">
                  <c:v>17.04.2015</c:v>
                </c:pt>
                <c:pt idx="49">
                  <c:v>18.04.2015</c:v>
                </c:pt>
                <c:pt idx="50">
                  <c:v>19.04.2015</c:v>
                </c:pt>
                <c:pt idx="51">
                  <c:v>20.04.2015</c:v>
                </c:pt>
                <c:pt idx="52">
                  <c:v>21.04.2015</c:v>
                </c:pt>
                <c:pt idx="53">
                  <c:v>22.04.2015</c:v>
                </c:pt>
                <c:pt idx="54">
                  <c:v>23.04.2015</c:v>
                </c:pt>
                <c:pt idx="55">
                  <c:v>24.04.2015</c:v>
                </c:pt>
                <c:pt idx="56">
                  <c:v>25.04.2015</c:v>
                </c:pt>
                <c:pt idx="57">
                  <c:v>26.04.2015</c:v>
                </c:pt>
                <c:pt idx="58">
                  <c:v>27.04.2015</c:v>
                </c:pt>
                <c:pt idx="59">
                  <c:v>28.04.2015</c:v>
                </c:pt>
                <c:pt idx="60">
                  <c:v>29.04.2015</c:v>
                </c:pt>
                <c:pt idx="61">
                  <c:v>30.04.2015</c:v>
                </c:pt>
                <c:pt idx="62">
                  <c:v>01.05.2015</c:v>
                </c:pt>
                <c:pt idx="63">
                  <c:v>02.05.2015</c:v>
                </c:pt>
                <c:pt idx="64">
                  <c:v>03.05.2015</c:v>
                </c:pt>
                <c:pt idx="65">
                  <c:v>04.05.2015</c:v>
                </c:pt>
                <c:pt idx="66">
                  <c:v>05.05.2015</c:v>
                </c:pt>
                <c:pt idx="67">
                  <c:v>06.05.2015</c:v>
                </c:pt>
                <c:pt idx="68">
                  <c:v>07.05.2015</c:v>
                </c:pt>
                <c:pt idx="69">
                  <c:v>08.05.2015</c:v>
                </c:pt>
                <c:pt idx="70">
                  <c:v>09.05.2015</c:v>
                </c:pt>
                <c:pt idx="71">
                  <c:v>10.05.2015</c:v>
                </c:pt>
                <c:pt idx="72">
                  <c:v>11.05.2015</c:v>
                </c:pt>
                <c:pt idx="73">
                  <c:v>12.05.2015</c:v>
                </c:pt>
                <c:pt idx="74">
                  <c:v>13.05.2015</c:v>
                </c:pt>
                <c:pt idx="75">
                  <c:v>14.05.2015</c:v>
                </c:pt>
                <c:pt idx="76">
                  <c:v>15.05.2015</c:v>
                </c:pt>
                <c:pt idx="77">
                  <c:v>16.05.2015</c:v>
                </c:pt>
                <c:pt idx="78">
                  <c:v>17.05.2015</c:v>
                </c:pt>
                <c:pt idx="79">
                  <c:v>18.05.2015</c:v>
                </c:pt>
                <c:pt idx="80">
                  <c:v>19.05.2015</c:v>
                </c:pt>
                <c:pt idx="81">
                  <c:v>20.05.2015</c:v>
                </c:pt>
                <c:pt idx="82">
                  <c:v>21.05.2015</c:v>
                </c:pt>
                <c:pt idx="83">
                  <c:v>22.05.2015</c:v>
                </c:pt>
                <c:pt idx="84">
                  <c:v>23.05.2015</c:v>
                </c:pt>
                <c:pt idx="85">
                  <c:v>24.05.2015</c:v>
                </c:pt>
                <c:pt idx="86">
                  <c:v>25.05.2015</c:v>
                </c:pt>
                <c:pt idx="87">
                  <c:v>26.05.2015</c:v>
                </c:pt>
                <c:pt idx="88">
                  <c:v>27.05.2015</c:v>
                </c:pt>
                <c:pt idx="89">
                  <c:v>28.05.2015</c:v>
                </c:pt>
                <c:pt idx="90">
                  <c:v>29.05.2015</c:v>
                </c:pt>
                <c:pt idx="91">
                  <c:v>30.05.2015</c:v>
                </c:pt>
                <c:pt idx="92">
                  <c:v>31.05.2015</c:v>
                </c:pt>
                <c:pt idx="93">
                  <c:v>01.06.2015</c:v>
                </c:pt>
                <c:pt idx="94">
                  <c:v>02.06.2015</c:v>
                </c:pt>
                <c:pt idx="95">
                  <c:v>03.06.2015</c:v>
                </c:pt>
                <c:pt idx="96">
                  <c:v>04.06.2015</c:v>
                </c:pt>
                <c:pt idx="97">
                  <c:v>05.06.2015</c:v>
                </c:pt>
                <c:pt idx="98">
                  <c:v>06.06.2015</c:v>
                </c:pt>
                <c:pt idx="99">
                  <c:v>07.06.2015</c:v>
                </c:pt>
                <c:pt idx="100">
                  <c:v>08.06.2015</c:v>
                </c:pt>
                <c:pt idx="101">
                  <c:v>09.06.2015</c:v>
                </c:pt>
                <c:pt idx="102">
                  <c:v>10.06.2015</c:v>
                </c:pt>
                <c:pt idx="103">
                  <c:v>11.06.2015</c:v>
                </c:pt>
                <c:pt idx="104">
                  <c:v>12.06.2015</c:v>
                </c:pt>
                <c:pt idx="105">
                  <c:v>13.06.2015</c:v>
                </c:pt>
                <c:pt idx="106">
                  <c:v>14.06.2015</c:v>
                </c:pt>
                <c:pt idx="107">
                  <c:v>15.06.2015</c:v>
                </c:pt>
                <c:pt idx="108">
                  <c:v>16.06.2015</c:v>
                </c:pt>
                <c:pt idx="109">
                  <c:v>17.06.2015</c:v>
                </c:pt>
                <c:pt idx="110">
                  <c:v>18.06.2015</c:v>
                </c:pt>
                <c:pt idx="111">
                  <c:v>19.06.2015</c:v>
                </c:pt>
                <c:pt idx="112">
                  <c:v>20.06.2015</c:v>
                </c:pt>
                <c:pt idx="113">
                  <c:v>21.06.2015</c:v>
                </c:pt>
                <c:pt idx="114">
                  <c:v>22.06.2015</c:v>
                </c:pt>
                <c:pt idx="115">
                  <c:v>23.06.2015</c:v>
                </c:pt>
                <c:pt idx="116">
                  <c:v>24.06.2015</c:v>
                </c:pt>
                <c:pt idx="117">
                  <c:v>25.06.2015</c:v>
                </c:pt>
                <c:pt idx="118">
                  <c:v>26.06.2015</c:v>
                </c:pt>
                <c:pt idx="119">
                  <c:v>27.06.2015</c:v>
                </c:pt>
                <c:pt idx="120">
                  <c:v>28.06.2015</c:v>
                </c:pt>
                <c:pt idx="121">
                  <c:v>29.06.2015</c:v>
                </c:pt>
                <c:pt idx="122">
                  <c:v>30.06.2015</c:v>
                </c:pt>
                <c:pt idx="123">
                  <c:v>01.07.2015</c:v>
                </c:pt>
                <c:pt idx="124">
                  <c:v>02.07.2015</c:v>
                </c:pt>
                <c:pt idx="125">
                  <c:v>03.07.2015</c:v>
                </c:pt>
                <c:pt idx="126">
                  <c:v>04.07.2015</c:v>
                </c:pt>
                <c:pt idx="127">
                  <c:v>05.07.2015</c:v>
                </c:pt>
                <c:pt idx="128">
                  <c:v>06.07.2015</c:v>
                </c:pt>
                <c:pt idx="129">
                  <c:v>07.07.2015</c:v>
                </c:pt>
                <c:pt idx="130">
                  <c:v>08.07.2015</c:v>
                </c:pt>
                <c:pt idx="131">
                  <c:v>09.07.2015</c:v>
                </c:pt>
                <c:pt idx="132">
                  <c:v>10.07.2015</c:v>
                </c:pt>
                <c:pt idx="133">
                  <c:v>11.07.2015</c:v>
                </c:pt>
                <c:pt idx="134">
                  <c:v>12.07.2015</c:v>
                </c:pt>
                <c:pt idx="135">
                  <c:v>13.07.2015</c:v>
                </c:pt>
                <c:pt idx="136">
                  <c:v>14.07.2015</c:v>
                </c:pt>
                <c:pt idx="137">
                  <c:v>15.07.2015</c:v>
                </c:pt>
                <c:pt idx="138">
                  <c:v>16.07.2015</c:v>
                </c:pt>
                <c:pt idx="139">
                  <c:v>17.07.2015</c:v>
                </c:pt>
                <c:pt idx="140">
                  <c:v>18.07.2015</c:v>
                </c:pt>
                <c:pt idx="141">
                  <c:v>19.07.2015</c:v>
                </c:pt>
                <c:pt idx="142">
                  <c:v>20.07.2015</c:v>
                </c:pt>
                <c:pt idx="143">
                  <c:v>21.07.2015</c:v>
                </c:pt>
                <c:pt idx="144">
                  <c:v>22.07.2015</c:v>
                </c:pt>
                <c:pt idx="145">
                  <c:v>23.07.2015</c:v>
                </c:pt>
                <c:pt idx="146">
                  <c:v>24.07.2015</c:v>
                </c:pt>
                <c:pt idx="147">
                  <c:v>25.07.2015</c:v>
                </c:pt>
                <c:pt idx="148">
                  <c:v>26.07.2015</c:v>
                </c:pt>
                <c:pt idx="149">
                  <c:v>27.07.2015</c:v>
                </c:pt>
                <c:pt idx="150">
                  <c:v>28.07.2015</c:v>
                </c:pt>
                <c:pt idx="151">
                  <c:v>29.07.2015</c:v>
                </c:pt>
                <c:pt idx="152">
                  <c:v>30.07.2015</c:v>
                </c:pt>
                <c:pt idx="153">
                  <c:v>31.07.2015</c:v>
                </c:pt>
                <c:pt idx="154">
                  <c:v>01.08.2015</c:v>
                </c:pt>
                <c:pt idx="155">
                  <c:v>02.08.2015</c:v>
                </c:pt>
                <c:pt idx="156">
                  <c:v>03.08.2015</c:v>
                </c:pt>
                <c:pt idx="157">
                  <c:v>04.08.2015</c:v>
                </c:pt>
                <c:pt idx="158">
                  <c:v>05.08.2015</c:v>
                </c:pt>
                <c:pt idx="159">
                  <c:v>06.08.2015</c:v>
                </c:pt>
                <c:pt idx="160">
                  <c:v>07.08.2015</c:v>
                </c:pt>
                <c:pt idx="161">
                  <c:v>08.08.2015</c:v>
                </c:pt>
                <c:pt idx="162">
                  <c:v>09.08.2015</c:v>
                </c:pt>
                <c:pt idx="163">
                  <c:v>10.08.2015</c:v>
                </c:pt>
                <c:pt idx="164">
                  <c:v>11.08.2015</c:v>
                </c:pt>
                <c:pt idx="165">
                  <c:v>12.08.2015</c:v>
                </c:pt>
                <c:pt idx="166">
                  <c:v>13.08.2015</c:v>
                </c:pt>
                <c:pt idx="167">
                  <c:v>14.08.2015</c:v>
                </c:pt>
                <c:pt idx="168">
                  <c:v>15.08.2015</c:v>
                </c:pt>
                <c:pt idx="169">
                  <c:v>16.08.2015</c:v>
                </c:pt>
                <c:pt idx="170">
                  <c:v>17.08.2015</c:v>
                </c:pt>
                <c:pt idx="171">
                  <c:v>18.08.2015</c:v>
                </c:pt>
                <c:pt idx="172">
                  <c:v>19.08.2015</c:v>
                </c:pt>
                <c:pt idx="173">
                  <c:v>20.08.2015</c:v>
                </c:pt>
                <c:pt idx="174">
                  <c:v>21.08.2015</c:v>
                </c:pt>
                <c:pt idx="175">
                  <c:v>22.08.2015</c:v>
                </c:pt>
                <c:pt idx="176">
                  <c:v>23.08.2015</c:v>
                </c:pt>
                <c:pt idx="177">
                  <c:v>24.08.2015</c:v>
                </c:pt>
                <c:pt idx="178">
                  <c:v>25.08.2015</c:v>
                </c:pt>
                <c:pt idx="179">
                  <c:v>26.08.2015</c:v>
                </c:pt>
                <c:pt idx="180">
                  <c:v>27.08.2015</c:v>
                </c:pt>
                <c:pt idx="181">
                  <c:v>28.08.2015</c:v>
                </c:pt>
                <c:pt idx="182">
                  <c:v>29.08.2015</c:v>
                </c:pt>
                <c:pt idx="183">
                  <c:v>30.08.2015</c:v>
                </c:pt>
                <c:pt idx="184">
                  <c:v>31.08.2015</c:v>
                </c:pt>
                <c:pt idx="185">
                  <c:v>01.09.2015</c:v>
                </c:pt>
                <c:pt idx="186">
                  <c:v>02.09.2015</c:v>
                </c:pt>
                <c:pt idx="187">
                  <c:v>03.09.2015</c:v>
                </c:pt>
                <c:pt idx="188">
                  <c:v>04.09.2015</c:v>
                </c:pt>
                <c:pt idx="189">
                  <c:v>05.09.2015</c:v>
                </c:pt>
                <c:pt idx="190">
                  <c:v>06.09.2015</c:v>
                </c:pt>
                <c:pt idx="191">
                  <c:v>07.09.2015</c:v>
                </c:pt>
                <c:pt idx="192">
                  <c:v>08.09.2015</c:v>
                </c:pt>
                <c:pt idx="193">
                  <c:v>09.09.2015</c:v>
                </c:pt>
                <c:pt idx="194">
                  <c:v>10.09.2015</c:v>
                </c:pt>
                <c:pt idx="195">
                  <c:v>11.09.2015</c:v>
                </c:pt>
                <c:pt idx="196">
                  <c:v>12.09.2015</c:v>
                </c:pt>
                <c:pt idx="197">
                  <c:v>13.09.2015</c:v>
                </c:pt>
                <c:pt idx="198">
                  <c:v>14.09.2015</c:v>
                </c:pt>
                <c:pt idx="199">
                  <c:v>15.09.2015</c:v>
                </c:pt>
                <c:pt idx="200">
                  <c:v>16.09.2015</c:v>
                </c:pt>
                <c:pt idx="201">
                  <c:v>17.09.2015</c:v>
                </c:pt>
                <c:pt idx="202">
                  <c:v>18.09.2015</c:v>
                </c:pt>
                <c:pt idx="203">
                  <c:v>19.09.2015</c:v>
                </c:pt>
                <c:pt idx="204">
                  <c:v>20.09.2015</c:v>
                </c:pt>
                <c:pt idx="205">
                  <c:v>21.09.2015</c:v>
                </c:pt>
                <c:pt idx="206">
                  <c:v>22.09.2015</c:v>
                </c:pt>
                <c:pt idx="207">
                  <c:v>23.09.2015</c:v>
                </c:pt>
                <c:pt idx="208">
                  <c:v>24.09.2015</c:v>
                </c:pt>
                <c:pt idx="209">
                  <c:v>25.09.2015</c:v>
                </c:pt>
                <c:pt idx="210">
                  <c:v>26.09.2015</c:v>
                </c:pt>
                <c:pt idx="211">
                  <c:v>27.09.2015</c:v>
                </c:pt>
                <c:pt idx="212">
                  <c:v>28.09.2015</c:v>
                </c:pt>
                <c:pt idx="213">
                  <c:v>29.09.2015</c:v>
                </c:pt>
                <c:pt idx="214">
                  <c:v>30.09.2015</c:v>
                </c:pt>
              </c:strCache>
            </c:strRef>
          </c:cat>
          <c:val>
            <c:numRef>
              <c:f>'2015'!$I$1:$I$215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-4.2</c:v>
                </c:pt>
                <c:pt idx="2">
                  <c:v>-8.9</c:v>
                </c:pt>
                <c:pt idx="3">
                  <c:v>-9.1999999999999993</c:v>
                </c:pt>
                <c:pt idx="4">
                  <c:v>-8.4</c:v>
                </c:pt>
                <c:pt idx="5">
                  <c:v>-8.3000000000000007</c:v>
                </c:pt>
                <c:pt idx="6">
                  <c:v>-8.9</c:v>
                </c:pt>
                <c:pt idx="7">
                  <c:v>-11.8</c:v>
                </c:pt>
                <c:pt idx="8">
                  <c:v>-13.1</c:v>
                </c:pt>
                <c:pt idx="9">
                  <c:v>-15.7</c:v>
                </c:pt>
                <c:pt idx="10">
                  <c:v>-2.7</c:v>
                </c:pt>
                <c:pt idx="11">
                  <c:v>-1.4</c:v>
                </c:pt>
                <c:pt idx="12">
                  <c:v>-1.9</c:v>
                </c:pt>
                <c:pt idx="13">
                  <c:v>-2.2999999999999998</c:v>
                </c:pt>
                <c:pt idx="14">
                  <c:v>-3.1</c:v>
                </c:pt>
                <c:pt idx="15">
                  <c:v>-5</c:v>
                </c:pt>
                <c:pt idx="16">
                  <c:v>-4</c:v>
                </c:pt>
                <c:pt idx="17">
                  <c:v>-3.2</c:v>
                </c:pt>
                <c:pt idx="18">
                  <c:v>-4.5999999999999996</c:v>
                </c:pt>
                <c:pt idx="19">
                  <c:v>-2.6</c:v>
                </c:pt>
                <c:pt idx="20">
                  <c:v>-1.7</c:v>
                </c:pt>
                <c:pt idx="21">
                  <c:v>-3</c:v>
                </c:pt>
                <c:pt idx="22">
                  <c:v>-2.5</c:v>
                </c:pt>
                <c:pt idx="23">
                  <c:v>3.1</c:v>
                </c:pt>
                <c:pt idx="24">
                  <c:v>2.6</c:v>
                </c:pt>
                <c:pt idx="25">
                  <c:v>1</c:v>
                </c:pt>
                <c:pt idx="26">
                  <c:v>-5.4</c:v>
                </c:pt>
                <c:pt idx="27">
                  <c:v>-1.1000000000000001</c:v>
                </c:pt>
                <c:pt idx="28">
                  <c:v>-4.8</c:v>
                </c:pt>
                <c:pt idx="29">
                  <c:v>-6.6</c:v>
                </c:pt>
                <c:pt idx="30">
                  <c:v>-4.7</c:v>
                </c:pt>
                <c:pt idx="31">
                  <c:v>-6</c:v>
                </c:pt>
                <c:pt idx="32">
                  <c:v>-5.5</c:v>
                </c:pt>
                <c:pt idx="33">
                  <c:v>-5.3</c:v>
                </c:pt>
                <c:pt idx="34">
                  <c:v>-3.5</c:v>
                </c:pt>
                <c:pt idx="35">
                  <c:v>0.3</c:v>
                </c:pt>
                <c:pt idx="36">
                  <c:v>1.5</c:v>
                </c:pt>
                <c:pt idx="37">
                  <c:v>3.3</c:v>
                </c:pt>
                <c:pt idx="38">
                  <c:v>3.4</c:v>
                </c:pt>
                <c:pt idx="39">
                  <c:v>2.2999999999999998</c:v>
                </c:pt>
                <c:pt idx="40">
                  <c:v>1.9</c:v>
                </c:pt>
                <c:pt idx="41">
                  <c:v>3</c:v>
                </c:pt>
                <c:pt idx="42">
                  <c:v>7.7</c:v>
                </c:pt>
                <c:pt idx="43">
                  <c:v>10</c:v>
                </c:pt>
                <c:pt idx="44">
                  <c:v>5.3</c:v>
                </c:pt>
                <c:pt idx="45">
                  <c:v>3.9</c:v>
                </c:pt>
                <c:pt idx="46">
                  <c:v>3.3</c:v>
                </c:pt>
                <c:pt idx="47">
                  <c:v>3.2</c:v>
                </c:pt>
                <c:pt idx="48">
                  <c:v>4.5999999999999996</c:v>
                </c:pt>
                <c:pt idx="49">
                  <c:v>7.1</c:v>
                </c:pt>
                <c:pt idx="50">
                  <c:v>9.4</c:v>
                </c:pt>
                <c:pt idx="51">
                  <c:v>12.8</c:v>
                </c:pt>
                <c:pt idx="52">
                  <c:v>15.9</c:v>
                </c:pt>
                <c:pt idx="53">
                  <c:v>17.7</c:v>
                </c:pt>
                <c:pt idx="54">
                  <c:v>17.399999999999999</c:v>
                </c:pt>
                <c:pt idx="55">
                  <c:v>14.3</c:v>
                </c:pt>
                <c:pt idx="56">
                  <c:v>10.4</c:v>
                </c:pt>
                <c:pt idx="57">
                  <c:v>11.2</c:v>
                </c:pt>
                <c:pt idx="58">
                  <c:v>10</c:v>
                </c:pt>
                <c:pt idx="59">
                  <c:v>6.7</c:v>
                </c:pt>
                <c:pt idx="60">
                  <c:v>5.6</c:v>
                </c:pt>
                <c:pt idx="61">
                  <c:v>6.6</c:v>
                </c:pt>
                <c:pt idx="62">
                  <c:v>10.7</c:v>
                </c:pt>
                <c:pt idx="63">
                  <c:v>9.8000000000000007</c:v>
                </c:pt>
                <c:pt idx="64">
                  <c:v>9.3000000000000007</c:v>
                </c:pt>
                <c:pt idx="65">
                  <c:v>10.199999999999999</c:v>
                </c:pt>
                <c:pt idx="66">
                  <c:v>12.9</c:v>
                </c:pt>
                <c:pt idx="67">
                  <c:v>14.6</c:v>
                </c:pt>
                <c:pt idx="68">
                  <c:v>11.7</c:v>
                </c:pt>
                <c:pt idx="69">
                  <c:v>11.7</c:v>
                </c:pt>
                <c:pt idx="70">
                  <c:v>14.9</c:v>
                </c:pt>
                <c:pt idx="71">
                  <c:v>18.5</c:v>
                </c:pt>
                <c:pt idx="72">
                  <c:v>16.600000000000001</c:v>
                </c:pt>
                <c:pt idx="73">
                  <c:v>12.2</c:v>
                </c:pt>
                <c:pt idx="74">
                  <c:v>12.8</c:v>
                </c:pt>
                <c:pt idx="75">
                  <c:v>12</c:v>
                </c:pt>
                <c:pt idx="76">
                  <c:v>14.5</c:v>
                </c:pt>
                <c:pt idx="77">
                  <c:v>15.8</c:v>
                </c:pt>
                <c:pt idx="78">
                  <c:v>15.7</c:v>
                </c:pt>
                <c:pt idx="79">
                  <c:v>18.8</c:v>
                </c:pt>
                <c:pt idx="80">
                  <c:v>19.2</c:v>
                </c:pt>
                <c:pt idx="81">
                  <c:v>18.600000000000001</c:v>
                </c:pt>
                <c:pt idx="82">
                  <c:v>16.8</c:v>
                </c:pt>
                <c:pt idx="83">
                  <c:v>14.2</c:v>
                </c:pt>
                <c:pt idx="84">
                  <c:v>11.7</c:v>
                </c:pt>
                <c:pt idx="85">
                  <c:v>10.9</c:v>
                </c:pt>
                <c:pt idx="86">
                  <c:v>11</c:v>
                </c:pt>
                <c:pt idx="87">
                  <c:v>11</c:v>
                </c:pt>
                <c:pt idx="88">
                  <c:v>13.8</c:v>
                </c:pt>
                <c:pt idx="89">
                  <c:v>13.9</c:v>
                </c:pt>
                <c:pt idx="90">
                  <c:v>12</c:v>
                </c:pt>
                <c:pt idx="91">
                  <c:v>8.4</c:v>
                </c:pt>
                <c:pt idx="92">
                  <c:v>11.7</c:v>
                </c:pt>
                <c:pt idx="93">
                  <c:v>13.9</c:v>
                </c:pt>
                <c:pt idx="94">
                  <c:v>16.7</c:v>
                </c:pt>
                <c:pt idx="95">
                  <c:v>19.5</c:v>
                </c:pt>
                <c:pt idx="96">
                  <c:v>20.6</c:v>
                </c:pt>
                <c:pt idx="97">
                  <c:v>18.100000000000001</c:v>
                </c:pt>
                <c:pt idx="98">
                  <c:v>19.3</c:v>
                </c:pt>
                <c:pt idx="99">
                  <c:v>21.1</c:v>
                </c:pt>
                <c:pt idx="100">
                  <c:v>21.3</c:v>
                </c:pt>
                <c:pt idx="101">
                  <c:v>20.6</c:v>
                </c:pt>
                <c:pt idx="102">
                  <c:v>17.3</c:v>
                </c:pt>
                <c:pt idx="103">
                  <c:v>18.3</c:v>
                </c:pt>
                <c:pt idx="104">
                  <c:v>17.5</c:v>
                </c:pt>
                <c:pt idx="105">
                  <c:v>17.7</c:v>
                </c:pt>
                <c:pt idx="106">
                  <c:v>20.5</c:v>
                </c:pt>
                <c:pt idx="107">
                  <c:v>20.8</c:v>
                </c:pt>
                <c:pt idx="108">
                  <c:v>16.600000000000001</c:v>
                </c:pt>
                <c:pt idx="109">
                  <c:v>18.100000000000001</c:v>
                </c:pt>
                <c:pt idx="110">
                  <c:v>19.2</c:v>
                </c:pt>
                <c:pt idx="111">
                  <c:v>21.8</c:v>
                </c:pt>
                <c:pt idx="112">
                  <c:v>22.5</c:v>
                </c:pt>
                <c:pt idx="113">
                  <c:v>22.1</c:v>
                </c:pt>
                <c:pt idx="114">
                  <c:v>20.2</c:v>
                </c:pt>
                <c:pt idx="115">
                  <c:v>20.5</c:v>
                </c:pt>
                <c:pt idx="116">
                  <c:v>23</c:v>
                </c:pt>
                <c:pt idx="117">
                  <c:v>20.2</c:v>
                </c:pt>
                <c:pt idx="118">
                  <c:v>17</c:v>
                </c:pt>
                <c:pt idx="119">
                  <c:v>18.600000000000001</c:v>
                </c:pt>
                <c:pt idx="120">
                  <c:v>20.5</c:v>
                </c:pt>
                <c:pt idx="121">
                  <c:v>21.6</c:v>
                </c:pt>
                <c:pt idx="122">
                  <c:v>22.5</c:v>
                </c:pt>
                <c:pt idx="123">
                  <c:v>24.7</c:v>
                </c:pt>
                <c:pt idx="124">
                  <c:v>24.9</c:v>
                </c:pt>
                <c:pt idx="125">
                  <c:v>24.5</c:v>
                </c:pt>
                <c:pt idx="126">
                  <c:v>18.899999999999999</c:v>
                </c:pt>
                <c:pt idx="127">
                  <c:v>15.4</c:v>
                </c:pt>
                <c:pt idx="128">
                  <c:v>12.3</c:v>
                </c:pt>
                <c:pt idx="129">
                  <c:v>16.100000000000001</c:v>
                </c:pt>
                <c:pt idx="130">
                  <c:v>17.2</c:v>
                </c:pt>
                <c:pt idx="131">
                  <c:v>14.4</c:v>
                </c:pt>
                <c:pt idx="132">
                  <c:v>16</c:v>
                </c:pt>
                <c:pt idx="133">
                  <c:v>16.399999999999999</c:v>
                </c:pt>
                <c:pt idx="134">
                  <c:v>17.2</c:v>
                </c:pt>
                <c:pt idx="135">
                  <c:v>22.7</c:v>
                </c:pt>
                <c:pt idx="136">
                  <c:v>25.7</c:v>
                </c:pt>
                <c:pt idx="137">
                  <c:v>23.2</c:v>
                </c:pt>
                <c:pt idx="138">
                  <c:v>20.2</c:v>
                </c:pt>
                <c:pt idx="139">
                  <c:v>21.5</c:v>
                </c:pt>
                <c:pt idx="140">
                  <c:v>23</c:v>
                </c:pt>
                <c:pt idx="141">
                  <c:v>23.5</c:v>
                </c:pt>
                <c:pt idx="142">
                  <c:v>23</c:v>
                </c:pt>
                <c:pt idx="143">
                  <c:v>21.9</c:v>
                </c:pt>
                <c:pt idx="144">
                  <c:v>21.8</c:v>
                </c:pt>
                <c:pt idx="145">
                  <c:v>23.6</c:v>
                </c:pt>
                <c:pt idx="146">
                  <c:v>22.7</c:v>
                </c:pt>
                <c:pt idx="147">
                  <c:v>23.2</c:v>
                </c:pt>
                <c:pt idx="148">
                  <c:v>19.8</c:v>
                </c:pt>
                <c:pt idx="149">
                  <c:v>19.3</c:v>
                </c:pt>
                <c:pt idx="150">
                  <c:v>18.5</c:v>
                </c:pt>
                <c:pt idx="151">
                  <c:v>18.2</c:v>
                </c:pt>
                <c:pt idx="152">
                  <c:v>18.899999999999999</c:v>
                </c:pt>
                <c:pt idx="153">
                  <c:v>19.5</c:v>
                </c:pt>
                <c:pt idx="154">
                  <c:v>21.1</c:v>
                </c:pt>
                <c:pt idx="155">
                  <c:v>21.8</c:v>
                </c:pt>
                <c:pt idx="156">
                  <c:v>21.1</c:v>
                </c:pt>
                <c:pt idx="157">
                  <c:v>22.4</c:v>
                </c:pt>
                <c:pt idx="158">
                  <c:v>19</c:v>
                </c:pt>
                <c:pt idx="159">
                  <c:v>19.899999999999999</c:v>
                </c:pt>
                <c:pt idx="160">
                  <c:v>18.100000000000001</c:v>
                </c:pt>
                <c:pt idx="161">
                  <c:v>18.2</c:v>
                </c:pt>
                <c:pt idx="162">
                  <c:v>15.7</c:v>
                </c:pt>
                <c:pt idx="163">
                  <c:v>14.4</c:v>
                </c:pt>
                <c:pt idx="164">
                  <c:v>15.2</c:v>
                </c:pt>
                <c:pt idx="165">
                  <c:v>17.2</c:v>
                </c:pt>
                <c:pt idx="166">
                  <c:v>17.100000000000001</c:v>
                </c:pt>
                <c:pt idx="167">
                  <c:v>14.7</c:v>
                </c:pt>
                <c:pt idx="168">
                  <c:v>14.9</c:v>
                </c:pt>
                <c:pt idx="169">
                  <c:v>16.8</c:v>
                </c:pt>
                <c:pt idx="170">
                  <c:v>18.8</c:v>
                </c:pt>
                <c:pt idx="171">
                  <c:v>19.8</c:v>
                </c:pt>
                <c:pt idx="172">
                  <c:v>22</c:v>
                </c:pt>
                <c:pt idx="173">
                  <c:v>22.9</c:v>
                </c:pt>
                <c:pt idx="174">
                  <c:v>21.2</c:v>
                </c:pt>
                <c:pt idx="175">
                  <c:v>16</c:v>
                </c:pt>
                <c:pt idx="176">
                  <c:v>14.3</c:v>
                </c:pt>
                <c:pt idx="177">
                  <c:v>16.7</c:v>
                </c:pt>
                <c:pt idx="178">
                  <c:v>16.8</c:v>
                </c:pt>
                <c:pt idx="179">
                  <c:v>15.2</c:v>
                </c:pt>
                <c:pt idx="180">
                  <c:v>12.4</c:v>
                </c:pt>
                <c:pt idx="181">
                  <c:v>13.1</c:v>
                </c:pt>
                <c:pt idx="182">
                  <c:v>14.3</c:v>
                </c:pt>
                <c:pt idx="183">
                  <c:v>18.600000000000001</c:v>
                </c:pt>
                <c:pt idx="184">
                  <c:v>22.1</c:v>
                </c:pt>
                <c:pt idx="185">
                  <c:v>20</c:v>
                </c:pt>
                <c:pt idx="186">
                  <c:v>21.4</c:v>
                </c:pt>
                <c:pt idx="187">
                  <c:v>18.899999999999999</c:v>
                </c:pt>
                <c:pt idx="188">
                  <c:v>13.1</c:v>
                </c:pt>
                <c:pt idx="189">
                  <c:v>12.2</c:v>
                </c:pt>
                <c:pt idx="190">
                  <c:v>12.4</c:v>
                </c:pt>
                <c:pt idx="191">
                  <c:v>11.1</c:v>
                </c:pt>
                <c:pt idx="192">
                  <c:v>12.4</c:v>
                </c:pt>
                <c:pt idx="193">
                  <c:v>12.4</c:v>
                </c:pt>
                <c:pt idx="194">
                  <c:v>18.8</c:v>
                </c:pt>
                <c:pt idx="195">
                  <c:v>21.5</c:v>
                </c:pt>
                <c:pt idx="196">
                  <c:v>21.2</c:v>
                </c:pt>
                <c:pt idx="197">
                  <c:v>10.3</c:v>
                </c:pt>
                <c:pt idx="198">
                  <c:v>6.1</c:v>
                </c:pt>
                <c:pt idx="199">
                  <c:v>4.3</c:v>
                </c:pt>
                <c:pt idx="200">
                  <c:v>8.4</c:v>
                </c:pt>
                <c:pt idx="201">
                  <c:v>5.5</c:v>
                </c:pt>
                <c:pt idx="202">
                  <c:v>5.7</c:v>
                </c:pt>
                <c:pt idx="203">
                  <c:v>7.4</c:v>
                </c:pt>
                <c:pt idx="204">
                  <c:v>8.5</c:v>
                </c:pt>
                <c:pt idx="205">
                  <c:v>9.8000000000000007</c:v>
                </c:pt>
                <c:pt idx="206">
                  <c:v>6.5</c:v>
                </c:pt>
                <c:pt idx="207">
                  <c:v>5</c:v>
                </c:pt>
                <c:pt idx="208">
                  <c:v>4.0999999999999996</c:v>
                </c:pt>
                <c:pt idx="209">
                  <c:v>3.2</c:v>
                </c:pt>
                <c:pt idx="210">
                  <c:v>2.4</c:v>
                </c:pt>
                <c:pt idx="211">
                  <c:v>1.6</c:v>
                </c:pt>
                <c:pt idx="212">
                  <c:v>3.3</c:v>
                </c:pt>
                <c:pt idx="213">
                  <c:v>3.6</c:v>
                </c:pt>
                <c:pt idx="214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D-4D0C-93EE-07876625E8D9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'2015'!$H$1:$H$215</c:f>
              <c:strCache>
                <c:ptCount val="215"/>
                <c:pt idx="0">
                  <c:v>Дата</c:v>
                </c:pt>
                <c:pt idx="1">
                  <c:v>01.03.2015</c:v>
                </c:pt>
                <c:pt idx="2">
                  <c:v>02.03.2015</c:v>
                </c:pt>
                <c:pt idx="3">
                  <c:v>03.03.2015</c:v>
                </c:pt>
                <c:pt idx="4">
                  <c:v>04.03.2015</c:v>
                </c:pt>
                <c:pt idx="5">
                  <c:v>05.03.2015</c:v>
                </c:pt>
                <c:pt idx="6">
                  <c:v>06.03.2015</c:v>
                </c:pt>
                <c:pt idx="7">
                  <c:v>07.03.2015</c:v>
                </c:pt>
                <c:pt idx="8">
                  <c:v>08.03.2015</c:v>
                </c:pt>
                <c:pt idx="9">
                  <c:v>09.03.2015</c:v>
                </c:pt>
                <c:pt idx="10">
                  <c:v>10.03.2015</c:v>
                </c:pt>
                <c:pt idx="11">
                  <c:v>11.03.2015</c:v>
                </c:pt>
                <c:pt idx="12">
                  <c:v>12.03.2015</c:v>
                </c:pt>
                <c:pt idx="13">
                  <c:v>13.03.2015</c:v>
                </c:pt>
                <c:pt idx="14">
                  <c:v>14.03.2015</c:v>
                </c:pt>
                <c:pt idx="15">
                  <c:v>15.03.2015</c:v>
                </c:pt>
                <c:pt idx="16">
                  <c:v>16.03.2015</c:v>
                </c:pt>
                <c:pt idx="17">
                  <c:v>17.03.2015</c:v>
                </c:pt>
                <c:pt idx="18">
                  <c:v>18.03.2015</c:v>
                </c:pt>
                <c:pt idx="19">
                  <c:v>19.03.2015</c:v>
                </c:pt>
                <c:pt idx="20">
                  <c:v>20.03.2015</c:v>
                </c:pt>
                <c:pt idx="21">
                  <c:v>21.03.2015</c:v>
                </c:pt>
                <c:pt idx="22">
                  <c:v>22.03.2015</c:v>
                </c:pt>
                <c:pt idx="23">
                  <c:v>23.03.2015</c:v>
                </c:pt>
                <c:pt idx="24">
                  <c:v>24.03.2015</c:v>
                </c:pt>
                <c:pt idx="25">
                  <c:v>25.03.2015</c:v>
                </c:pt>
                <c:pt idx="26">
                  <c:v>26.03.2015</c:v>
                </c:pt>
                <c:pt idx="27">
                  <c:v>27.03.2015</c:v>
                </c:pt>
                <c:pt idx="28">
                  <c:v>28.03.2015</c:v>
                </c:pt>
                <c:pt idx="29">
                  <c:v>29.03.2015</c:v>
                </c:pt>
                <c:pt idx="30">
                  <c:v>30.03.2015</c:v>
                </c:pt>
                <c:pt idx="31">
                  <c:v>31.03.2015</c:v>
                </c:pt>
                <c:pt idx="32">
                  <c:v>01.04.2015</c:v>
                </c:pt>
                <c:pt idx="33">
                  <c:v>02.04.2015</c:v>
                </c:pt>
                <c:pt idx="34">
                  <c:v>03.04.2015</c:v>
                </c:pt>
                <c:pt idx="35">
                  <c:v>04.04.2015</c:v>
                </c:pt>
                <c:pt idx="36">
                  <c:v>05.04.2015</c:v>
                </c:pt>
                <c:pt idx="37">
                  <c:v>06.04.2015</c:v>
                </c:pt>
                <c:pt idx="38">
                  <c:v>07.04.2015</c:v>
                </c:pt>
                <c:pt idx="39">
                  <c:v>08.04.2015</c:v>
                </c:pt>
                <c:pt idx="40">
                  <c:v>09.04.2015</c:v>
                </c:pt>
                <c:pt idx="41">
                  <c:v>10.04.2015</c:v>
                </c:pt>
                <c:pt idx="42">
                  <c:v>11.04.2015</c:v>
                </c:pt>
                <c:pt idx="43">
                  <c:v>12.04.2015</c:v>
                </c:pt>
                <c:pt idx="44">
                  <c:v>13.04.2015</c:v>
                </c:pt>
                <c:pt idx="45">
                  <c:v>14.04.2015</c:v>
                </c:pt>
                <c:pt idx="46">
                  <c:v>15.04.2015</c:v>
                </c:pt>
                <c:pt idx="47">
                  <c:v>16.04.2015</c:v>
                </c:pt>
                <c:pt idx="48">
                  <c:v>17.04.2015</c:v>
                </c:pt>
                <c:pt idx="49">
                  <c:v>18.04.2015</c:v>
                </c:pt>
                <c:pt idx="50">
                  <c:v>19.04.2015</c:v>
                </c:pt>
                <c:pt idx="51">
                  <c:v>20.04.2015</c:v>
                </c:pt>
                <c:pt idx="52">
                  <c:v>21.04.2015</c:v>
                </c:pt>
                <c:pt idx="53">
                  <c:v>22.04.2015</c:v>
                </c:pt>
                <c:pt idx="54">
                  <c:v>23.04.2015</c:v>
                </c:pt>
                <c:pt idx="55">
                  <c:v>24.04.2015</c:v>
                </c:pt>
                <c:pt idx="56">
                  <c:v>25.04.2015</c:v>
                </c:pt>
                <c:pt idx="57">
                  <c:v>26.04.2015</c:v>
                </c:pt>
                <c:pt idx="58">
                  <c:v>27.04.2015</c:v>
                </c:pt>
                <c:pt idx="59">
                  <c:v>28.04.2015</c:v>
                </c:pt>
                <c:pt idx="60">
                  <c:v>29.04.2015</c:v>
                </c:pt>
                <c:pt idx="61">
                  <c:v>30.04.2015</c:v>
                </c:pt>
                <c:pt idx="62">
                  <c:v>01.05.2015</c:v>
                </c:pt>
                <c:pt idx="63">
                  <c:v>02.05.2015</c:v>
                </c:pt>
                <c:pt idx="64">
                  <c:v>03.05.2015</c:v>
                </c:pt>
                <c:pt idx="65">
                  <c:v>04.05.2015</c:v>
                </c:pt>
                <c:pt idx="66">
                  <c:v>05.05.2015</c:v>
                </c:pt>
                <c:pt idx="67">
                  <c:v>06.05.2015</c:v>
                </c:pt>
                <c:pt idx="68">
                  <c:v>07.05.2015</c:v>
                </c:pt>
                <c:pt idx="69">
                  <c:v>08.05.2015</c:v>
                </c:pt>
                <c:pt idx="70">
                  <c:v>09.05.2015</c:v>
                </c:pt>
                <c:pt idx="71">
                  <c:v>10.05.2015</c:v>
                </c:pt>
                <c:pt idx="72">
                  <c:v>11.05.2015</c:v>
                </c:pt>
                <c:pt idx="73">
                  <c:v>12.05.2015</c:v>
                </c:pt>
                <c:pt idx="74">
                  <c:v>13.05.2015</c:v>
                </c:pt>
                <c:pt idx="75">
                  <c:v>14.05.2015</c:v>
                </c:pt>
                <c:pt idx="76">
                  <c:v>15.05.2015</c:v>
                </c:pt>
                <c:pt idx="77">
                  <c:v>16.05.2015</c:v>
                </c:pt>
                <c:pt idx="78">
                  <c:v>17.05.2015</c:v>
                </c:pt>
                <c:pt idx="79">
                  <c:v>18.05.2015</c:v>
                </c:pt>
                <c:pt idx="80">
                  <c:v>19.05.2015</c:v>
                </c:pt>
                <c:pt idx="81">
                  <c:v>20.05.2015</c:v>
                </c:pt>
                <c:pt idx="82">
                  <c:v>21.05.2015</c:v>
                </c:pt>
                <c:pt idx="83">
                  <c:v>22.05.2015</c:v>
                </c:pt>
                <c:pt idx="84">
                  <c:v>23.05.2015</c:v>
                </c:pt>
                <c:pt idx="85">
                  <c:v>24.05.2015</c:v>
                </c:pt>
                <c:pt idx="86">
                  <c:v>25.05.2015</c:v>
                </c:pt>
                <c:pt idx="87">
                  <c:v>26.05.2015</c:v>
                </c:pt>
                <c:pt idx="88">
                  <c:v>27.05.2015</c:v>
                </c:pt>
                <c:pt idx="89">
                  <c:v>28.05.2015</c:v>
                </c:pt>
                <c:pt idx="90">
                  <c:v>29.05.2015</c:v>
                </c:pt>
                <c:pt idx="91">
                  <c:v>30.05.2015</c:v>
                </c:pt>
                <c:pt idx="92">
                  <c:v>31.05.2015</c:v>
                </c:pt>
                <c:pt idx="93">
                  <c:v>01.06.2015</c:v>
                </c:pt>
                <c:pt idx="94">
                  <c:v>02.06.2015</c:v>
                </c:pt>
                <c:pt idx="95">
                  <c:v>03.06.2015</c:v>
                </c:pt>
                <c:pt idx="96">
                  <c:v>04.06.2015</c:v>
                </c:pt>
                <c:pt idx="97">
                  <c:v>05.06.2015</c:v>
                </c:pt>
                <c:pt idx="98">
                  <c:v>06.06.2015</c:v>
                </c:pt>
                <c:pt idx="99">
                  <c:v>07.06.2015</c:v>
                </c:pt>
                <c:pt idx="100">
                  <c:v>08.06.2015</c:v>
                </c:pt>
                <c:pt idx="101">
                  <c:v>09.06.2015</c:v>
                </c:pt>
                <c:pt idx="102">
                  <c:v>10.06.2015</c:v>
                </c:pt>
                <c:pt idx="103">
                  <c:v>11.06.2015</c:v>
                </c:pt>
                <c:pt idx="104">
                  <c:v>12.06.2015</c:v>
                </c:pt>
                <c:pt idx="105">
                  <c:v>13.06.2015</c:v>
                </c:pt>
                <c:pt idx="106">
                  <c:v>14.06.2015</c:v>
                </c:pt>
                <c:pt idx="107">
                  <c:v>15.06.2015</c:v>
                </c:pt>
                <c:pt idx="108">
                  <c:v>16.06.2015</c:v>
                </c:pt>
                <c:pt idx="109">
                  <c:v>17.06.2015</c:v>
                </c:pt>
                <c:pt idx="110">
                  <c:v>18.06.2015</c:v>
                </c:pt>
                <c:pt idx="111">
                  <c:v>19.06.2015</c:v>
                </c:pt>
                <c:pt idx="112">
                  <c:v>20.06.2015</c:v>
                </c:pt>
                <c:pt idx="113">
                  <c:v>21.06.2015</c:v>
                </c:pt>
                <c:pt idx="114">
                  <c:v>22.06.2015</c:v>
                </c:pt>
                <c:pt idx="115">
                  <c:v>23.06.2015</c:v>
                </c:pt>
                <c:pt idx="116">
                  <c:v>24.06.2015</c:v>
                </c:pt>
                <c:pt idx="117">
                  <c:v>25.06.2015</c:v>
                </c:pt>
                <c:pt idx="118">
                  <c:v>26.06.2015</c:v>
                </c:pt>
                <c:pt idx="119">
                  <c:v>27.06.2015</c:v>
                </c:pt>
                <c:pt idx="120">
                  <c:v>28.06.2015</c:v>
                </c:pt>
                <c:pt idx="121">
                  <c:v>29.06.2015</c:v>
                </c:pt>
                <c:pt idx="122">
                  <c:v>30.06.2015</c:v>
                </c:pt>
                <c:pt idx="123">
                  <c:v>01.07.2015</c:v>
                </c:pt>
                <c:pt idx="124">
                  <c:v>02.07.2015</c:v>
                </c:pt>
                <c:pt idx="125">
                  <c:v>03.07.2015</c:v>
                </c:pt>
                <c:pt idx="126">
                  <c:v>04.07.2015</c:v>
                </c:pt>
                <c:pt idx="127">
                  <c:v>05.07.2015</c:v>
                </c:pt>
                <c:pt idx="128">
                  <c:v>06.07.2015</c:v>
                </c:pt>
                <c:pt idx="129">
                  <c:v>07.07.2015</c:v>
                </c:pt>
                <c:pt idx="130">
                  <c:v>08.07.2015</c:v>
                </c:pt>
                <c:pt idx="131">
                  <c:v>09.07.2015</c:v>
                </c:pt>
                <c:pt idx="132">
                  <c:v>10.07.2015</c:v>
                </c:pt>
                <c:pt idx="133">
                  <c:v>11.07.2015</c:v>
                </c:pt>
                <c:pt idx="134">
                  <c:v>12.07.2015</c:v>
                </c:pt>
                <c:pt idx="135">
                  <c:v>13.07.2015</c:v>
                </c:pt>
                <c:pt idx="136">
                  <c:v>14.07.2015</c:v>
                </c:pt>
                <c:pt idx="137">
                  <c:v>15.07.2015</c:v>
                </c:pt>
                <c:pt idx="138">
                  <c:v>16.07.2015</c:v>
                </c:pt>
                <c:pt idx="139">
                  <c:v>17.07.2015</c:v>
                </c:pt>
                <c:pt idx="140">
                  <c:v>18.07.2015</c:v>
                </c:pt>
                <c:pt idx="141">
                  <c:v>19.07.2015</c:v>
                </c:pt>
                <c:pt idx="142">
                  <c:v>20.07.2015</c:v>
                </c:pt>
                <c:pt idx="143">
                  <c:v>21.07.2015</c:v>
                </c:pt>
                <c:pt idx="144">
                  <c:v>22.07.2015</c:v>
                </c:pt>
                <c:pt idx="145">
                  <c:v>23.07.2015</c:v>
                </c:pt>
                <c:pt idx="146">
                  <c:v>24.07.2015</c:v>
                </c:pt>
                <c:pt idx="147">
                  <c:v>25.07.2015</c:v>
                </c:pt>
                <c:pt idx="148">
                  <c:v>26.07.2015</c:v>
                </c:pt>
                <c:pt idx="149">
                  <c:v>27.07.2015</c:v>
                </c:pt>
                <c:pt idx="150">
                  <c:v>28.07.2015</c:v>
                </c:pt>
                <c:pt idx="151">
                  <c:v>29.07.2015</c:v>
                </c:pt>
                <c:pt idx="152">
                  <c:v>30.07.2015</c:v>
                </c:pt>
                <c:pt idx="153">
                  <c:v>31.07.2015</c:v>
                </c:pt>
                <c:pt idx="154">
                  <c:v>01.08.2015</c:v>
                </c:pt>
                <c:pt idx="155">
                  <c:v>02.08.2015</c:v>
                </c:pt>
                <c:pt idx="156">
                  <c:v>03.08.2015</c:v>
                </c:pt>
                <c:pt idx="157">
                  <c:v>04.08.2015</c:v>
                </c:pt>
                <c:pt idx="158">
                  <c:v>05.08.2015</c:v>
                </c:pt>
                <c:pt idx="159">
                  <c:v>06.08.2015</c:v>
                </c:pt>
                <c:pt idx="160">
                  <c:v>07.08.2015</c:v>
                </c:pt>
                <c:pt idx="161">
                  <c:v>08.08.2015</c:v>
                </c:pt>
                <c:pt idx="162">
                  <c:v>09.08.2015</c:v>
                </c:pt>
                <c:pt idx="163">
                  <c:v>10.08.2015</c:v>
                </c:pt>
                <c:pt idx="164">
                  <c:v>11.08.2015</c:v>
                </c:pt>
                <c:pt idx="165">
                  <c:v>12.08.2015</c:v>
                </c:pt>
                <c:pt idx="166">
                  <c:v>13.08.2015</c:v>
                </c:pt>
                <c:pt idx="167">
                  <c:v>14.08.2015</c:v>
                </c:pt>
                <c:pt idx="168">
                  <c:v>15.08.2015</c:v>
                </c:pt>
                <c:pt idx="169">
                  <c:v>16.08.2015</c:v>
                </c:pt>
                <c:pt idx="170">
                  <c:v>17.08.2015</c:v>
                </c:pt>
                <c:pt idx="171">
                  <c:v>18.08.2015</c:v>
                </c:pt>
                <c:pt idx="172">
                  <c:v>19.08.2015</c:v>
                </c:pt>
                <c:pt idx="173">
                  <c:v>20.08.2015</c:v>
                </c:pt>
                <c:pt idx="174">
                  <c:v>21.08.2015</c:v>
                </c:pt>
                <c:pt idx="175">
                  <c:v>22.08.2015</c:v>
                </c:pt>
                <c:pt idx="176">
                  <c:v>23.08.2015</c:v>
                </c:pt>
                <c:pt idx="177">
                  <c:v>24.08.2015</c:v>
                </c:pt>
                <c:pt idx="178">
                  <c:v>25.08.2015</c:v>
                </c:pt>
                <c:pt idx="179">
                  <c:v>26.08.2015</c:v>
                </c:pt>
                <c:pt idx="180">
                  <c:v>27.08.2015</c:v>
                </c:pt>
                <c:pt idx="181">
                  <c:v>28.08.2015</c:v>
                </c:pt>
                <c:pt idx="182">
                  <c:v>29.08.2015</c:v>
                </c:pt>
                <c:pt idx="183">
                  <c:v>30.08.2015</c:v>
                </c:pt>
                <c:pt idx="184">
                  <c:v>31.08.2015</c:v>
                </c:pt>
                <c:pt idx="185">
                  <c:v>01.09.2015</c:v>
                </c:pt>
                <c:pt idx="186">
                  <c:v>02.09.2015</c:v>
                </c:pt>
                <c:pt idx="187">
                  <c:v>03.09.2015</c:v>
                </c:pt>
                <c:pt idx="188">
                  <c:v>04.09.2015</c:v>
                </c:pt>
                <c:pt idx="189">
                  <c:v>05.09.2015</c:v>
                </c:pt>
                <c:pt idx="190">
                  <c:v>06.09.2015</c:v>
                </c:pt>
                <c:pt idx="191">
                  <c:v>07.09.2015</c:v>
                </c:pt>
                <c:pt idx="192">
                  <c:v>08.09.2015</c:v>
                </c:pt>
                <c:pt idx="193">
                  <c:v>09.09.2015</c:v>
                </c:pt>
                <c:pt idx="194">
                  <c:v>10.09.2015</c:v>
                </c:pt>
                <c:pt idx="195">
                  <c:v>11.09.2015</c:v>
                </c:pt>
                <c:pt idx="196">
                  <c:v>12.09.2015</c:v>
                </c:pt>
                <c:pt idx="197">
                  <c:v>13.09.2015</c:v>
                </c:pt>
                <c:pt idx="198">
                  <c:v>14.09.2015</c:v>
                </c:pt>
                <c:pt idx="199">
                  <c:v>15.09.2015</c:v>
                </c:pt>
                <c:pt idx="200">
                  <c:v>16.09.2015</c:v>
                </c:pt>
                <c:pt idx="201">
                  <c:v>17.09.2015</c:v>
                </c:pt>
                <c:pt idx="202">
                  <c:v>18.09.2015</c:v>
                </c:pt>
                <c:pt idx="203">
                  <c:v>19.09.2015</c:v>
                </c:pt>
                <c:pt idx="204">
                  <c:v>20.09.2015</c:v>
                </c:pt>
                <c:pt idx="205">
                  <c:v>21.09.2015</c:v>
                </c:pt>
                <c:pt idx="206">
                  <c:v>22.09.2015</c:v>
                </c:pt>
                <c:pt idx="207">
                  <c:v>23.09.2015</c:v>
                </c:pt>
                <c:pt idx="208">
                  <c:v>24.09.2015</c:v>
                </c:pt>
                <c:pt idx="209">
                  <c:v>25.09.2015</c:v>
                </c:pt>
                <c:pt idx="210">
                  <c:v>26.09.2015</c:v>
                </c:pt>
                <c:pt idx="211">
                  <c:v>27.09.2015</c:v>
                </c:pt>
                <c:pt idx="212">
                  <c:v>28.09.2015</c:v>
                </c:pt>
                <c:pt idx="213">
                  <c:v>29.09.2015</c:v>
                </c:pt>
                <c:pt idx="214">
                  <c:v>30.09.2015</c:v>
                </c:pt>
              </c:strCache>
            </c:strRef>
          </c:cat>
          <c:val>
            <c:numRef>
              <c:f>'2015'!$J$1:$J$215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3.5</c:v>
                </c:pt>
                <c:pt idx="13">
                  <c:v>2.6</c:v>
                </c:pt>
                <c:pt idx="14">
                  <c:v>3.8</c:v>
                </c:pt>
                <c:pt idx="15">
                  <c:v>0.8</c:v>
                </c:pt>
                <c:pt idx="16">
                  <c:v>0.8</c:v>
                </c:pt>
                <c:pt idx="17">
                  <c:v>1.1000000000000001</c:v>
                </c:pt>
                <c:pt idx="18">
                  <c:v>1.4</c:v>
                </c:pt>
                <c:pt idx="19">
                  <c:v>0</c:v>
                </c:pt>
                <c:pt idx="20">
                  <c:v>0.6</c:v>
                </c:pt>
                <c:pt idx="21">
                  <c:v>0</c:v>
                </c:pt>
                <c:pt idx="22">
                  <c:v>0</c:v>
                </c:pt>
                <c:pt idx="23">
                  <c:v>1.2</c:v>
                </c:pt>
                <c:pt idx="24">
                  <c:v>2.8</c:v>
                </c:pt>
                <c:pt idx="25">
                  <c:v>6.9</c:v>
                </c:pt>
                <c:pt idx="26">
                  <c:v>0</c:v>
                </c:pt>
                <c:pt idx="27">
                  <c:v>1.2</c:v>
                </c:pt>
                <c:pt idx="28">
                  <c:v>0.3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</c:v>
                </c:pt>
                <c:pt idx="44">
                  <c:v>9.9</c:v>
                </c:pt>
                <c:pt idx="45">
                  <c:v>0</c:v>
                </c:pt>
                <c:pt idx="46">
                  <c:v>0</c:v>
                </c:pt>
                <c:pt idx="47">
                  <c:v>8.8000000000000007</c:v>
                </c:pt>
                <c:pt idx="48">
                  <c:v>0</c:v>
                </c:pt>
                <c:pt idx="49">
                  <c:v>0</c:v>
                </c:pt>
                <c:pt idx="50">
                  <c:v>0.5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0.4</c:v>
                </c:pt>
                <c:pt idx="55">
                  <c:v>7</c:v>
                </c:pt>
                <c:pt idx="56">
                  <c:v>0</c:v>
                </c:pt>
                <c:pt idx="57">
                  <c:v>0</c:v>
                </c:pt>
                <c:pt idx="58">
                  <c:v>11.7</c:v>
                </c:pt>
                <c:pt idx="59">
                  <c:v>2.1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1.1000000000000001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10.8</c:v>
                </c:pt>
                <c:pt idx="79">
                  <c:v>0</c:v>
                </c:pt>
                <c:pt idx="80">
                  <c:v>0</c:v>
                </c:pt>
                <c:pt idx="81">
                  <c:v>2.9</c:v>
                </c:pt>
                <c:pt idx="82">
                  <c:v>1.2</c:v>
                </c:pt>
                <c:pt idx="83">
                  <c:v>1.6</c:v>
                </c:pt>
                <c:pt idx="84">
                  <c:v>1.4</c:v>
                </c:pt>
                <c:pt idx="85">
                  <c:v>0.6</c:v>
                </c:pt>
                <c:pt idx="86">
                  <c:v>1.3</c:v>
                </c:pt>
                <c:pt idx="87">
                  <c:v>11</c:v>
                </c:pt>
                <c:pt idx="88">
                  <c:v>6</c:v>
                </c:pt>
                <c:pt idx="89">
                  <c:v>2</c:v>
                </c:pt>
                <c:pt idx="90">
                  <c:v>5.5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3.8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5.2</c:v>
                </c:pt>
                <c:pt idx="102">
                  <c:v>4.5999999999999996</c:v>
                </c:pt>
                <c:pt idx="103">
                  <c:v>0</c:v>
                </c:pt>
                <c:pt idx="104">
                  <c:v>0</c:v>
                </c:pt>
                <c:pt idx="105">
                  <c:v>15.7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2.2999999999999998</c:v>
                </c:pt>
                <c:pt idx="126">
                  <c:v>13.2</c:v>
                </c:pt>
                <c:pt idx="127">
                  <c:v>0</c:v>
                </c:pt>
                <c:pt idx="128">
                  <c:v>0.9</c:v>
                </c:pt>
                <c:pt idx="129">
                  <c:v>0</c:v>
                </c:pt>
                <c:pt idx="130">
                  <c:v>10.4</c:v>
                </c:pt>
                <c:pt idx="131">
                  <c:v>0</c:v>
                </c:pt>
                <c:pt idx="132">
                  <c:v>0</c:v>
                </c:pt>
                <c:pt idx="133">
                  <c:v>0.9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0.1</c:v>
                </c:pt>
                <c:pt idx="146">
                  <c:v>0</c:v>
                </c:pt>
                <c:pt idx="147">
                  <c:v>0</c:v>
                </c:pt>
                <c:pt idx="148">
                  <c:v>31.5</c:v>
                </c:pt>
                <c:pt idx="149">
                  <c:v>0</c:v>
                </c:pt>
                <c:pt idx="150">
                  <c:v>0.6</c:v>
                </c:pt>
                <c:pt idx="151">
                  <c:v>2.6</c:v>
                </c:pt>
                <c:pt idx="152">
                  <c:v>1.1000000000000001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4.2</c:v>
                </c:pt>
                <c:pt idx="162">
                  <c:v>0</c:v>
                </c:pt>
                <c:pt idx="163">
                  <c:v>0.7</c:v>
                </c:pt>
                <c:pt idx="164">
                  <c:v>0</c:v>
                </c:pt>
                <c:pt idx="165">
                  <c:v>4.0999999999999996</c:v>
                </c:pt>
                <c:pt idx="166">
                  <c:v>0.4</c:v>
                </c:pt>
                <c:pt idx="167">
                  <c:v>14</c:v>
                </c:pt>
                <c:pt idx="168">
                  <c:v>14.5</c:v>
                </c:pt>
                <c:pt idx="169">
                  <c:v>0.3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4.7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3.7</c:v>
                </c:pt>
                <c:pt idx="180">
                  <c:v>3.9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2.6</c:v>
                </c:pt>
                <c:pt idx="189">
                  <c:v>0</c:v>
                </c:pt>
                <c:pt idx="190">
                  <c:v>1.2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2.5</c:v>
                </c:pt>
                <c:pt idx="199">
                  <c:v>0</c:v>
                </c:pt>
                <c:pt idx="200">
                  <c:v>0</c:v>
                </c:pt>
                <c:pt idx="201">
                  <c:v>2.6</c:v>
                </c:pt>
                <c:pt idx="202">
                  <c:v>0</c:v>
                </c:pt>
                <c:pt idx="203">
                  <c:v>0</c:v>
                </c:pt>
                <c:pt idx="204">
                  <c:v>1.7</c:v>
                </c:pt>
                <c:pt idx="205">
                  <c:v>5.2</c:v>
                </c:pt>
                <c:pt idx="206">
                  <c:v>10.199999999999999</c:v>
                </c:pt>
                <c:pt idx="207">
                  <c:v>3.3</c:v>
                </c:pt>
                <c:pt idx="208">
                  <c:v>2.2000000000000002</c:v>
                </c:pt>
                <c:pt idx="209">
                  <c:v>2.2000000000000002</c:v>
                </c:pt>
                <c:pt idx="210">
                  <c:v>0</c:v>
                </c:pt>
                <c:pt idx="211">
                  <c:v>2.5</c:v>
                </c:pt>
                <c:pt idx="212">
                  <c:v>0</c:v>
                </c:pt>
                <c:pt idx="213">
                  <c:v>6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D-4D0C-93EE-07876625E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9392"/>
        <c:axId val="2111007760"/>
      </c:lineChart>
      <c:catAx>
        <c:axId val="2111009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7760"/>
        <c:crosses val="autoZero"/>
        <c:auto val="1"/>
        <c:lblAlgn val="ctr"/>
        <c:lblOffset val="100"/>
        <c:tickLblSkip val="1"/>
        <c:noMultiLvlLbl val="0"/>
      </c:catAx>
      <c:valAx>
        <c:axId val="211100776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'2016'!$I$1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'2016'!$H$2:$H$215</c:f>
              <c:numCache>
                <c:formatCode>dd\.mm\.yyyy</c:formatCode>
                <c:ptCount val="214"/>
                <c:pt idx="0">
                  <c:v>42430</c:v>
                </c:pt>
                <c:pt idx="1">
                  <c:v>42431</c:v>
                </c:pt>
                <c:pt idx="2">
                  <c:v>42432</c:v>
                </c:pt>
                <c:pt idx="3">
                  <c:v>42433</c:v>
                </c:pt>
                <c:pt idx="4">
                  <c:v>42434</c:v>
                </c:pt>
                <c:pt idx="5">
                  <c:v>42435</c:v>
                </c:pt>
                <c:pt idx="6">
                  <c:v>42436</c:v>
                </c:pt>
                <c:pt idx="7">
                  <c:v>42437</c:v>
                </c:pt>
                <c:pt idx="8">
                  <c:v>42438</c:v>
                </c:pt>
                <c:pt idx="9">
                  <c:v>42439</c:v>
                </c:pt>
                <c:pt idx="10">
                  <c:v>42440</c:v>
                </c:pt>
                <c:pt idx="11">
                  <c:v>42441</c:v>
                </c:pt>
                <c:pt idx="12">
                  <c:v>42442</c:v>
                </c:pt>
                <c:pt idx="13">
                  <c:v>42443</c:v>
                </c:pt>
                <c:pt idx="14">
                  <c:v>42444</c:v>
                </c:pt>
                <c:pt idx="15">
                  <c:v>42445</c:v>
                </c:pt>
                <c:pt idx="16">
                  <c:v>42446</c:v>
                </c:pt>
                <c:pt idx="17">
                  <c:v>42447</c:v>
                </c:pt>
                <c:pt idx="18">
                  <c:v>42448</c:v>
                </c:pt>
                <c:pt idx="19">
                  <c:v>42449</c:v>
                </c:pt>
                <c:pt idx="20">
                  <c:v>42450</c:v>
                </c:pt>
                <c:pt idx="21">
                  <c:v>42451</c:v>
                </c:pt>
                <c:pt idx="22">
                  <c:v>42452</c:v>
                </c:pt>
                <c:pt idx="23">
                  <c:v>42453</c:v>
                </c:pt>
                <c:pt idx="24">
                  <c:v>42454</c:v>
                </c:pt>
                <c:pt idx="25">
                  <c:v>42455</c:v>
                </c:pt>
                <c:pt idx="26">
                  <c:v>42456</c:v>
                </c:pt>
                <c:pt idx="27">
                  <c:v>42457</c:v>
                </c:pt>
                <c:pt idx="28">
                  <c:v>42458</c:v>
                </c:pt>
                <c:pt idx="29">
                  <c:v>42459</c:v>
                </c:pt>
                <c:pt idx="30">
                  <c:v>42460</c:v>
                </c:pt>
                <c:pt idx="31">
                  <c:v>42461</c:v>
                </c:pt>
                <c:pt idx="32">
                  <c:v>42462</c:v>
                </c:pt>
                <c:pt idx="33">
                  <c:v>42463</c:v>
                </c:pt>
                <c:pt idx="34">
                  <c:v>42464</c:v>
                </c:pt>
                <c:pt idx="35">
                  <c:v>42465</c:v>
                </c:pt>
                <c:pt idx="36">
                  <c:v>42466</c:v>
                </c:pt>
                <c:pt idx="37">
                  <c:v>42467</c:v>
                </c:pt>
                <c:pt idx="38">
                  <c:v>42468</c:v>
                </c:pt>
                <c:pt idx="39">
                  <c:v>42469</c:v>
                </c:pt>
                <c:pt idx="40">
                  <c:v>42470</c:v>
                </c:pt>
                <c:pt idx="41">
                  <c:v>42471</c:v>
                </c:pt>
                <c:pt idx="42">
                  <c:v>42472</c:v>
                </c:pt>
                <c:pt idx="43">
                  <c:v>42473</c:v>
                </c:pt>
                <c:pt idx="44">
                  <c:v>42474</c:v>
                </c:pt>
                <c:pt idx="45">
                  <c:v>42475</c:v>
                </c:pt>
                <c:pt idx="46">
                  <c:v>42476</c:v>
                </c:pt>
                <c:pt idx="47">
                  <c:v>42477</c:v>
                </c:pt>
                <c:pt idx="48">
                  <c:v>42478</c:v>
                </c:pt>
                <c:pt idx="49">
                  <c:v>42479</c:v>
                </c:pt>
                <c:pt idx="50">
                  <c:v>42480</c:v>
                </c:pt>
                <c:pt idx="51">
                  <c:v>42481</c:v>
                </c:pt>
                <c:pt idx="52">
                  <c:v>42482</c:v>
                </c:pt>
                <c:pt idx="53">
                  <c:v>42483</c:v>
                </c:pt>
                <c:pt idx="54">
                  <c:v>42484</c:v>
                </c:pt>
                <c:pt idx="55">
                  <c:v>42485</c:v>
                </c:pt>
                <c:pt idx="56">
                  <c:v>42486</c:v>
                </c:pt>
                <c:pt idx="57">
                  <c:v>42487</c:v>
                </c:pt>
                <c:pt idx="58">
                  <c:v>42488</c:v>
                </c:pt>
                <c:pt idx="59">
                  <c:v>42489</c:v>
                </c:pt>
                <c:pt idx="60">
                  <c:v>42490</c:v>
                </c:pt>
                <c:pt idx="61">
                  <c:v>42491</c:v>
                </c:pt>
                <c:pt idx="62">
                  <c:v>42492</c:v>
                </c:pt>
                <c:pt idx="63">
                  <c:v>42493</c:v>
                </c:pt>
                <c:pt idx="64">
                  <c:v>42494</c:v>
                </c:pt>
                <c:pt idx="65">
                  <c:v>42495</c:v>
                </c:pt>
                <c:pt idx="66">
                  <c:v>42496</c:v>
                </c:pt>
                <c:pt idx="67">
                  <c:v>42497</c:v>
                </c:pt>
                <c:pt idx="68">
                  <c:v>42498</c:v>
                </c:pt>
                <c:pt idx="69">
                  <c:v>42499</c:v>
                </c:pt>
                <c:pt idx="70">
                  <c:v>42500</c:v>
                </c:pt>
                <c:pt idx="71">
                  <c:v>42501</c:v>
                </c:pt>
                <c:pt idx="72">
                  <c:v>42502</c:v>
                </c:pt>
                <c:pt idx="73">
                  <c:v>42503</c:v>
                </c:pt>
                <c:pt idx="74">
                  <c:v>42504</c:v>
                </c:pt>
                <c:pt idx="75">
                  <c:v>42505</c:v>
                </c:pt>
                <c:pt idx="76">
                  <c:v>42506</c:v>
                </c:pt>
                <c:pt idx="77">
                  <c:v>42507</c:v>
                </c:pt>
                <c:pt idx="78">
                  <c:v>42508</c:v>
                </c:pt>
                <c:pt idx="79">
                  <c:v>42509</c:v>
                </c:pt>
                <c:pt idx="80">
                  <c:v>42510</c:v>
                </c:pt>
                <c:pt idx="81">
                  <c:v>42511</c:v>
                </c:pt>
                <c:pt idx="82">
                  <c:v>42512</c:v>
                </c:pt>
                <c:pt idx="83">
                  <c:v>42513</c:v>
                </c:pt>
                <c:pt idx="84">
                  <c:v>42514</c:v>
                </c:pt>
                <c:pt idx="85">
                  <c:v>42515</c:v>
                </c:pt>
                <c:pt idx="86">
                  <c:v>42516</c:v>
                </c:pt>
                <c:pt idx="87">
                  <c:v>42517</c:v>
                </c:pt>
                <c:pt idx="88">
                  <c:v>42518</c:v>
                </c:pt>
                <c:pt idx="89">
                  <c:v>42519</c:v>
                </c:pt>
                <c:pt idx="90">
                  <c:v>42520</c:v>
                </c:pt>
                <c:pt idx="91">
                  <c:v>42521</c:v>
                </c:pt>
                <c:pt idx="92">
                  <c:v>42522</c:v>
                </c:pt>
                <c:pt idx="93">
                  <c:v>42523</c:v>
                </c:pt>
                <c:pt idx="94">
                  <c:v>42524</c:v>
                </c:pt>
                <c:pt idx="95">
                  <c:v>42525</c:v>
                </c:pt>
                <c:pt idx="96">
                  <c:v>42526</c:v>
                </c:pt>
                <c:pt idx="97">
                  <c:v>42527</c:v>
                </c:pt>
                <c:pt idx="98">
                  <c:v>42528</c:v>
                </c:pt>
                <c:pt idx="99">
                  <c:v>42529</c:v>
                </c:pt>
                <c:pt idx="100">
                  <c:v>42530</c:v>
                </c:pt>
                <c:pt idx="101">
                  <c:v>42531</c:v>
                </c:pt>
                <c:pt idx="102">
                  <c:v>42532</c:v>
                </c:pt>
                <c:pt idx="103">
                  <c:v>42533</c:v>
                </c:pt>
                <c:pt idx="104">
                  <c:v>42534</c:v>
                </c:pt>
                <c:pt idx="105">
                  <c:v>42535</c:v>
                </c:pt>
                <c:pt idx="106">
                  <c:v>42536</c:v>
                </c:pt>
                <c:pt idx="107">
                  <c:v>42537</c:v>
                </c:pt>
                <c:pt idx="108">
                  <c:v>42538</c:v>
                </c:pt>
                <c:pt idx="109">
                  <c:v>42539</c:v>
                </c:pt>
                <c:pt idx="110">
                  <c:v>42540</c:v>
                </c:pt>
                <c:pt idx="111">
                  <c:v>42541</c:v>
                </c:pt>
                <c:pt idx="112">
                  <c:v>42542</c:v>
                </c:pt>
                <c:pt idx="113">
                  <c:v>42543</c:v>
                </c:pt>
                <c:pt idx="114">
                  <c:v>42544</c:v>
                </c:pt>
                <c:pt idx="115">
                  <c:v>42545</c:v>
                </c:pt>
                <c:pt idx="116">
                  <c:v>42546</c:v>
                </c:pt>
                <c:pt idx="117">
                  <c:v>42547</c:v>
                </c:pt>
                <c:pt idx="118">
                  <c:v>42548</c:v>
                </c:pt>
                <c:pt idx="119">
                  <c:v>42549</c:v>
                </c:pt>
                <c:pt idx="120">
                  <c:v>42550</c:v>
                </c:pt>
                <c:pt idx="121">
                  <c:v>42551</c:v>
                </c:pt>
                <c:pt idx="122">
                  <c:v>42552</c:v>
                </c:pt>
                <c:pt idx="123">
                  <c:v>42553</c:v>
                </c:pt>
                <c:pt idx="124">
                  <c:v>42554</c:v>
                </c:pt>
                <c:pt idx="125">
                  <c:v>42555</c:v>
                </c:pt>
                <c:pt idx="126">
                  <c:v>42556</c:v>
                </c:pt>
                <c:pt idx="127">
                  <c:v>42557</c:v>
                </c:pt>
                <c:pt idx="128">
                  <c:v>42558</c:v>
                </c:pt>
                <c:pt idx="129">
                  <c:v>42559</c:v>
                </c:pt>
                <c:pt idx="130">
                  <c:v>42560</c:v>
                </c:pt>
                <c:pt idx="131">
                  <c:v>42561</c:v>
                </c:pt>
                <c:pt idx="132">
                  <c:v>42562</c:v>
                </c:pt>
                <c:pt idx="133">
                  <c:v>42563</c:v>
                </c:pt>
                <c:pt idx="134">
                  <c:v>42564</c:v>
                </c:pt>
                <c:pt idx="135">
                  <c:v>42565</c:v>
                </c:pt>
                <c:pt idx="136">
                  <c:v>42566</c:v>
                </c:pt>
                <c:pt idx="137">
                  <c:v>42567</c:v>
                </c:pt>
                <c:pt idx="138">
                  <c:v>42568</c:v>
                </c:pt>
                <c:pt idx="139">
                  <c:v>42569</c:v>
                </c:pt>
                <c:pt idx="140">
                  <c:v>42570</c:v>
                </c:pt>
                <c:pt idx="141">
                  <c:v>42571</c:v>
                </c:pt>
                <c:pt idx="142">
                  <c:v>42572</c:v>
                </c:pt>
                <c:pt idx="143">
                  <c:v>42573</c:v>
                </c:pt>
                <c:pt idx="144">
                  <c:v>42574</c:v>
                </c:pt>
                <c:pt idx="145">
                  <c:v>42575</c:v>
                </c:pt>
                <c:pt idx="146">
                  <c:v>42576</c:v>
                </c:pt>
                <c:pt idx="147">
                  <c:v>42577</c:v>
                </c:pt>
                <c:pt idx="148">
                  <c:v>42578</c:v>
                </c:pt>
                <c:pt idx="149">
                  <c:v>42579</c:v>
                </c:pt>
                <c:pt idx="150">
                  <c:v>42580</c:v>
                </c:pt>
                <c:pt idx="151">
                  <c:v>42581</c:v>
                </c:pt>
                <c:pt idx="152">
                  <c:v>42582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42588</c:v>
                </c:pt>
                <c:pt idx="159">
                  <c:v>42589</c:v>
                </c:pt>
                <c:pt idx="160">
                  <c:v>42590</c:v>
                </c:pt>
                <c:pt idx="161">
                  <c:v>42591</c:v>
                </c:pt>
                <c:pt idx="162">
                  <c:v>42592</c:v>
                </c:pt>
                <c:pt idx="163">
                  <c:v>42593</c:v>
                </c:pt>
                <c:pt idx="164">
                  <c:v>42594</c:v>
                </c:pt>
                <c:pt idx="165">
                  <c:v>42595</c:v>
                </c:pt>
                <c:pt idx="166">
                  <c:v>42596</c:v>
                </c:pt>
                <c:pt idx="167">
                  <c:v>42597</c:v>
                </c:pt>
                <c:pt idx="168">
                  <c:v>42598</c:v>
                </c:pt>
                <c:pt idx="169">
                  <c:v>42599</c:v>
                </c:pt>
                <c:pt idx="170">
                  <c:v>42600</c:v>
                </c:pt>
                <c:pt idx="171">
                  <c:v>42601</c:v>
                </c:pt>
                <c:pt idx="172">
                  <c:v>42602</c:v>
                </c:pt>
                <c:pt idx="173">
                  <c:v>42603</c:v>
                </c:pt>
                <c:pt idx="174">
                  <c:v>42604</c:v>
                </c:pt>
                <c:pt idx="175">
                  <c:v>42605</c:v>
                </c:pt>
                <c:pt idx="176">
                  <c:v>42606</c:v>
                </c:pt>
                <c:pt idx="177">
                  <c:v>42607</c:v>
                </c:pt>
                <c:pt idx="178">
                  <c:v>42608</c:v>
                </c:pt>
                <c:pt idx="179">
                  <c:v>42609</c:v>
                </c:pt>
                <c:pt idx="180">
                  <c:v>42610</c:v>
                </c:pt>
                <c:pt idx="181">
                  <c:v>42611</c:v>
                </c:pt>
                <c:pt idx="182">
                  <c:v>42612</c:v>
                </c:pt>
                <c:pt idx="183">
                  <c:v>42613</c:v>
                </c:pt>
                <c:pt idx="184">
                  <c:v>42614</c:v>
                </c:pt>
                <c:pt idx="185">
                  <c:v>42615</c:v>
                </c:pt>
                <c:pt idx="186">
                  <c:v>42616</c:v>
                </c:pt>
                <c:pt idx="187">
                  <c:v>42617</c:v>
                </c:pt>
                <c:pt idx="188">
                  <c:v>42618</c:v>
                </c:pt>
                <c:pt idx="189">
                  <c:v>42619</c:v>
                </c:pt>
                <c:pt idx="190">
                  <c:v>42620</c:v>
                </c:pt>
                <c:pt idx="191">
                  <c:v>42621</c:v>
                </c:pt>
                <c:pt idx="192">
                  <c:v>42622</c:v>
                </c:pt>
                <c:pt idx="193">
                  <c:v>42623</c:v>
                </c:pt>
                <c:pt idx="194">
                  <c:v>42624</c:v>
                </c:pt>
                <c:pt idx="195">
                  <c:v>42625</c:v>
                </c:pt>
                <c:pt idx="196">
                  <c:v>42626</c:v>
                </c:pt>
                <c:pt idx="197">
                  <c:v>42627</c:v>
                </c:pt>
                <c:pt idx="198">
                  <c:v>42628</c:v>
                </c:pt>
                <c:pt idx="199">
                  <c:v>42629</c:v>
                </c:pt>
                <c:pt idx="200">
                  <c:v>42630</c:v>
                </c:pt>
                <c:pt idx="201">
                  <c:v>42631</c:v>
                </c:pt>
                <c:pt idx="202">
                  <c:v>42632</c:v>
                </c:pt>
                <c:pt idx="203">
                  <c:v>42633</c:v>
                </c:pt>
                <c:pt idx="204">
                  <c:v>42634</c:v>
                </c:pt>
                <c:pt idx="205">
                  <c:v>42635</c:v>
                </c:pt>
                <c:pt idx="206">
                  <c:v>42636</c:v>
                </c:pt>
                <c:pt idx="207">
                  <c:v>42637</c:v>
                </c:pt>
                <c:pt idx="208">
                  <c:v>42638</c:v>
                </c:pt>
                <c:pt idx="209">
                  <c:v>42639</c:v>
                </c:pt>
                <c:pt idx="210">
                  <c:v>42640</c:v>
                </c:pt>
                <c:pt idx="211">
                  <c:v>42641</c:v>
                </c:pt>
                <c:pt idx="212">
                  <c:v>42642</c:v>
                </c:pt>
                <c:pt idx="213">
                  <c:v>42643</c:v>
                </c:pt>
              </c:numCache>
            </c:numRef>
          </c:cat>
          <c:val>
            <c:numRef>
              <c:f>'2016'!$I$2:$I$215</c:f>
              <c:numCache>
                <c:formatCode>General</c:formatCode>
                <c:ptCount val="214"/>
                <c:pt idx="0">
                  <c:v>-1.6</c:v>
                </c:pt>
                <c:pt idx="1">
                  <c:v>-3.4</c:v>
                </c:pt>
                <c:pt idx="2">
                  <c:v>-5.4</c:v>
                </c:pt>
                <c:pt idx="3">
                  <c:v>-8</c:v>
                </c:pt>
                <c:pt idx="4">
                  <c:v>-5.7</c:v>
                </c:pt>
                <c:pt idx="5">
                  <c:v>-10.8</c:v>
                </c:pt>
                <c:pt idx="6">
                  <c:v>-13.2</c:v>
                </c:pt>
                <c:pt idx="7">
                  <c:v>-9.6999999999999993</c:v>
                </c:pt>
                <c:pt idx="8">
                  <c:v>-9.6</c:v>
                </c:pt>
                <c:pt idx="9">
                  <c:v>-11.2</c:v>
                </c:pt>
                <c:pt idx="10">
                  <c:v>-4.0999999999999996</c:v>
                </c:pt>
                <c:pt idx="11">
                  <c:v>-5.7</c:v>
                </c:pt>
                <c:pt idx="12">
                  <c:v>-3.3</c:v>
                </c:pt>
                <c:pt idx="13">
                  <c:v>1.7</c:v>
                </c:pt>
                <c:pt idx="14">
                  <c:v>-1.9</c:v>
                </c:pt>
                <c:pt idx="15">
                  <c:v>-8.6999999999999993</c:v>
                </c:pt>
                <c:pt idx="16">
                  <c:v>0</c:v>
                </c:pt>
                <c:pt idx="17">
                  <c:v>0.1</c:v>
                </c:pt>
                <c:pt idx="18">
                  <c:v>0.5</c:v>
                </c:pt>
                <c:pt idx="19">
                  <c:v>3.1</c:v>
                </c:pt>
                <c:pt idx="20">
                  <c:v>0.7</c:v>
                </c:pt>
                <c:pt idx="21">
                  <c:v>0.1</c:v>
                </c:pt>
                <c:pt idx="22">
                  <c:v>-4</c:v>
                </c:pt>
                <c:pt idx="23">
                  <c:v>-2.2000000000000002</c:v>
                </c:pt>
                <c:pt idx="24">
                  <c:v>2.7</c:v>
                </c:pt>
                <c:pt idx="25">
                  <c:v>1.5</c:v>
                </c:pt>
                <c:pt idx="26">
                  <c:v>1.8</c:v>
                </c:pt>
                <c:pt idx="27">
                  <c:v>3.1</c:v>
                </c:pt>
                <c:pt idx="28">
                  <c:v>3.4</c:v>
                </c:pt>
                <c:pt idx="29">
                  <c:v>2.2999999999999998</c:v>
                </c:pt>
                <c:pt idx="30">
                  <c:v>0.9</c:v>
                </c:pt>
                <c:pt idx="31">
                  <c:v>3.7</c:v>
                </c:pt>
                <c:pt idx="32">
                  <c:v>3.9</c:v>
                </c:pt>
                <c:pt idx="33">
                  <c:v>5.0999999999999996</c:v>
                </c:pt>
                <c:pt idx="34">
                  <c:v>3.4</c:v>
                </c:pt>
                <c:pt idx="35">
                  <c:v>3.9</c:v>
                </c:pt>
                <c:pt idx="36">
                  <c:v>4.5999999999999996</c:v>
                </c:pt>
                <c:pt idx="37">
                  <c:v>6.7</c:v>
                </c:pt>
                <c:pt idx="38">
                  <c:v>5.7</c:v>
                </c:pt>
                <c:pt idx="39">
                  <c:v>5.7</c:v>
                </c:pt>
                <c:pt idx="40">
                  <c:v>4</c:v>
                </c:pt>
                <c:pt idx="41">
                  <c:v>5.3</c:v>
                </c:pt>
                <c:pt idx="42">
                  <c:v>3.9</c:v>
                </c:pt>
                <c:pt idx="43">
                  <c:v>2.8</c:v>
                </c:pt>
                <c:pt idx="44">
                  <c:v>2</c:v>
                </c:pt>
                <c:pt idx="45">
                  <c:v>6.9</c:v>
                </c:pt>
                <c:pt idx="46">
                  <c:v>11</c:v>
                </c:pt>
                <c:pt idx="47">
                  <c:v>11.9</c:v>
                </c:pt>
                <c:pt idx="48">
                  <c:v>11.6</c:v>
                </c:pt>
                <c:pt idx="49">
                  <c:v>13.5</c:v>
                </c:pt>
                <c:pt idx="50">
                  <c:v>17.899999999999999</c:v>
                </c:pt>
                <c:pt idx="51">
                  <c:v>17.2</c:v>
                </c:pt>
                <c:pt idx="52">
                  <c:v>16.600000000000001</c:v>
                </c:pt>
                <c:pt idx="53">
                  <c:v>13.5</c:v>
                </c:pt>
                <c:pt idx="54">
                  <c:v>14.1</c:v>
                </c:pt>
                <c:pt idx="55">
                  <c:v>12.9</c:v>
                </c:pt>
                <c:pt idx="56">
                  <c:v>11.4</c:v>
                </c:pt>
                <c:pt idx="57">
                  <c:v>8.5</c:v>
                </c:pt>
                <c:pt idx="58">
                  <c:v>6.3</c:v>
                </c:pt>
                <c:pt idx="59">
                  <c:v>6.5</c:v>
                </c:pt>
                <c:pt idx="60">
                  <c:v>7.9</c:v>
                </c:pt>
                <c:pt idx="61">
                  <c:v>12.3</c:v>
                </c:pt>
                <c:pt idx="62">
                  <c:v>10.3</c:v>
                </c:pt>
                <c:pt idx="63">
                  <c:v>2.2000000000000002</c:v>
                </c:pt>
                <c:pt idx="64">
                  <c:v>4.5</c:v>
                </c:pt>
                <c:pt idx="65">
                  <c:v>9</c:v>
                </c:pt>
                <c:pt idx="66">
                  <c:v>12.7</c:v>
                </c:pt>
                <c:pt idx="67">
                  <c:v>15.1</c:v>
                </c:pt>
                <c:pt idx="68">
                  <c:v>9.6</c:v>
                </c:pt>
                <c:pt idx="69">
                  <c:v>4.3</c:v>
                </c:pt>
                <c:pt idx="70">
                  <c:v>3.4</c:v>
                </c:pt>
                <c:pt idx="71">
                  <c:v>7.8</c:v>
                </c:pt>
                <c:pt idx="72">
                  <c:v>6.9</c:v>
                </c:pt>
                <c:pt idx="73">
                  <c:v>9.8000000000000007</c:v>
                </c:pt>
                <c:pt idx="74">
                  <c:v>17.899999999999999</c:v>
                </c:pt>
                <c:pt idx="75">
                  <c:v>14.4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8.3000000000000007</c:v>
                </c:pt>
                <c:pt idx="80">
                  <c:v>9.8000000000000007</c:v>
                </c:pt>
                <c:pt idx="81">
                  <c:v>16</c:v>
                </c:pt>
                <c:pt idx="82">
                  <c:v>16.100000000000001</c:v>
                </c:pt>
                <c:pt idx="83">
                  <c:v>17.8</c:v>
                </c:pt>
                <c:pt idx="84">
                  <c:v>20</c:v>
                </c:pt>
                <c:pt idx="85">
                  <c:v>18.8</c:v>
                </c:pt>
                <c:pt idx="86">
                  <c:v>17.899999999999999</c:v>
                </c:pt>
                <c:pt idx="87">
                  <c:v>14.8</c:v>
                </c:pt>
                <c:pt idx="88">
                  <c:v>16.3</c:v>
                </c:pt>
                <c:pt idx="89">
                  <c:v>14.1</c:v>
                </c:pt>
                <c:pt idx="90">
                  <c:v>11.6</c:v>
                </c:pt>
                <c:pt idx="91">
                  <c:v>14.4</c:v>
                </c:pt>
                <c:pt idx="92">
                  <c:v>11</c:v>
                </c:pt>
                <c:pt idx="93">
                  <c:v>10.199999999999999</c:v>
                </c:pt>
                <c:pt idx="94">
                  <c:v>12.6</c:v>
                </c:pt>
                <c:pt idx="95">
                  <c:v>15.3</c:v>
                </c:pt>
                <c:pt idx="96">
                  <c:v>19.5</c:v>
                </c:pt>
                <c:pt idx="97">
                  <c:v>21.5</c:v>
                </c:pt>
                <c:pt idx="98">
                  <c:v>20.8</c:v>
                </c:pt>
                <c:pt idx="99">
                  <c:v>20.6</c:v>
                </c:pt>
                <c:pt idx="100">
                  <c:v>23</c:v>
                </c:pt>
                <c:pt idx="101">
                  <c:v>22.8</c:v>
                </c:pt>
                <c:pt idx="102">
                  <c:v>22.8</c:v>
                </c:pt>
                <c:pt idx="103">
                  <c:v>22.3</c:v>
                </c:pt>
                <c:pt idx="104">
                  <c:v>23.2</c:v>
                </c:pt>
                <c:pt idx="105">
                  <c:v>22.7</c:v>
                </c:pt>
                <c:pt idx="106">
                  <c:v>22.5</c:v>
                </c:pt>
                <c:pt idx="107">
                  <c:v>20.6</c:v>
                </c:pt>
                <c:pt idx="108">
                  <c:v>19.7</c:v>
                </c:pt>
                <c:pt idx="109">
                  <c:v>17.600000000000001</c:v>
                </c:pt>
                <c:pt idx="110">
                  <c:v>16</c:v>
                </c:pt>
                <c:pt idx="111">
                  <c:v>15.5</c:v>
                </c:pt>
                <c:pt idx="112">
                  <c:v>16.7</c:v>
                </c:pt>
                <c:pt idx="113">
                  <c:v>18.399999999999999</c:v>
                </c:pt>
                <c:pt idx="114">
                  <c:v>20</c:v>
                </c:pt>
                <c:pt idx="115">
                  <c:v>20.399999999999999</c:v>
                </c:pt>
                <c:pt idx="116">
                  <c:v>20.5</c:v>
                </c:pt>
                <c:pt idx="117">
                  <c:v>22.2</c:v>
                </c:pt>
                <c:pt idx="118">
                  <c:v>24.8</c:v>
                </c:pt>
                <c:pt idx="119">
                  <c:v>21.8</c:v>
                </c:pt>
                <c:pt idx="120">
                  <c:v>20.100000000000001</c:v>
                </c:pt>
                <c:pt idx="121">
                  <c:v>21.6</c:v>
                </c:pt>
                <c:pt idx="122">
                  <c:v>19.3</c:v>
                </c:pt>
                <c:pt idx="123">
                  <c:v>17.600000000000001</c:v>
                </c:pt>
                <c:pt idx="124">
                  <c:v>18.3</c:v>
                </c:pt>
                <c:pt idx="125">
                  <c:v>19.3</c:v>
                </c:pt>
                <c:pt idx="126">
                  <c:v>21.2</c:v>
                </c:pt>
                <c:pt idx="127">
                  <c:v>21.2</c:v>
                </c:pt>
                <c:pt idx="128">
                  <c:v>21.4</c:v>
                </c:pt>
                <c:pt idx="129">
                  <c:v>20.6</c:v>
                </c:pt>
                <c:pt idx="130">
                  <c:v>22.2</c:v>
                </c:pt>
                <c:pt idx="131">
                  <c:v>22.8</c:v>
                </c:pt>
                <c:pt idx="132">
                  <c:v>22.9</c:v>
                </c:pt>
                <c:pt idx="133">
                  <c:v>23.2</c:v>
                </c:pt>
                <c:pt idx="134">
                  <c:v>23.7</c:v>
                </c:pt>
                <c:pt idx="135">
                  <c:v>23.8</c:v>
                </c:pt>
                <c:pt idx="136">
                  <c:v>21.1</c:v>
                </c:pt>
                <c:pt idx="137">
                  <c:v>20.100000000000001</c:v>
                </c:pt>
                <c:pt idx="138">
                  <c:v>19.7</c:v>
                </c:pt>
                <c:pt idx="139">
                  <c:v>19.3</c:v>
                </c:pt>
                <c:pt idx="140">
                  <c:v>21.2</c:v>
                </c:pt>
                <c:pt idx="141">
                  <c:v>20</c:v>
                </c:pt>
                <c:pt idx="142">
                  <c:v>21.4</c:v>
                </c:pt>
                <c:pt idx="143">
                  <c:v>22.5</c:v>
                </c:pt>
                <c:pt idx="144">
                  <c:v>22.9</c:v>
                </c:pt>
                <c:pt idx="145">
                  <c:v>22.4</c:v>
                </c:pt>
                <c:pt idx="146">
                  <c:v>22.6</c:v>
                </c:pt>
                <c:pt idx="147">
                  <c:v>20.100000000000001</c:v>
                </c:pt>
                <c:pt idx="148">
                  <c:v>17.5</c:v>
                </c:pt>
                <c:pt idx="149">
                  <c:v>17.399999999999999</c:v>
                </c:pt>
                <c:pt idx="150">
                  <c:v>20</c:v>
                </c:pt>
                <c:pt idx="151">
                  <c:v>19.399999999999999</c:v>
                </c:pt>
                <c:pt idx="152">
                  <c:v>18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16.899999999999999</c:v>
                </c:pt>
                <c:pt idx="156">
                  <c:v>18.899999999999999</c:v>
                </c:pt>
                <c:pt idx="157">
                  <c:v>19.600000000000001</c:v>
                </c:pt>
                <c:pt idx="158">
                  <c:v>21.2</c:v>
                </c:pt>
                <c:pt idx="159">
                  <c:v>20.399999999999999</c:v>
                </c:pt>
                <c:pt idx="160">
                  <c:v>17.8</c:v>
                </c:pt>
                <c:pt idx="161">
                  <c:v>15.9</c:v>
                </c:pt>
                <c:pt idx="162">
                  <c:v>17.399999999999999</c:v>
                </c:pt>
                <c:pt idx="163">
                  <c:v>15.2</c:v>
                </c:pt>
                <c:pt idx="164">
                  <c:v>17</c:v>
                </c:pt>
                <c:pt idx="165">
                  <c:v>19.7</c:v>
                </c:pt>
                <c:pt idx="166">
                  <c:v>17.5</c:v>
                </c:pt>
                <c:pt idx="167">
                  <c:v>18.399999999999999</c:v>
                </c:pt>
                <c:pt idx="168">
                  <c:v>19.3</c:v>
                </c:pt>
                <c:pt idx="169">
                  <c:v>19.600000000000001</c:v>
                </c:pt>
                <c:pt idx="170">
                  <c:v>19.3</c:v>
                </c:pt>
                <c:pt idx="171">
                  <c:v>17.8</c:v>
                </c:pt>
                <c:pt idx="172">
                  <c:v>17.899999999999999</c:v>
                </c:pt>
                <c:pt idx="173">
                  <c:v>11.9</c:v>
                </c:pt>
                <c:pt idx="174">
                  <c:v>12.6</c:v>
                </c:pt>
                <c:pt idx="175">
                  <c:v>14.3</c:v>
                </c:pt>
                <c:pt idx="176">
                  <c:v>15.5</c:v>
                </c:pt>
                <c:pt idx="177">
                  <c:v>15.3</c:v>
                </c:pt>
                <c:pt idx="178">
                  <c:v>16.100000000000001</c:v>
                </c:pt>
                <c:pt idx="179">
                  <c:v>16.899999999999999</c:v>
                </c:pt>
                <c:pt idx="180">
                  <c:v>20.7</c:v>
                </c:pt>
                <c:pt idx="181">
                  <c:v>18.600000000000001</c:v>
                </c:pt>
                <c:pt idx="182">
                  <c:v>17.100000000000001</c:v>
                </c:pt>
                <c:pt idx="183">
                  <c:v>11.8</c:v>
                </c:pt>
                <c:pt idx="184">
                  <c:v>10.6</c:v>
                </c:pt>
                <c:pt idx="185">
                  <c:v>11.9</c:v>
                </c:pt>
                <c:pt idx="186">
                  <c:v>14.3</c:v>
                </c:pt>
                <c:pt idx="187">
                  <c:v>14.6</c:v>
                </c:pt>
                <c:pt idx="188">
                  <c:v>15.5</c:v>
                </c:pt>
                <c:pt idx="189">
                  <c:v>19.100000000000001</c:v>
                </c:pt>
                <c:pt idx="190">
                  <c:v>18.899999999999999</c:v>
                </c:pt>
                <c:pt idx="191">
                  <c:v>19.7</c:v>
                </c:pt>
                <c:pt idx="192">
                  <c:v>17</c:v>
                </c:pt>
                <c:pt idx="193">
                  <c:v>18.100000000000001</c:v>
                </c:pt>
                <c:pt idx="194">
                  <c:v>18</c:v>
                </c:pt>
                <c:pt idx="195">
                  <c:v>16.899999999999999</c:v>
                </c:pt>
                <c:pt idx="196">
                  <c:v>12.2</c:v>
                </c:pt>
                <c:pt idx="197">
                  <c:v>16.100000000000001</c:v>
                </c:pt>
                <c:pt idx="198">
                  <c:v>13.2</c:v>
                </c:pt>
                <c:pt idx="199">
                  <c:v>14.2</c:v>
                </c:pt>
                <c:pt idx="200">
                  <c:v>15.5</c:v>
                </c:pt>
                <c:pt idx="201">
                  <c:v>16.100000000000001</c:v>
                </c:pt>
                <c:pt idx="202">
                  <c:v>15.6</c:v>
                </c:pt>
                <c:pt idx="203">
                  <c:v>15.7</c:v>
                </c:pt>
                <c:pt idx="204">
                  <c:v>14.5</c:v>
                </c:pt>
                <c:pt idx="205">
                  <c:v>12.8</c:v>
                </c:pt>
                <c:pt idx="206">
                  <c:v>12.2</c:v>
                </c:pt>
                <c:pt idx="207">
                  <c:v>9.9</c:v>
                </c:pt>
                <c:pt idx="208">
                  <c:v>9.6999999999999993</c:v>
                </c:pt>
                <c:pt idx="209">
                  <c:v>8.4</c:v>
                </c:pt>
                <c:pt idx="210">
                  <c:v>7.6</c:v>
                </c:pt>
                <c:pt idx="211">
                  <c:v>7</c:v>
                </c:pt>
                <c:pt idx="212">
                  <c:v>7.7</c:v>
                </c:pt>
                <c:pt idx="21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5584"/>
        <c:axId val="2111001232"/>
      </c:lineChart>
      <c:dateAx>
        <c:axId val="2111005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1232"/>
        <c:crosses val="autoZero"/>
        <c:auto val="1"/>
        <c:lblOffset val="100"/>
        <c:baseTimeUnit val="days"/>
        <c:majorUnit val="1"/>
        <c:majorTimeUnit val="days"/>
      </c:dateAx>
      <c:valAx>
        <c:axId val="211100123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'2016'!$H$1:$H$215</c:f>
              <c:strCache>
                <c:ptCount val="215"/>
                <c:pt idx="0">
                  <c:v>Дата</c:v>
                </c:pt>
                <c:pt idx="1">
                  <c:v>01.03.2016</c:v>
                </c:pt>
                <c:pt idx="2">
                  <c:v>02.03.2016</c:v>
                </c:pt>
                <c:pt idx="3">
                  <c:v>03.03.2016</c:v>
                </c:pt>
                <c:pt idx="4">
                  <c:v>04.03.2016</c:v>
                </c:pt>
                <c:pt idx="5">
                  <c:v>05.03.2016</c:v>
                </c:pt>
                <c:pt idx="6">
                  <c:v>06.03.2016</c:v>
                </c:pt>
                <c:pt idx="7">
                  <c:v>07.03.2016</c:v>
                </c:pt>
                <c:pt idx="8">
                  <c:v>08.03.2016</c:v>
                </c:pt>
                <c:pt idx="9">
                  <c:v>09.03.2016</c:v>
                </c:pt>
                <c:pt idx="10">
                  <c:v>10.03.2016</c:v>
                </c:pt>
                <c:pt idx="11">
                  <c:v>11.03.2016</c:v>
                </c:pt>
                <c:pt idx="12">
                  <c:v>12.03.2016</c:v>
                </c:pt>
                <c:pt idx="13">
                  <c:v>13.03.2016</c:v>
                </c:pt>
                <c:pt idx="14">
                  <c:v>14.03.2016</c:v>
                </c:pt>
                <c:pt idx="15">
                  <c:v>15.03.2016</c:v>
                </c:pt>
                <c:pt idx="16">
                  <c:v>16.03.2016</c:v>
                </c:pt>
                <c:pt idx="17">
                  <c:v>17.03.2016</c:v>
                </c:pt>
                <c:pt idx="18">
                  <c:v>18.03.2016</c:v>
                </c:pt>
                <c:pt idx="19">
                  <c:v>19.03.2016</c:v>
                </c:pt>
                <c:pt idx="20">
                  <c:v>20.03.2016</c:v>
                </c:pt>
                <c:pt idx="21">
                  <c:v>21.03.2016</c:v>
                </c:pt>
                <c:pt idx="22">
                  <c:v>22.03.2016</c:v>
                </c:pt>
                <c:pt idx="23">
                  <c:v>23.03.2016</c:v>
                </c:pt>
                <c:pt idx="24">
                  <c:v>24.03.2016</c:v>
                </c:pt>
                <c:pt idx="25">
                  <c:v>25.03.2016</c:v>
                </c:pt>
                <c:pt idx="26">
                  <c:v>26.03.2016</c:v>
                </c:pt>
                <c:pt idx="27">
                  <c:v>27.03.2016</c:v>
                </c:pt>
                <c:pt idx="28">
                  <c:v>28.03.2016</c:v>
                </c:pt>
                <c:pt idx="29">
                  <c:v>29.03.2016</c:v>
                </c:pt>
                <c:pt idx="30">
                  <c:v>30.03.2016</c:v>
                </c:pt>
                <c:pt idx="31">
                  <c:v>31.03.2016</c:v>
                </c:pt>
                <c:pt idx="32">
                  <c:v>01.04.2016</c:v>
                </c:pt>
                <c:pt idx="33">
                  <c:v>02.04.2016</c:v>
                </c:pt>
                <c:pt idx="34">
                  <c:v>03.04.2016</c:v>
                </c:pt>
                <c:pt idx="35">
                  <c:v>04.04.2016</c:v>
                </c:pt>
                <c:pt idx="36">
                  <c:v>05.04.2016</c:v>
                </c:pt>
                <c:pt idx="37">
                  <c:v>06.04.2016</c:v>
                </c:pt>
                <c:pt idx="38">
                  <c:v>07.04.2016</c:v>
                </c:pt>
                <c:pt idx="39">
                  <c:v>08.04.2016</c:v>
                </c:pt>
                <c:pt idx="40">
                  <c:v>09.04.2016</c:v>
                </c:pt>
                <c:pt idx="41">
                  <c:v>10.04.2016</c:v>
                </c:pt>
                <c:pt idx="42">
                  <c:v>11.04.2016</c:v>
                </c:pt>
                <c:pt idx="43">
                  <c:v>12.04.2016</c:v>
                </c:pt>
                <c:pt idx="44">
                  <c:v>13.04.2016</c:v>
                </c:pt>
                <c:pt idx="45">
                  <c:v>14.04.2016</c:v>
                </c:pt>
                <c:pt idx="46">
                  <c:v>15.04.2016</c:v>
                </c:pt>
                <c:pt idx="47">
                  <c:v>16.04.2016</c:v>
                </c:pt>
                <c:pt idx="48">
                  <c:v>17.04.2016</c:v>
                </c:pt>
                <c:pt idx="49">
                  <c:v>18.04.2016</c:v>
                </c:pt>
                <c:pt idx="50">
                  <c:v>19.04.2016</c:v>
                </c:pt>
                <c:pt idx="51">
                  <c:v>20.04.2016</c:v>
                </c:pt>
                <c:pt idx="52">
                  <c:v>21.04.2016</c:v>
                </c:pt>
                <c:pt idx="53">
                  <c:v>22.04.2016</c:v>
                </c:pt>
                <c:pt idx="54">
                  <c:v>23.04.2016</c:v>
                </c:pt>
                <c:pt idx="55">
                  <c:v>24.04.2016</c:v>
                </c:pt>
                <c:pt idx="56">
                  <c:v>25.04.2016</c:v>
                </c:pt>
                <c:pt idx="57">
                  <c:v>26.04.2016</c:v>
                </c:pt>
                <c:pt idx="58">
                  <c:v>27.04.2016</c:v>
                </c:pt>
                <c:pt idx="59">
                  <c:v>28.04.2016</c:v>
                </c:pt>
                <c:pt idx="60">
                  <c:v>29.04.2016</c:v>
                </c:pt>
                <c:pt idx="61">
                  <c:v>30.04.2016</c:v>
                </c:pt>
                <c:pt idx="62">
                  <c:v>01.05.2016</c:v>
                </c:pt>
                <c:pt idx="63">
                  <c:v>02.05.2016</c:v>
                </c:pt>
                <c:pt idx="64">
                  <c:v>03.05.2016</c:v>
                </c:pt>
                <c:pt idx="65">
                  <c:v>04.05.2016</c:v>
                </c:pt>
                <c:pt idx="66">
                  <c:v>05.05.2016</c:v>
                </c:pt>
                <c:pt idx="67">
                  <c:v>06.05.2016</c:v>
                </c:pt>
                <c:pt idx="68">
                  <c:v>07.05.2016</c:v>
                </c:pt>
                <c:pt idx="69">
                  <c:v>08.05.2016</c:v>
                </c:pt>
                <c:pt idx="70">
                  <c:v>09.05.2016</c:v>
                </c:pt>
                <c:pt idx="71">
                  <c:v>10.05.2016</c:v>
                </c:pt>
                <c:pt idx="72">
                  <c:v>11.05.2016</c:v>
                </c:pt>
                <c:pt idx="73">
                  <c:v>12.05.2016</c:v>
                </c:pt>
                <c:pt idx="74">
                  <c:v>13.05.2016</c:v>
                </c:pt>
                <c:pt idx="75">
                  <c:v>14.05.2016</c:v>
                </c:pt>
                <c:pt idx="76">
                  <c:v>15.05.2016</c:v>
                </c:pt>
                <c:pt idx="77">
                  <c:v>16.05.2016</c:v>
                </c:pt>
                <c:pt idx="78">
                  <c:v>17.05.2016</c:v>
                </c:pt>
                <c:pt idx="79">
                  <c:v>18.05.2016</c:v>
                </c:pt>
                <c:pt idx="80">
                  <c:v>19.05.2016</c:v>
                </c:pt>
                <c:pt idx="81">
                  <c:v>20.05.2016</c:v>
                </c:pt>
                <c:pt idx="82">
                  <c:v>21.05.2016</c:v>
                </c:pt>
                <c:pt idx="83">
                  <c:v>22.05.2016</c:v>
                </c:pt>
                <c:pt idx="84">
                  <c:v>23.05.2016</c:v>
                </c:pt>
                <c:pt idx="85">
                  <c:v>24.05.2016</c:v>
                </c:pt>
                <c:pt idx="86">
                  <c:v>25.05.2016</c:v>
                </c:pt>
                <c:pt idx="87">
                  <c:v>26.05.2016</c:v>
                </c:pt>
                <c:pt idx="88">
                  <c:v>27.05.2016</c:v>
                </c:pt>
                <c:pt idx="89">
                  <c:v>28.05.2016</c:v>
                </c:pt>
                <c:pt idx="90">
                  <c:v>29.05.2016</c:v>
                </c:pt>
                <c:pt idx="91">
                  <c:v>30.05.2016</c:v>
                </c:pt>
                <c:pt idx="92">
                  <c:v>31.05.2016</c:v>
                </c:pt>
                <c:pt idx="93">
                  <c:v>01.06.2016</c:v>
                </c:pt>
                <c:pt idx="94">
                  <c:v>02.06.2016</c:v>
                </c:pt>
                <c:pt idx="95">
                  <c:v>03.06.2016</c:v>
                </c:pt>
                <c:pt idx="96">
                  <c:v>04.06.2016</c:v>
                </c:pt>
                <c:pt idx="97">
                  <c:v>05.06.2016</c:v>
                </c:pt>
                <c:pt idx="98">
                  <c:v>06.06.2016</c:v>
                </c:pt>
                <c:pt idx="99">
                  <c:v>07.06.2016</c:v>
                </c:pt>
                <c:pt idx="100">
                  <c:v>08.06.2016</c:v>
                </c:pt>
                <c:pt idx="101">
                  <c:v>09.06.2016</c:v>
                </c:pt>
                <c:pt idx="102">
                  <c:v>10.06.2016</c:v>
                </c:pt>
                <c:pt idx="103">
                  <c:v>11.06.2016</c:v>
                </c:pt>
                <c:pt idx="104">
                  <c:v>12.06.2016</c:v>
                </c:pt>
                <c:pt idx="105">
                  <c:v>13.06.2016</c:v>
                </c:pt>
                <c:pt idx="106">
                  <c:v>14.06.2016</c:v>
                </c:pt>
                <c:pt idx="107">
                  <c:v>15.06.2016</c:v>
                </c:pt>
                <c:pt idx="108">
                  <c:v>16.06.2016</c:v>
                </c:pt>
                <c:pt idx="109">
                  <c:v>17.06.2016</c:v>
                </c:pt>
                <c:pt idx="110">
                  <c:v>18.06.2016</c:v>
                </c:pt>
                <c:pt idx="111">
                  <c:v>19.06.2016</c:v>
                </c:pt>
                <c:pt idx="112">
                  <c:v>20.06.2016</c:v>
                </c:pt>
                <c:pt idx="113">
                  <c:v>21.06.2016</c:v>
                </c:pt>
                <c:pt idx="114">
                  <c:v>22.06.2016</c:v>
                </c:pt>
                <c:pt idx="115">
                  <c:v>23.06.2016</c:v>
                </c:pt>
                <c:pt idx="116">
                  <c:v>24.06.2016</c:v>
                </c:pt>
                <c:pt idx="117">
                  <c:v>25.06.2016</c:v>
                </c:pt>
                <c:pt idx="118">
                  <c:v>26.06.2016</c:v>
                </c:pt>
                <c:pt idx="119">
                  <c:v>27.06.2016</c:v>
                </c:pt>
                <c:pt idx="120">
                  <c:v>28.06.2016</c:v>
                </c:pt>
                <c:pt idx="121">
                  <c:v>29.06.2016</c:v>
                </c:pt>
                <c:pt idx="122">
                  <c:v>30.06.2016</c:v>
                </c:pt>
                <c:pt idx="123">
                  <c:v>01.07.2016</c:v>
                </c:pt>
                <c:pt idx="124">
                  <c:v>02.07.2016</c:v>
                </c:pt>
                <c:pt idx="125">
                  <c:v>03.07.2016</c:v>
                </c:pt>
                <c:pt idx="126">
                  <c:v>04.07.2016</c:v>
                </c:pt>
                <c:pt idx="127">
                  <c:v>05.07.2016</c:v>
                </c:pt>
                <c:pt idx="128">
                  <c:v>06.07.2016</c:v>
                </c:pt>
                <c:pt idx="129">
                  <c:v>07.07.2016</c:v>
                </c:pt>
                <c:pt idx="130">
                  <c:v>08.07.2016</c:v>
                </c:pt>
                <c:pt idx="131">
                  <c:v>09.07.2016</c:v>
                </c:pt>
                <c:pt idx="132">
                  <c:v>10.07.2016</c:v>
                </c:pt>
                <c:pt idx="133">
                  <c:v>11.07.2016</c:v>
                </c:pt>
                <c:pt idx="134">
                  <c:v>12.07.2016</c:v>
                </c:pt>
                <c:pt idx="135">
                  <c:v>13.07.2016</c:v>
                </c:pt>
                <c:pt idx="136">
                  <c:v>14.07.2016</c:v>
                </c:pt>
                <c:pt idx="137">
                  <c:v>15.07.2016</c:v>
                </c:pt>
                <c:pt idx="138">
                  <c:v>16.07.2016</c:v>
                </c:pt>
                <c:pt idx="139">
                  <c:v>17.07.2016</c:v>
                </c:pt>
                <c:pt idx="140">
                  <c:v>18.07.2016</c:v>
                </c:pt>
                <c:pt idx="141">
                  <c:v>19.07.2016</c:v>
                </c:pt>
                <c:pt idx="142">
                  <c:v>20.07.2016</c:v>
                </c:pt>
                <c:pt idx="143">
                  <c:v>21.07.2016</c:v>
                </c:pt>
                <c:pt idx="144">
                  <c:v>22.07.2016</c:v>
                </c:pt>
                <c:pt idx="145">
                  <c:v>23.07.2016</c:v>
                </c:pt>
                <c:pt idx="146">
                  <c:v>24.07.2016</c:v>
                </c:pt>
                <c:pt idx="147">
                  <c:v>25.07.2016</c:v>
                </c:pt>
                <c:pt idx="148">
                  <c:v>26.07.2016</c:v>
                </c:pt>
                <c:pt idx="149">
                  <c:v>27.07.2016</c:v>
                </c:pt>
                <c:pt idx="150">
                  <c:v>28.07.2016</c:v>
                </c:pt>
                <c:pt idx="151">
                  <c:v>29.07.2016</c:v>
                </c:pt>
                <c:pt idx="152">
                  <c:v>30.07.2016</c:v>
                </c:pt>
                <c:pt idx="153">
                  <c:v>31.07.2016</c:v>
                </c:pt>
                <c:pt idx="154">
                  <c:v>01.08.2016</c:v>
                </c:pt>
                <c:pt idx="155">
                  <c:v>02.08.2016</c:v>
                </c:pt>
                <c:pt idx="156">
                  <c:v>03.08.2016</c:v>
                </c:pt>
                <c:pt idx="157">
                  <c:v>04.08.2016</c:v>
                </c:pt>
                <c:pt idx="158">
                  <c:v>05.08.2016</c:v>
                </c:pt>
                <c:pt idx="159">
                  <c:v>06.08.2016</c:v>
                </c:pt>
                <c:pt idx="160">
                  <c:v>07.08.2016</c:v>
                </c:pt>
                <c:pt idx="161">
                  <c:v>08.08.2016</c:v>
                </c:pt>
                <c:pt idx="162">
                  <c:v>09.08.2016</c:v>
                </c:pt>
                <c:pt idx="163">
                  <c:v>10.08.2016</c:v>
                </c:pt>
                <c:pt idx="164">
                  <c:v>11.08.2016</c:v>
                </c:pt>
                <c:pt idx="165">
                  <c:v>12.08.2016</c:v>
                </c:pt>
                <c:pt idx="166">
                  <c:v>13.08.2016</c:v>
                </c:pt>
                <c:pt idx="167">
                  <c:v>14.08.2016</c:v>
                </c:pt>
                <c:pt idx="168">
                  <c:v>15.08.2016</c:v>
                </c:pt>
                <c:pt idx="169">
                  <c:v>16.08.2016</c:v>
                </c:pt>
                <c:pt idx="170">
                  <c:v>17.08.2016</c:v>
                </c:pt>
                <c:pt idx="171">
                  <c:v>18.08.2016</c:v>
                </c:pt>
                <c:pt idx="172">
                  <c:v>19.08.2016</c:v>
                </c:pt>
                <c:pt idx="173">
                  <c:v>20.08.2016</c:v>
                </c:pt>
                <c:pt idx="174">
                  <c:v>21.08.2016</c:v>
                </c:pt>
                <c:pt idx="175">
                  <c:v>22.08.2016</c:v>
                </c:pt>
                <c:pt idx="176">
                  <c:v>23.08.2016</c:v>
                </c:pt>
                <c:pt idx="177">
                  <c:v>24.08.2016</c:v>
                </c:pt>
                <c:pt idx="178">
                  <c:v>25.08.2016</c:v>
                </c:pt>
                <c:pt idx="179">
                  <c:v>26.08.2016</c:v>
                </c:pt>
                <c:pt idx="180">
                  <c:v>27.08.2016</c:v>
                </c:pt>
                <c:pt idx="181">
                  <c:v>28.08.2016</c:v>
                </c:pt>
                <c:pt idx="182">
                  <c:v>29.08.2016</c:v>
                </c:pt>
                <c:pt idx="183">
                  <c:v>30.08.2016</c:v>
                </c:pt>
                <c:pt idx="184">
                  <c:v>31.08.2016</c:v>
                </c:pt>
                <c:pt idx="185">
                  <c:v>01.09.2016</c:v>
                </c:pt>
                <c:pt idx="186">
                  <c:v>02.09.2016</c:v>
                </c:pt>
                <c:pt idx="187">
                  <c:v>03.09.2016</c:v>
                </c:pt>
                <c:pt idx="188">
                  <c:v>04.09.2016</c:v>
                </c:pt>
                <c:pt idx="189">
                  <c:v>05.09.2016</c:v>
                </c:pt>
                <c:pt idx="190">
                  <c:v>06.09.2016</c:v>
                </c:pt>
                <c:pt idx="191">
                  <c:v>07.09.2016</c:v>
                </c:pt>
                <c:pt idx="192">
                  <c:v>08.09.2016</c:v>
                </c:pt>
                <c:pt idx="193">
                  <c:v>09.09.2016</c:v>
                </c:pt>
                <c:pt idx="194">
                  <c:v>10.09.2016</c:v>
                </c:pt>
                <c:pt idx="195">
                  <c:v>11.09.2016</c:v>
                </c:pt>
                <c:pt idx="196">
                  <c:v>12.09.2016</c:v>
                </c:pt>
                <c:pt idx="197">
                  <c:v>13.09.2016</c:v>
                </c:pt>
                <c:pt idx="198">
                  <c:v>14.09.2016</c:v>
                </c:pt>
                <c:pt idx="199">
                  <c:v>15.09.2016</c:v>
                </c:pt>
                <c:pt idx="200">
                  <c:v>16.09.2016</c:v>
                </c:pt>
                <c:pt idx="201">
                  <c:v>17.09.2016</c:v>
                </c:pt>
                <c:pt idx="202">
                  <c:v>18.09.2016</c:v>
                </c:pt>
                <c:pt idx="203">
                  <c:v>19.09.2016</c:v>
                </c:pt>
                <c:pt idx="204">
                  <c:v>20.09.2016</c:v>
                </c:pt>
                <c:pt idx="205">
                  <c:v>21.09.2016</c:v>
                </c:pt>
                <c:pt idx="206">
                  <c:v>22.09.2016</c:v>
                </c:pt>
                <c:pt idx="207">
                  <c:v>23.09.2016</c:v>
                </c:pt>
                <c:pt idx="208">
                  <c:v>24.09.2016</c:v>
                </c:pt>
                <c:pt idx="209">
                  <c:v>25.09.2016</c:v>
                </c:pt>
                <c:pt idx="210">
                  <c:v>26.09.2016</c:v>
                </c:pt>
                <c:pt idx="211">
                  <c:v>27.09.2016</c:v>
                </c:pt>
                <c:pt idx="212">
                  <c:v>28.09.2016</c:v>
                </c:pt>
                <c:pt idx="213">
                  <c:v>29.09.2016</c:v>
                </c:pt>
                <c:pt idx="214">
                  <c:v>30.09.2016</c:v>
                </c:pt>
              </c:strCache>
            </c:strRef>
          </c:cat>
          <c:val>
            <c:numRef>
              <c:f>'2016'!$I$1:$I$215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-1.6</c:v>
                </c:pt>
                <c:pt idx="2">
                  <c:v>-3.4</c:v>
                </c:pt>
                <c:pt idx="3">
                  <c:v>-5.4</c:v>
                </c:pt>
                <c:pt idx="4">
                  <c:v>-8</c:v>
                </c:pt>
                <c:pt idx="5">
                  <c:v>-5.7</c:v>
                </c:pt>
                <c:pt idx="6">
                  <c:v>-10.8</c:v>
                </c:pt>
                <c:pt idx="7">
                  <c:v>-13.2</c:v>
                </c:pt>
                <c:pt idx="8">
                  <c:v>-9.6999999999999993</c:v>
                </c:pt>
                <c:pt idx="9">
                  <c:v>-9.6</c:v>
                </c:pt>
                <c:pt idx="10">
                  <c:v>-11.2</c:v>
                </c:pt>
                <c:pt idx="11">
                  <c:v>-4.0999999999999996</c:v>
                </c:pt>
                <c:pt idx="12">
                  <c:v>-5.7</c:v>
                </c:pt>
                <c:pt idx="13">
                  <c:v>-3.3</c:v>
                </c:pt>
                <c:pt idx="14">
                  <c:v>1.7</c:v>
                </c:pt>
                <c:pt idx="15">
                  <c:v>-1.9</c:v>
                </c:pt>
                <c:pt idx="16">
                  <c:v>-8.6999999999999993</c:v>
                </c:pt>
                <c:pt idx="17">
                  <c:v>0</c:v>
                </c:pt>
                <c:pt idx="18">
                  <c:v>0.1</c:v>
                </c:pt>
                <c:pt idx="19">
                  <c:v>0.5</c:v>
                </c:pt>
                <c:pt idx="20">
                  <c:v>3.1</c:v>
                </c:pt>
                <c:pt idx="21">
                  <c:v>0.7</c:v>
                </c:pt>
                <c:pt idx="22">
                  <c:v>0.1</c:v>
                </c:pt>
                <c:pt idx="23">
                  <c:v>-4</c:v>
                </c:pt>
                <c:pt idx="24">
                  <c:v>-2.2000000000000002</c:v>
                </c:pt>
                <c:pt idx="25">
                  <c:v>2.7</c:v>
                </c:pt>
                <c:pt idx="26">
                  <c:v>1.5</c:v>
                </c:pt>
                <c:pt idx="27">
                  <c:v>1.8</c:v>
                </c:pt>
                <c:pt idx="28">
                  <c:v>3.1</c:v>
                </c:pt>
                <c:pt idx="29">
                  <c:v>3.4</c:v>
                </c:pt>
                <c:pt idx="30">
                  <c:v>2.2999999999999998</c:v>
                </c:pt>
                <c:pt idx="31">
                  <c:v>0.9</c:v>
                </c:pt>
                <c:pt idx="32">
                  <c:v>3.7</c:v>
                </c:pt>
                <c:pt idx="33">
                  <c:v>3.9</c:v>
                </c:pt>
                <c:pt idx="34">
                  <c:v>5.0999999999999996</c:v>
                </c:pt>
                <c:pt idx="35">
                  <c:v>3.4</c:v>
                </c:pt>
                <c:pt idx="36">
                  <c:v>3.9</c:v>
                </c:pt>
                <c:pt idx="37">
                  <c:v>4.5999999999999996</c:v>
                </c:pt>
                <c:pt idx="38">
                  <c:v>6.7</c:v>
                </c:pt>
                <c:pt idx="39">
                  <c:v>5.7</c:v>
                </c:pt>
                <c:pt idx="40">
                  <c:v>5.7</c:v>
                </c:pt>
                <c:pt idx="41">
                  <c:v>4</c:v>
                </c:pt>
                <c:pt idx="42">
                  <c:v>5.3</c:v>
                </c:pt>
                <c:pt idx="43">
                  <c:v>3.9</c:v>
                </c:pt>
                <c:pt idx="44">
                  <c:v>2.8</c:v>
                </c:pt>
                <c:pt idx="45">
                  <c:v>2</c:v>
                </c:pt>
                <c:pt idx="46">
                  <c:v>6.9</c:v>
                </c:pt>
                <c:pt idx="47">
                  <c:v>11</c:v>
                </c:pt>
                <c:pt idx="48">
                  <c:v>11.9</c:v>
                </c:pt>
                <c:pt idx="49">
                  <c:v>11.6</c:v>
                </c:pt>
                <c:pt idx="50">
                  <c:v>13.5</c:v>
                </c:pt>
                <c:pt idx="51">
                  <c:v>17.899999999999999</c:v>
                </c:pt>
                <c:pt idx="52">
                  <c:v>17.2</c:v>
                </c:pt>
                <c:pt idx="53">
                  <c:v>16.600000000000001</c:v>
                </c:pt>
                <c:pt idx="54">
                  <c:v>13.5</c:v>
                </c:pt>
                <c:pt idx="55">
                  <c:v>14.1</c:v>
                </c:pt>
                <c:pt idx="56">
                  <c:v>12.9</c:v>
                </c:pt>
                <c:pt idx="57">
                  <c:v>11.4</c:v>
                </c:pt>
                <c:pt idx="58">
                  <c:v>8.5</c:v>
                </c:pt>
                <c:pt idx="59">
                  <c:v>6.3</c:v>
                </c:pt>
                <c:pt idx="60">
                  <c:v>6.5</c:v>
                </c:pt>
                <c:pt idx="61">
                  <c:v>7.9</c:v>
                </c:pt>
                <c:pt idx="62">
                  <c:v>12.3</c:v>
                </c:pt>
                <c:pt idx="63">
                  <c:v>10.3</c:v>
                </c:pt>
                <c:pt idx="64">
                  <c:v>2.2000000000000002</c:v>
                </c:pt>
                <c:pt idx="65">
                  <c:v>4.5</c:v>
                </c:pt>
                <c:pt idx="66">
                  <c:v>9</c:v>
                </c:pt>
                <c:pt idx="67">
                  <c:v>12.7</c:v>
                </c:pt>
                <c:pt idx="68">
                  <c:v>15.1</c:v>
                </c:pt>
                <c:pt idx="69">
                  <c:v>9.6</c:v>
                </c:pt>
                <c:pt idx="70">
                  <c:v>4.3</c:v>
                </c:pt>
                <c:pt idx="71">
                  <c:v>3.4</c:v>
                </c:pt>
                <c:pt idx="72">
                  <c:v>7.8</c:v>
                </c:pt>
                <c:pt idx="73">
                  <c:v>6.9</c:v>
                </c:pt>
                <c:pt idx="74">
                  <c:v>9.8000000000000007</c:v>
                </c:pt>
                <c:pt idx="75">
                  <c:v>17.899999999999999</c:v>
                </c:pt>
                <c:pt idx="76">
                  <c:v>14.4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8.3000000000000007</c:v>
                </c:pt>
                <c:pt idx="81">
                  <c:v>9.8000000000000007</c:v>
                </c:pt>
                <c:pt idx="82">
                  <c:v>16</c:v>
                </c:pt>
                <c:pt idx="83">
                  <c:v>16.100000000000001</c:v>
                </c:pt>
                <c:pt idx="84">
                  <c:v>17.8</c:v>
                </c:pt>
                <c:pt idx="85">
                  <c:v>20</c:v>
                </c:pt>
                <c:pt idx="86">
                  <c:v>18.8</c:v>
                </c:pt>
                <c:pt idx="87">
                  <c:v>17.899999999999999</c:v>
                </c:pt>
                <c:pt idx="88">
                  <c:v>14.8</c:v>
                </c:pt>
                <c:pt idx="89">
                  <c:v>16.3</c:v>
                </c:pt>
                <c:pt idx="90">
                  <c:v>14.1</c:v>
                </c:pt>
                <c:pt idx="91">
                  <c:v>11.6</c:v>
                </c:pt>
                <c:pt idx="92">
                  <c:v>14.4</c:v>
                </c:pt>
                <c:pt idx="93">
                  <c:v>11</c:v>
                </c:pt>
                <c:pt idx="94">
                  <c:v>10.199999999999999</c:v>
                </c:pt>
                <c:pt idx="95">
                  <c:v>12.6</c:v>
                </c:pt>
                <c:pt idx="96">
                  <c:v>15.3</c:v>
                </c:pt>
                <c:pt idx="97">
                  <c:v>19.5</c:v>
                </c:pt>
                <c:pt idx="98">
                  <c:v>21.5</c:v>
                </c:pt>
                <c:pt idx="99">
                  <c:v>20.8</c:v>
                </c:pt>
                <c:pt idx="100">
                  <c:v>20.6</c:v>
                </c:pt>
                <c:pt idx="101">
                  <c:v>23</c:v>
                </c:pt>
                <c:pt idx="102">
                  <c:v>22.8</c:v>
                </c:pt>
                <c:pt idx="103">
                  <c:v>22.8</c:v>
                </c:pt>
                <c:pt idx="104">
                  <c:v>22.3</c:v>
                </c:pt>
                <c:pt idx="105">
                  <c:v>23.2</c:v>
                </c:pt>
                <c:pt idx="106">
                  <c:v>22.7</c:v>
                </c:pt>
                <c:pt idx="107">
                  <c:v>22.5</c:v>
                </c:pt>
                <c:pt idx="108">
                  <c:v>20.6</c:v>
                </c:pt>
                <c:pt idx="109">
                  <c:v>19.7</c:v>
                </c:pt>
                <c:pt idx="110">
                  <c:v>17.600000000000001</c:v>
                </c:pt>
                <c:pt idx="111">
                  <c:v>16</c:v>
                </c:pt>
                <c:pt idx="112">
                  <c:v>15.5</c:v>
                </c:pt>
                <c:pt idx="113">
                  <c:v>16.7</c:v>
                </c:pt>
                <c:pt idx="114">
                  <c:v>18.399999999999999</c:v>
                </c:pt>
                <c:pt idx="115">
                  <c:v>20</c:v>
                </c:pt>
                <c:pt idx="116">
                  <c:v>20.399999999999999</c:v>
                </c:pt>
                <c:pt idx="117">
                  <c:v>20.5</c:v>
                </c:pt>
                <c:pt idx="118">
                  <c:v>22.2</c:v>
                </c:pt>
                <c:pt idx="119">
                  <c:v>24.8</c:v>
                </c:pt>
                <c:pt idx="120">
                  <c:v>21.8</c:v>
                </c:pt>
                <c:pt idx="121">
                  <c:v>20.100000000000001</c:v>
                </c:pt>
                <c:pt idx="122">
                  <c:v>21.6</c:v>
                </c:pt>
                <c:pt idx="123">
                  <c:v>19.3</c:v>
                </c:pt>
                <c:pt idx="124">
                  <c:v>17.600000000000001</c:v>
                </c:pt>
                <c:pt idx="125">
                  <c:v>18.3</c:v>
                </c:pt>
                <c:pt idx="126">
                  <c:v>19.3</c:v>
                </c:pt>
                <c:pt idx="127">
                  <c:v>21.2</c:v>
                </c:pt>
                <c:pt idx="128">
                  <c:v>21.2</c:v>
                </c:pt>
                <c:pt idx="129">
                  <c:v>21.4</c:v>
                </c:pt>
                <c:pt idx="130">
                  <c:v>20.6</c:v>
                </c:pt>
                <c:pt idx="131">
                  <c:v>22.2</c:v>
                </c:pt>
                <c:pt idx="132">
                  <c:v>22.8</c:v>
                </c:pt>
                <c:pt idx="133">
                  <c:v>22.9</c:v>
                </c:pt>
                <c:pt idx="134">
                  <c:v>23.2</c:v>
                </c:pt>
                <c:pt idx="135">
                  <c:v>23.7</c:v>
                </c:pt>
                <c:pt idx="136">
                  <c:v>23.8</c:v>
                </c:pt>
                <c:pt idx="137">
                  <c:v>21.1</c:v>
                </c:pt>
                <c:pt idx="138">
                  <c:v>20.100000000000001</c:v>
                </c:pt>
                <c:pt idx="139">
                  <c:v>19.7</c:v>
                </c:pt>
                <c:pt idx="140">
                  <c:v>19.3</c:v>
                </c:pt>
                <c:pt idx="141">
                  <c:v>21.2</c:v>
                </c:pt>
                <c:pt idx="142">
                  <c:v>20</c:v>
                </c:pt>
                <c:pt idx="143">
                  <c:v>21.4</c:v>
                </c:pt>
                <c:pt idx="144">
                  <c:v>22.5</c:v>
                </c:pt>
                <c:pt idx="145">
                  <c:v>22.9</c:v>
                </c:pt>
                <c:pt idx="146">
                  <c:v>22.4</c:v>
                </c:pt>
                <c:pt idx="147">
                  <c:v>22.6</c:v>
                </c:pt>
                <c:pt idx="148">
                  <c:v>20.100000000000001</c:v>
                </c:pt>
                <c:pt idx="149">
                  <c:v>17.5</c:v>
                </c:pt>
                <c:pt idx="150">
                  <c:v>17.399999999999999</c:v>
                </c:pt>
                <c:pt idx="151">
                  <c:v>20</c:v>
                </c:pt>
                <c:pt idx="152">
                  <c:v>19.399999999999999</c:v>
                </c:pt>
                <c:pt idx="153">
                  <c:v>18</c:v>
                </c:pt>
                <c:pt idx="154">
                  <c:v>18.600000000000001</c:v>
                </c:pt>
                <c:pt idx="155">
                  <c:v>18.7</c:v>
                </c:pt>
                <c:pt idx="156">
                  <c:v>16.899999999999999</c:v>
                </c:pt>
                <c:pt idx="157">
                  <c:v>18.899999999999999</c:v>
                </c:pt>
                <c:pt idx="158">
                  <c:v>19.600000000000001</c:v>
                </c:pt>
                <c:pt idx="159">
                  <c:v>21.2</c:v>
                </c:pt>
                <c:pt idx="160">
                  <c:v>20.399999999999999</c:v>
                </c:pt>
                <c:pt idx="161">
                  <c:v>17.8</c:v>
                </c:pt>
                <c:pt idx="162">
                  <c:v>15.9</c:v>
                </c:pt>
                <c:pt idx="163">
                  <c:v>17.399999999999999</c:v>
                </c:pt>
                <c:pt idx="164">
                  <c:v>15.2</c:v>
                </c:pt>
                <c:pt idx="165">
                  <c:v>17</c:v>
                </c:pt>
                <c:pt idx="166">
                  <c:v>19.7</c:v>
                </c:pt>
                <c:pt idx="167">
                  <c:v>17.5</c:v>
                </c:pt>
                <c:pt idx="168">
                  <c:v>18.399999999999999</c:v>
                </c:pt>
                <c:pt idx="169">
                  <c:v>19.3</c:v>
                </c:pt>
                <c:pt idx="170">
                  <c:v>19.600000000000001</c:v>
                </c:pt>
                <c:pt idx="171">
                  <c:v>19.3</c:v>
                </c:pt>
                <c:pt idx="172">
                  <c:v>17.8</c:v>
                </c:pt>
                <c:pt idx="173">
                  <c:v>17.899999999999999</c:v>
                </c:pt>
                <c:pt idx="174">
                  <c:v>11.9</c:v>
                </c:pt>
                <c:pt idx="175">
                  <c:v>12.6</c:v>
                </c:pt>
                <c:pt idx="176">
                  <c:v>14.3</c:v>
                </c:pt>
                <c:pt idx="177">
                  <c:v>15.5</c:v>
                </c:pt>
                <c:pt idx="178">
                  <c:v>15.3</c:v>
                </c:pt>
                <c:pt idx="179">
                  <c:v>16.100000000000001</c:v>
                </c:pt>
                <c:pt idx="180">
                  <c:v>16.899999999999999</c:v>
                </c:pt>
                <c:pt idx="181">
                  <c:v>20.7</c:v>
                </c:pt>
                <c:pt idx="182">
                  <c:v>18.600000000000001</c:v>
                </c:pt>
                <c:pt idx="183">
                  <c:v>17.100000000000001</c:v>
                </c:pt>
                <c:pt idx="184">
                  <c:v>11.8</c:v>
                </c:pt>
                <c:pt idx="185">
                  <c:v>10.6</c:v>
                </c:pt>
                <c:pt idx="186">
                  <c:v>11.9</c:v>
                </c:pt>
                <c:pt idx="187">
                  <c:v>14.3</c:v>
                </c:pt>
                <c:pt idx="188">
                  <c:v>14.6</c:v>
                </c:pt>
                <c:pt idx="189">
                  <c:v>15.5</c:v>
                </c:pt>
                <c:pt idx="190">
                  <c:v>19.100000000000001</c:v>
                </c:pt>
                <c:pt idx="191">
                  <c:v>18.899999999999999</c:v>
                </c:pt>
                <c:pt idx="192">
                  <c:v>19.7</c:v>
                </c:pt>
                <c:pt idx="193">
                  <c:v>17</c:v>
                </c:pt>
                <c:pt idx="194">
                  <c:v>18.100000000000001</c:v>
                </c:pt>
                <c:pt idx="195">
                  <c:v>18</c:v>
                </c:pt>
                <c:pt idx="196">
                  <c:v>16.899999999999999</c:v>
                </c:pt>
                <c:pt idx="197">
                  <c:v>12.2</c:v>
                </c:pt>
                <c:pt idx="198">
                  <c:v>16.100000000000001</c:v>
                </c:pt>
                <c:pt idx="199">
                  <c:v>13.2</c:v>
                </c:pt>
                <c:pt idx="200">
                  <c:v>14.2</c:v>
                </c:pt>
                <c:pt idx="201">
                  <c:v>15.5</c:v>
                </c:pt>
                <c:pt idx="202">
                  <c:v>16.100000000000001</c:v>
                </c:pt>
                <c:pt idx="203">
                  <c:v>15.6</c:v>
                </c:pt>
                <c:pt idx="204">
                  <c:v>15.7</c:v>
                </c:pt>
                <c:pt idx="205">
                  <c:v>14.5</c:v>
                </c:pt>
                <c:pt idx="206">
                  <c:v>12.8</c:v>
                </c:pt>
                <c:pt idx="207">
                  <c:v>12.2</c:v>
                </c:pt>
                <c:pt idx="208">
                  <c:v>9.9</c:v>
                </c:pt>
                <c:pt idx="209">
                  <c:v>9.6999999999999993</c:v>
                </c:pt>
                <c:pt idx="210">
                  <c:v>8.4</c:v>
                </c:pt>
                <c:pt idx="211">
                  <c:v>7.6</c:v>
                </c:pt>
                <c:pt idx="212">
                  <c:v>7</c:v>
                </c:pt>
                <c:pt idx="213">
                  <c:v>7.7</c:v>
                </c:pt>
                <c:pt idx="214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6-43B2-8A68-E80C2587A4D7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'2016'!$H$1:$H$215</c:f>
              <c:strCache>
                <c:ptCount val="215"/>
                <c:pt idx="0">
                  <c:v>Дата</c:v>
                </c:pt>
                <c:pt idx="1">
                  <c:v>01.03.2016</c:v>
                </c:pt>
                <c:pt idx="2">
                  <c:v>02.03.2016</c:v>
                </c:pt>
                <c:pt idx="3">
                  <c:v>03.03.2016</c:v>
                </c:pt>
                <c:pt idx="4">
                  <c:v>04.03.2016</c:v>
                </c:pt>
                <c:pt idx="5">
                  <c:v>05.03.2016</c:v>
                </c:pt>
                <c:pt idx="6">
                  <c:v>06.03.2016</c:v>
                </c:pt>
                <c:pt idx="7">
                  <c:v>07.03.2016</c:v>
                </c:pt>
                <c:pt idx="8">
                  <c:v>08.03.2016</c:v>
                </c:pt>
                <c:pt idx="9">
                  <c:v>09.03.2016</c:v>
                </c:pt>
                <c:pt idx="10">
                  <c:v>10.03.2016</c:v>
                </c:pt>
                <c:pt idx="11">
                  <c:v>11.03.2016</c:v>
                </c:pt>
                <c:pt idx="12">
                  <c:v>12.03.2016</c:v>
                </c:pt>
                <c:pt idx="13">
                  <c:v>13.03.2016</c:v>
                </c:pt>
                <c:pt idx="14">
                  <c:v>14.03.2016</c:v>
                </c:pt>
                <c:pt idx="15">
                  <c:v>15.03.2016</c:v>
                </c:pt>
                <c:pt idx="16">
                  <c:v>16.03.2016</c:v>
                </c:pt>
                <c:pt idx="17">
                  <c:v>17.03.2016</c:v>
                </c:pt>
                <c:pt idx="18">
                  <c:v>18.03.2016</c:v>
                </c:pt>
                <c:pt idx="19">
                  <c:v>19.03.2016</c:v>
                </c:pt>
                <c:pt idx="20">
                  <c:v>20.03.2016</c:v>
                </c:pt>
                <c:pt idx="21">
                  <c:v>21.03.2016</c:v>
                </c:pt>
                <c:pt idx="22">
                  <c:v>22.03.2016</c:v>
                </c:pt>
                <c:pt idx="23">
                  <c:v>23.03.2016</c:v>
                </c:pt>
                <c:pt idx="24">
                  <c:v>24.03.2016</c:v>
                </c:pt>
                <c:pt idx="25">
                  <c:v>25.03.2016</c:v>
                </c:pt>
                <c:pt idx="26">
                  <c:v>26.03.2016</c:v>
                </c:pt>
                <c:pt idx="27">
                  <c:v>27.03.2016</c:v>
                </c:pt>
                <c:pt idx="28">
                  <c:v>28.03.2016</c:v>
                </c:pt>
                <c:pt idx="29">
                  <c:v>29.03.2016</c:v>
                </c:pt>
                <c:pt idx="30">
                  <c:v>30.03.2016</c:v>
                </c:pt>
                <c:pt idx="31">
                  <c:v>31.03.2016</c:v>
                </c:pt>
                <c:pt idx="32">
                  <c:v>01.04.2016</c:v>
                </c:pt>
                <c:pt idx="33">
                  <c:v>02.04.2016</c:v>
                </c:pt>
                <c:pt idx="34">
                  <c:v>03.04.2016</c:v>
                </c:pt>
                <c:pt idx="35">
                  <c:v>04.04.2016</c:v>
                </c:pt>
                <c:pt idx="36">
                  <c:v>05.04.2016</c:v>
                </c:pt>
                <c:pt idx="37">
                  <c:v>06.04.2016</c:v>
                </c:pt>
                <c:pt idx="38">
                  <c:v>07.04.2016</c:v>
                </c:pt>
                <c:pt idx="39">
                  <c:v>08.04.2016</c:v>
                </c:pt>
                <c:pt idx="40">
                  <c:v>09.04.2016</c:v>
                </c:pt>
                <c:pt idx="41">
                  <c:v>10.04.2016</c:v>
                </c:pt>
                <c:pt idx="42">
                  <c:v>11.04.2016</c:v>
                </c:pt>
                <c:pt idx="43">
                  <c:v>12.04.2016</c:v>
                </c:pt>
                <c:pt idx="44">
                  <c:v>13.04.2016</c:v>
                </c:pt>
                <c:pt idx="45">
                  <c:v>14.04.2016</c:v>
                </c:pt>
                <c:pt idx="46">
                  <c:v>15.04.2016</c:v>
                </c:pt>
                <c:pt idx="47">
                  <c:v>16.04.2016</c:v>
                </c:pt>
                <c:pt idx="48">
                  <c:v>17.04.2016</c:v>
                </c:pt>
                <c:pt idx="49">
                  <c:v>18.04.2016</c:v>
                </c:pt>
                <c:pt idx="50">
                  <c:v>19.04.2016</c:v>
                </c:pt>
                <c:pt idx="51">
                  <c:v>20.04.2016</c:v>
                </c:pt>
                <c:pt idx="52">
                  <c:v>21.04.2016</c:v>
                </c:pt>
                <c:pt idx="53">
                  <c:v>22.04.2016</c:v>
                </c:pt>
                <c:pt idx="54">
                  <c:v>23.04.2016</c:v>
                </c:pt>
                <c:pt idx="55">
                  <c:v>24.04.2016</c:v>
                </c:pt>
                <c:pt idx="56">
                  <c:v>25.04.2016</c:v>
                </c:pt>
                <c:pt idx="57">
                  <c:v>26.04.2016</c:v>
                </c:pt>
                <c:pt idx="58">
                  <c:v>27.04.2016</c:v>
                </c:pt>
                <c:pt idx="59">
                  <c:v>28.04.2016</c:v>
                </c:pt>
                <c:pt idx="60">
                  <c:v>29.04.2016</c:v>
                </c:pt>
                <c:pt idx="61">
                  <c:v>30.04.2016</c:v>
                </c:pt>
                <c:pt idx="62">
                  <c:v>01.05.2016</c:v>
                </c:pt>
                <c:pt idx="63">
                  <c:v>02.05.2016</c:v>
                </c:pt>
                <c:pt idx="64">
                  <c:v>03.05.2016</c:v>
                </c:pt>
                <c:pt idx="65">
                  <c:v>04.05.2016</c:v>
                </c:pt>
                <c:pt idx="66">
                  <c:v>05.05.2016</c:v>
                </c:pt>
                <c:pt idx="67">
                  <c:v>06.05.2016</c:v>
                </c:pt>
                <c:pt idx="68">
                  <c:v>07.05.2016</c:v>
                </c:pt>
                <c:pt idx="69">
                  <c:v>08.05.2016</c:v>
                </c:pt>
                <c:pt idx="70">
                  <c:v>09.05.2016</c:v>
                </c:pt>
                <c:pt idx="71">
                  <c:v>10.05.2016</c:v>
                </c:pt>
                <c:pt idx="72">
                  <c:v>11.05.2016</c:v>
                </c:pt>
                <c:pt idx="73">
                  <c:v>12.05.2016</c:v>
                </c:pt>
                <c:pt idx="74">
                  <c:v>13.05.2016</c:v>
                </c:pt>
                <c:pt idx="75">
                  <c:v>14.05.2016</c:v>
                </c:pt>
                <c:pt idx="76">
                  <c:v>15.05.2016</c:v>
                </c:pt>
                <c:pt idx="77">
                  <c:v>16.05.2016</c:v>
                </c:pt>
                <c:pt idx="78">
                  <c:v>17.05.2016</c:v>
                </c:pt>
                <c:pt idx="79">
                  <c:v>18.05.2016</c:v>
                </c:pt>
                <c:pt idx="80">
                  <c:v>19.05.2016</c:v>
                </c:pt>
                <c:pt idx="81">
                  <c:v>20.05.2016</c:v>
                </c:pt>
                <c:pt idx="82">
                  <c:v>21.05.2016</c:v>
                </c:pt>
                <c:pt idx="83">
                  <c:v>22.05.2016</c:v>
                </c:pt>
                <c:pt idx="84">
                  <c:v>23.05.2016</c:v>
                </c:pt>
                <c:pt idx="85">
                  <c:v>24.05.2016</c:v>
                </c:pt>
                <c:pt idx="86">
                  <c:v>25.05.2016</c:v>
                </c:pt>
                <c:pt idx="87">
                  <c:v>26.05.2016</c:v>
                </c:pt>
                <c:pt idx="88">
                  <c:v>27.05.2016</c:v>
                </c:pt>
                <c:pt idx="89">
                  <c:v>28.05.2016</c:v>
                </c:pt>
                <c:pt idx="90">
                  <c:v>29.05.2016</c:v>
                </c:pt>
                <c:pt idx="91">
                  <c:v>30.05.2016</c:v>
                </c:pt>
                <c:pt idx="92">
                  <c:v>31.05.2016</c:v>
                </c:pt>
                <c:pt idx="93">
                  <c:v>01.06.2016</c:v>
                </c:pt>
                <c:pt idx="94">
                  <c:v>02.06.2016</c:v>
                </c:pt>
                <c:pt idx="95">
                  <c:v>03.06.2016</c:v>
                </c:pt>
                <c:pt idx="96">
                  <c:v>04.06.2016</c:v>
                </c:pt>
                <c:pt idx="97">
                  <c:v>05.06.2016</c:v>
                </c:pt>
                <c:pt idx="98">
                  <c:v>06.06.2016</c:v>
                </c:pt>
                <c:pt idx="99">
                  <c:v>07.06.2016</c:v>
                </c:pt>
                <c:pt idx="100">
                  <c:v>08.06.2016</c:v>
                </c:pt>
                <c:pt idx="101">
                  <c:v>09.06.2016</c:v>
                </c:pt>
                <c:pt idx="102">
                  <c:v>10.06.2016</c:v>
                </c:pt>
                <c:pt idx="103">
                  <c:v>11.06.2016</c:v>
                </c:pt>
                <c:pt idx="104">
                  <c:v>12.06.2016</c:v>
                </c:pt>
                <c:pt idx="105">
                  <c:v>13.06.2016</c:v>
                </c:pt>
                <c:pt idx="106">
                  <c:v>14.06.2016</c:v>
                </c:pt>
                <c:pt idx="107">
                  <c:v>15.06.2016</c:v>
                </c:pt>
                <c:pt idx="108">
                  <c:v>16.06.2016</c:v>
                </c:pt>
                <c:pt idx="109">
                  <c:v>17.06.2016</c:v>
                </c:pt>
                <c:pt idx="110">
                  <c:v>18.06.2016</c:v>
                </c:pt>
                <c:pt idx="111">
                  <c:v>19.06.2016</c:v>
                </c:pt>
                <c:pt idx="112">
                  <c:v>20.06.2016</c:v>
                </c:pt>
                <c:pt idx="113">
                  <c:v>21.06.2016</c:v>
                </c:pt>
                <c:pt idx="114">
                  <c:v>22.06.2016</c:v>
                </c:pt>
                <c:pt idx="115">
                  <c:v>23.06.2016</c:v>
                </c:pt>
                <c:pt idx="116">
                  <c:v>24.06.2016</c:v>
                </c:pt>
                <c:pt idx="117">
                  <c:v>25.06.2016</c:v>
                </c:pt>
                <c:pt idx="118">
                  <c:v>26.06.2016</c:v>
                </c:pt>
                <c:pt idx="119">
                  <c:v>27.06.2016</c:v>
                </c:pt>
                <c:pt idx="120">
                  <c:v>28.06.2016</c:v>
                </c:pt>
                <c:pt idx="121">
                  <c:v>29.06.2016</c:v>
                </c:pt>
                <c:pt idx="122">
                  <c:v>30.06.2016</c:v>
                </c:pt>
                <c:pt idx="123">
                  <c:v>01.07.2016</c:v>
                </c:pt>
                <c:pt idx="124">
                  <c:v>02.07.2016</c:v>
                </c:pt>
                <c:pt idx="125">
                  <c:v>03.07.2016</c:v>
                </c:pt>
                <c:pt idx="126">
                  <c:v>04.07.2016</c:v>
                </c:pt>
                <c:pt idx="127">
                  <c:v>05.07.2016</c:v>
                </c:pt>
                <c:pt idx="128">
                  <c:v>06.07.2016</c:v>
                </c:pt>
                <c:pt idx="129">
                  <c:v>07.07.2016</c:v>
                </c:pt>
                <c:pt idx="130">
                  <c:v>08.07.2016</c:v>
                </c:pt>
                <c:pt idx="131">
                  <c:v>09.07.2016</c:v>
                </c:pt>
                <c:pt idx="132">
                  <c:v>10.07.2016</c:v>
                </c:pt>
                <c:pt idx="133">
                  <c:v>11.07.2016</c:v>
                </c:pt>
                <c:pt idx="134">
                  <c:v>12.07.2016</c:v>
                </c:pt>
                <c:pt idx="135">
                  <c:v>13.07.2016</c:v>
                </c:pt>
                <c:pt idx="136">
                  <c:v>14.07.2016</c:v>
                </c:pt>
                <c:pt idx="137">
                  <c:v>15.07.2016</c:v>
                </c:pt>
                <c:pt idx="138">
                  <c:v>16.07.2016</c:v>
                </c:pt>
                <c:pt idx="139">
                  <c:v>17.07.2016</c:v>
                </c:pt>
                <c:pt idx="140">
                  <c:v>18.07.2016</c:v>
                </c:pt>
                <c:pt idx="141">
                  <c:v>19.07.2016</c:v>
                </c:pt>
                <c:pt idx="142">
                  <c:v>20.07.2016</c:v>
                </c:pt>
                <c:pt idx="143">
                  <c:v>21.07.2016</c:v>
                </c:pt>
                <c:pt idx="144">
                  <c:v>22.07.2016</c:v>
                </c:pt>
                <c:pt idx="145">
                  <c:v>23.07.2016</c:v>
                </c:pt>
                <c:pt idx="146">
                  <c:v>24.07.2016</c:v>
                </c:pt>
                <c:pt idx="147">
                  <c:v>25.07.2016</c:v>
                </c:pt>
                <c:pt idx="148">
                  <c:v>26.07.2016</c:v>
                </c:pt>
                <c:pt idx="149">
                  <c:v>27.07.2016</c:v>
                </c:pt>
                <c:pt idx="150">
                  <c:v>28.07.2016</c:v>
                </c:pt>
                <c:pt idx="151">
                  <c:v>29.07.2016</c:v>
                </c:pt>
                <c:pt idx="152">
                  <c:v>30.07.2016</c:v>
                </c:pt>
                <c:pt idx="153">
                  <c:v>31.07.2016</c:v>
                </c:pt>
                <c:pt idx="154">
                  <c:v>01.08.2016</c:v>
                </c:pt>
                <c:pt idx="155">
                  <c:v>02.08.2016</c:v>
                </c:pt>
                <c:pt idx="156">
                  <c:v>03.08.2016</c:v>
                </c:pt>
                <c:pt idx="157">
                  <c:v>04.08.2016</c:v>
                </c:pt>
                <c:pt idx="158">
                  <c:v>05.08.2016</c:v>
                </c:pt>
                <c:pt idx="159">
                  <c:v>06.08.2016</c:v>
                </c:pt>
                <c:pt idx="160">
                  <c:v>07.08.2016</c:v>
                </c:pt>
                <c:pt idx="161">
                  <c:v>08.08.2016</c:v>
                </c:pt>
                <c:pt idx="162">
                  <c:v>09.08.2016</c:v>
                </c:pt>
                <c:pt idx="163">
                  <c:v>10.08.2016</c:v>
                </c:pt>
                <c:pt idx="164">
                  <c:v>11.08.2016</c:v>
                </c:pt>
                <c:pt idx="165">
                  <c:v>12.08.2016</c:v>
                </c:pt>
                <c:pt idx="166">
                  <c:v>13.08.2016</c:v>
                </c:pt>
                <c:pt idx="167">
                  <c:v>14.08.2016</c:v>
                </c:pt>
                <c:pt idx="168">
                  <c:v>15.08.2016</c:v>
                </c:pt>
                <c:pt idx="169">
                  <c:v>16.08.2016</c:v>
                </c:pt>
                <c:pt idx="170">
                  <c:v>17.08.2016</c:v>
                </c:pt>
                <c:pt idx="171">
                  <c:v>18.08.2016</c:v>
                </c:pt>
                <c:pt idx="172">
                  <c:v>19.08.2016</c:v>
                </c:pt>
                <c:pt idx="173">
                  <c:v>20.08.2016</c:v>
                </c:pt>
                <c:pt idx="174">
                  <c:v>21.08.2016</c:v>
                </c:pt>
                <c:pt idx="175">
                  <c:v>22.08.2016</c:v>
                </c:pt>
                <c:pt idx="176">
                  <c:v>23.08.2016</c:v>
                </c:pt>
                <c:pt idx="177">
                  <c:v>24.08.2016</c:v>
                </c:pt>
                <c:pt idx="178">
                  <c:v>25.08.2016</c:v>
                </c:pt>
                <c:pt idx="179">
                  <c:v>26.08.2016</c:v>
                </c:pt>
                <c:pt idx="180">
                  <c:v>27.08.2016</c:v>
                </c:pt>
                <c:pt idx="181">
                  <c:v>28.08.2016</c:v>
                </c:pt>
                <c:pt idx="182">
                  <c:v>29.08.2016</c:v>
                </c:pt>
                <c:pt idx="183">
                  <c:v>30.08.2016</c:v>
                </c:pt>
                <c:pt idx="184">
                  <c:v>31.08.2016</c:v>
                </c:pt>
                <c:pt idx="185">
                  <c:v>01.09.2016</c:v>
                </c:pt>
                <c:pt idx="186">
                  <c:v>02.09.2016</c:v>
                </c:pt>
                <c:pt idx="187">
                  <c:v>03.09.2016</c:v>
                </c:pt>
                <c:pt idx="188">
                  <c:v>04.09.2016</c:v>
                </c:pt>
                <c:pt idx="189">
                  <c:v>05.09.2016</c:v>
                </c:pt>
                <c:pt idx="190">
                  <c:v>06.09.2016</c:v>
                </c:pt>
                <c:pt idx="191">
                  <c:v>07.09.2016</c:v>
                </c:pt>
                <c:pt idx="192">
                  <c:v>08.09.2016</c:v>
                </c:pt>
                <c:pt idx="193">
                  <c:v>09.09.2016</c:v>
                </c:pt>
                <c:pt idx="194">
                  <c:v>10.09.2016</c:v>
                </c:pt>
                <c:pt idx="195">
                  <c:v>11.09.2016</c:v>
                </c:pt>
                <c:pt idx="196">
                  <c:v>12.09.2016</c:v>
                </c:pt>
                <c:pt idx="197">
                  <c:v>13.09.2016</c:v>
                </c:pt>
                <c:pt idx="198">
                  <c:v>14.09.2016</c:v>
                </c:pt>
                <c:pt idx="199">
                  <c:v>15.09.2016</c:v>
                </c:pt>
                <c:pt idx="200">
                  <c:v>16.09.2016</c:v>
                </c:pt>
                <c:pt idx="201">
                  <c:v>17.09.2016</c:v>
                </c:pt>
                <c:pt idx="202">
                  <c:v>18.09.2016</c:v>
                </c:pt>
                <c:pt idx="203">
                  <c:v>19.09.2016</c:v>
                </c:pt>
                <c:pt idx="204">
                  <c:v>20.09.2016</c:v>
                </c:pt>
                <c:pt idx="205">
                  <c:v>21.09.2016</c:v>
                </c:pt>
                <c:pt idx="206">
                  <c:v>22.09.2016</c:v>
                </c:pt>
                <c:pt idx="207">
                  <c:v>23.09.2016</c:v>
                </c:pt>
                <c:pt idx="208">
                  <c:v>24.09.2016</c:v>
                </c:pt>
                <c:pt idx="209">
                  <c:v>25.09.2016</c:v>
                </c:pt>
                <c:pt idx="210">
                  <c:v>26.09.2016</c:v>
                </c:pt>
                <c:pt idx="211">
                  <c:v>27.09.2016</c:v>
                </c:pt>
                <c:pt idx="212">
                  <c:v>28.09.2016</c:v>
                </c:pt>
                <c:pt idx="213">
                  <c:v>29.09.2016</c:v>
                </c:pt>
                <c:pt idx="214">
                  <c:v>30.09.2016</c:v>
                </c:pt>
              </c:strCache>
            </c:strRef>
          </c:cat>
          <c:val>
            <c:numRef>
              <c:f>'2016'!$J$1:$J$215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1.1000000000000001</c:v>
                </c:pt>
                <c:pt idx="4">
                  <c:v>0</c:v>
                </c:pt>
                <c:pt idx="5">
                  <c:v>1.3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6.1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1.4</c:v>
                </c:pt>
                <c:pt idx="27">
                  <c:v>0</c:v>
                </c:pt>
                <c:pt idx="28">
                  <c:v>0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3.2</c:v>
                </c:pt>
                <c:pt idx="35">
                  <c:v>4.9000000000000004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1.1000000000000001</c:v>
                </c:pt>
                <c:pt idx="42">
                  <c:v>7.5</c:v>
                </c:pt>
                <c:pt idx="43">
                  <c:v>7.3</c:v>
                </c:pt>
                <c:pt idx="44">
                  <c:v>1.5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0</c:v>
                </c:pt>
                <c:pt idx="56">
                  <c:v>0.4</c:v>
                </c:pt>
                <c:pt idx="57">
                  <c:v>0</c:v>
                </c:pt>
                <c:pt idx="58">
                  <c:v>0</c:v>
                </c:pt>
                <c:pt idx="59">
                  <c:v>0.3</c:v>
                </c:pt>
                <c:pt idx="60">
                  <c:v>0.9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7.4</c:v>
                </c:pt>
                <c:pt idx="70">
                  <c:v>6.7</c:v>
                </c:pt>
                <c:pt idx="71">
                  <c:v>0</c:v>
                </c:pt>
                <c:pt idx="72">
                  <c:v>0.6</c:v>
                </c:pt>
                <c:pt idx="73">
                  <c:v>10.5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0.3</c:v>
                </c:pt>
                <c:pt idx="88">
                  <c:v>0</c:v>
                </c:pt>
                <c:pt idx="89">
                  <c:v>0</c:v>
                </c:pt>
                <c:pt idx="90">
                  <c:v>5.4</c:v>
                </c:pt>
                <c:pt idx="91">
                  <c:v>0</c:v>
                </c:pt>
                <c:pt idx="92">
                  <c:v>0.4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3.6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0.5</c:v>
                </c:pt>
                <c:pt idx="111">
                  <c:v>21.5</c:v>
                </c:pt>
                <c:pt idx="112">
                  <c:v>10.4</c:v>
                </c:pt>
                <c:pt idx="113">
                  <c:v>0.3</c:v>
                </c:pt>
                <c:pt idx="114">
                  <c:v>4.3</c:v>
                </c:pt>
                <c:pt idx="115">
                  <c:v>0</c:v>
                </c:pt>
                <c:pt idx="116">
                  <c:v>0</c:v>
                </c:pt>
                <c:pt idx="117">
                  <c:v>0.3</c:v>
                </c:pt>
                <c:pt idx="118">
                  <c:v>0</c:v>
                </c:pt>
                <c:pt idx="119">
                  <c:v>0</c:v>
                </c:pt>
                <c:pt idx="120">
                  <c:v>4.2</c:v>
                </c:pt>
                <c:pt idx="121">
                  <c:v>0</c:v>
                </c:pt>
                <c:pt idx="122">
                  <c:v>0</c:v>
                </c:pt>
                <c:pt idx="123">
                  <c:v>1.3</c:v>
                </c:pt>
                <c:pt idx="124">
                  <c:v>20</c:v>
                </c:pt>
                <c:pt idx="125">
                  <c:v>1.3</c:v>
                </c:pt>
                <c:pt idx="126">
                  <c:v>9.3000000000000007</c:v>
                </c:pt>
                <c:pt idx="127">
                  <c:v>0.5</c:v>
                </c:pt>
                <c:pt idx="128">
                  <c:v>0</c:v>
                </c:pt>
                <c:pt idx="129">
                  <c:v>0</c:v>
                </c:pt>
                <c:pt idx="130">
                  <c:v>6.3</c:v>
                </c:pt>
                <c:pt idx="131">
                  <c:v>0</c:v>
                </c:pt>
                <c:pt idx="132">
                  <c:v>0</c:v>
                </c:pt>
                <c:pt idx="133">
                  <c:v>3.1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2.1</c:v>
                </c:pt>
                <c:pt idx="138">
                  <c:v>0.9</c:v>
                </c:pt>
                <c:pt idx="139">
                  <c:v>9.8000000000000007</c:v>
                </c:pt>
                <c:pt idx="140">
                  <c:v>22.6</c:v>
                </c:pt>
                <c:pt idx="141">
                  <c:v>2.7</c:v>
                </c:pt>
                <c:pt idx="142">
                  <c:v>1.1000000000000001</c:v>
                </c:pt>
                <c:pt idx="143">
                  <c:v>2</c:v>
                </c:pt>
                <c:pt idx="144">
                  <c:v>0</c:v>
                </c:pt>
                <c:pt idx="145">
                  <c:v>3.6</c:v>
                </c:pt>
                <c:pt idx="146">
                  <c:v>0.8</c:v>
                </c:pt>
                <c:pt idx="147">
                  <c:v>0</c:v>
                </c:pt>
                <c:pt idx="148">
                  <c:v>25.8</c:v>
                </c:pt>
                <c:pt idx="149">
                  <c:v>0</c:v>
                </c:pt>
                <c:pt idx="150">
                  <c:v>0</c:v>
                </c:pt>
                <c:pt idx="151">
                  <c:v>0.3</c:v>
                </c:pt>
                <c:pt idx="152">
                  <c:v>2.4</c:v>
                </c:pt>
                <c:pt idx="153">
                  <c:v>0.8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6.1</c:v>
                </c:pt>
                <c:pt idx="161">
                  <c:v>7.5</c:v>
                </c:pt>
                <c:pt idx="162">
                  <c:v>3.8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0.1</c:v>
                </c:pt>
                <c:pt idx="168">
                  <c:v>1.7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5.5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0.4</c:v>
                </c:pt>
                <c:pt idx="183">
                  <c:v>0</c:v>
                </c:pt>
                <c:pt idx="184">
                  <c:v>2.1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6.4</c:v>
                </c:pt>
                <c:pt idx="191">
                  <c:v>1.9</c:v>
                </c:pt>
                <c:pt idx="192">
                  <c:v>0</c:v>
                </c:pt>
                <c:pt idx="193">
                  <c:v>6.1</c:v>
                </c:pt>
                <c:pt idx="194">
                  <c:v>0</c:v>
                </c:pt>
                <c:pt idx="195">
                  <c:v>0</c:v>
                </c:pt>
                <c:pt idx="196">
                  <c:v>0.3</c:v>
                </c:pt>
                <c:pt idx="197">
                  <c:v>0</c:v>
                </c:pt>
                <c:pt idx="198">
                  <c:v>5.0999999999999996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0.1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66-43B2-8A68-E80C2587A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9936"/>
        <c:axId val="2111006128"/>
      </c:lineChart>
      <c:catAx>
        <c:axId val="2111009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6128"/>
        <c:crosses val="autoZero"/>
        <c:auto val="1"/>
        <c:lblAlgn val="ctr"/>
        <c:lblOffset val="100"/>
        <c:tickLblSkip val="1"/>
        <c:noMultiLvlLbl val="0"/>
      </c:catAx>
      <c:valAx>
        <c:axId val="211100612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'2017'!$J$1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'2017'!$I$2:$I$215</c:f>
              <c:numCache>
                <c:formatCode>dd\.mm\.yyyy</c:formatCode>
                <c:ptCount val="214"/>
                <c:pt idx="0">
                  <c:v>42795</c:v>
                </c:pt>
                <c:pt idx="1">
                  <c:v>42796</c:v>
                </c:pt>
                <c:pt idx="2">
                  <c:v>42797</c:v>
                </c:pt>
                <c:pt idx="3">
                  <c:v>42798</c:v>
                </c:pt>
                <c:pt idx="4">
                  <c:v>42799</c:v>
                </c:pt>
                <c:pt idx="5">
                  <c:v>42800</c:v>
                </c:pt>
                <c:pt idx="6">
                  <c:v>42801</c:v>
                </c:pt>
                <c:pt idx="7">
                  <c:v>42802</c:v>
                </c:pt>
                <c:pt idx="8">
                  <c:v>42803</c:v>
                </c:pt>
                <c:pt idx="9">
                  <c:v>42804</c:v>
                </c:pt>
                <c:pt idx="10">
                  <c:v>42805</c:v>
                </c:pt>
                <c:pt idx="11">
                  <c:v>42806</c:v>
                </c:pt>
                <c:pt idx="12">
                  <c:v>42807</c:v>
                </c:pt>
                <c:pt idx="13">
                  <c:v>42808</c:v>
                </c:pt>
                <c:pt idx="14">
                  <c:v>42809</c:v>
                </c:pt>
                <c:pt idx="15">
                  <c:v>42810</c:v>
                </c:pt>
                <c:pt idx="16">
                  <c:v>42811</c:v>
                </c:pt>
                <c:pt idx="17">
                  <c:v>42812</c:v>
                </c:pt>
                <c:pt idx="18">
                  <c:v>42813</c:v>
                </c:pt>
                <c:pt idx="19">
                  <c:v>42814</c:v>
                </c:pt>
                <c:pt idx="20">
                  <c:v>42815</c:v>
                </c:pt>
                <c:pt idx="21">
                  <c:v>42816</c:v>
                </c:pt>
                <c:pt idx="22">
                  <c:v>42817</c:v>
                </c:pt>
                <c:pt idx="23">
                  <c:v>42818</c:v>
                </c:pt>
                <c:pt idx="24">
                  <c:v>42819</c:v>
                </c:pt>
                <c:pt idx="25">
                  <c:v>42820</c:v>
                </c:pt>
                <c:pt idx="26">
                  <c:v>42821</c:v>
                </c:pt>
                <c:pt idx="27">
                  <c:v>42822</c:v>
                </c:pt>
                <c:pt idx="28">
                  <c:v>42823</c:v>
                </c:pt>
                <c:pt idx="29">
                  <c:v>42824</c:v>
                </c:pt>
                <c:pt idx="30">
                  <c:v>42825</c:v>
                </c:pt>
                <c:pt idx="31">
                  <c:v>42826</c:v>
                </c:pt>
                <c:pt idx="32">
                  <c:v>42827</c:v>
                </c:pt>
                <c:pt idx="33">
                  <c:v>42828</c:v>
                </c:pt>
                <c:pt idx="34">
                  <c:v>42829</c:v>
                </c:pt>
                <c:pt idx="35">
                  <c:v>42830</c:v>
                </c:pt>
                <c:pt idx="36">
                  <c:v>42831</c:v>
                </c:pt>
                <c:pt idx="37">
                  <c:v>42832</c:v>
                </c:pt>
                <c:pt idx="38">
                  <c:v>42833</c:v>
                </c:pt>
                <c:pt idx="39">
                  <c:v>42834</c:v>
                </c:pt>
                <c:pt idx="40">
                  <c:v>42835</c:v>
                </c:pt>
                <c:pt idx="41">
                  <c:v>42836</c:v>
                </c:pt>
                <c:pt idx="42">
                  <c:v>42837</c:v>
                </c:pt>
                <c:pt idx="43">
                  <c:v>42838</c:v>
                </c:pt>
                <c:pt idx="44">
                  <c:v>42839</c:v>
                </c:pt>
                <c:pt idx="45">
                  <c:v>42840</c:v>
                </c:pt>
                <c:pt idx="46">
                  <c:v>42841</c:v>
                </c:pt>
                <c:pt idx="47">
                  <c:v>42842</c:v>
                </c:pt>
                <c:pt idx="48">
                  <c:v>42843</c:v>
                </c:pt>
                <c:pt idx="49">
                  <c:v>42844</c:v>
                </c:pt>
                <c:pt idx="50">
                  <c:v>42845</c:v>
                </c:pt>
                <c:pt idx="51">
                  <c:v>42846</c:v>
                </c:pt>
                <c:pt idx="52">
                  <c:v>42847</c:v>
                </c:pt>
                <c:pt idx="53">
                  <c:v>42848</c:v>
                </c:pt>
                <c:pt idx="54">
                  <c:v>42849</c:v>
                </c:pt>
                <c:pt idx="55">
                  <c:v>42850</c:v>
                </c:pt>
                <c:pt idx="56">
                  <c:v>42851</c:v>
                </c:pt>
                <c:pt idx="57">
                  <c:v>42852</c:v>
                </c:pt>
                <c:pt idx="58">
                  <c:v>42853</c:v>
                </c:pt>
                <c:pt idx="59">
                  <c:v>42854</c:v>
                </c:pt>
                <c:pt idx="60">
                  <c:v>42855</c:v>
                </c:pt>
                <c:pt idx="61">
                  <c:v>42856</c:v>
                </c:pt>
                <c:pt idx="62">
                  <c:v>42857</c:v>
                </c:pt>
                <c:pt idx="63">
                  <c:v>42858</c:v>
                </c:pt>
                <c:pt idx="64">
                  <c:v>42859</c:v>
                </c:pt>
                <c:pt idx="65">
                  <c:v>42860</c:v>
                </c:pt>
                <c:pt idx="66">
                  <c:v>42861</c:v>
                </c:pt>
                <c:pt idx="67">
                  <c:v>42862</c:v>
                </c:pt>
                <c:pt idx="68">
                  <c:v>42863</c:v>
                </c:pt>
                <c:pt idx="69">
                  <c:v>42864</c:v>
                </c:pt>
                <c:pt idx="70">
                  <c:v>42865</c:v>
                </c:pt>
                <c:pt idx="71">
                  <c:v>42866</c:v>
                </c:pt>
                <c:pt idx="72">
                  <c:v>42867</c:v>
                </c:pt>
                <c:pt idx="73">
                  <c:v>42868</c:v>
                </c:pt>
                <c:pt idx="74">
                  <c:v>42869</c:v>
                </c:pt>
                <c:pt idx="75">
                  <c:v>42870</c:v>
                </c:pt>
                <c:pt idx="76">
                  <c:v>42871</c:v>
                </c:pt>
                <c:pt idx="77">
                  <c:v>42872</c:v>
                </c:pt>
                <c:pt idx="78">
                  <c:v>42873</c:v>
                </c:pt>
                <c:pt idx="79">
                  <c:v>42874</c:v>
                </c:pt>
                <c:pt idx="80">
                  <c:v>42875</c:v>
                </c:pt>
                <c:pt idx="81">
                  <c:v>42876</c:v>
                </c:pt>
                <c:pt idx="82">
                  <c:v>42877</c:v>
                </c:pt>
                <c:pt idx="83">
                  <c:v>42878</c:v>
                </c:pt>
                <c:pt idx="84">
                  <c:v>42879</c:v>
                </c:pt>
                <c:pt idx="85">
                  <c:v>42880</c:v>
                </c:pt>
                <c:pt idx="86">
                  <c:v>42881</c:v>
                </c:pt>
                <c:pt idx="87">
                  <c:v>42882</c:v>
                </c:pt>
                <c:pt idx="88">
                  <c:v>42883</c:v>
                </c:pt>
                <c:pt idx="89">
                  <c:v>42884</c:v>
                </c:pt>
                <c:pt idx="90">
                  <c:v>42885</c:v>
                </c:pt>
                <c:pt idx="91">
                  <c:v>42886</c:v>
                </c:pt>
                <c:pt idx="92">
                  <c:v>42887</c:v>
                </c:pt>
                <c:pt idx="93">
                  <c:v>42888</c:v>
                </c:pt>
                <c:pt idx="94">
                  <c:v>42889</c:v>
                </c:pt>
                <c:pt idx="95">
                  <c:v>42890</c:v>
                </c:pt>
                <c:pt idx="96">
                  <c:v>42891</c:v>
                </c:pt>
                <c:pt idx="97">
                  <c:v>42892</c:v>
                </c:pt>
                <c:pt idx="98">
                  <c:v>42893</c:v>
                </c:pt>
                <c:pt idx="99">
                  <c:v>42894</c:v>
                </c:pt>
                <c:pt idx="100">
                  <c:v>42895</c:v>
                </c:pt>
                <c:pt idx="101">
                  <c:v>42896</c:v>
                </c:pt>
                <c:pt idx="102">
                  <c:v>42897</c:v>
                </c:pt>
                <c:pt idx="103">
                  <c:v>42898</c:v>
                </c:pt>
                <c:pt idx="104">
                  <c:v>42899</c:v>
                </c:pt>
                <c:pt idx="105">
                  <c:v>42900</c:v>
                </c:pt>
                <c:pt idx="106">
                  <c:v>42901</c:v>
                </c:pt>
                <c:pt idx="107">
                  <c:v>42902</c:v>
                </c:pt>
                <c:pt idx="108">
                  <c:v>42903</c:v>
                </c:pt>
                <c:pt idx="109">
                  <c:v>42904</c:v>
                </c:pt>
                <c:pt idx="110">
                  <c:v>42905</c:v>
                </c:pt>
                <c:pt idx="111">
                  <c:v>42906</c:v>
                </c:pt>
                <c:pt idx="112">
                  <c:v>42907</c:v>
                </c:pt>
                <c:pt idx="113">
                  <c:v>42908</c:v>
                </c:pt>
                <c:pt idx="114">
                  <c:v>42909</c:v>
                </c:pt>
                <c:pt idx="115">
                  <c:v>42910</c:v>
                </c:pt>
                <c:pt idx="116">
                  <c:v>42911</c:v>
                </c:pt>
                <c:pt idx="117">
                  <c:v>42912</c:v>
                </c:pt>
                <c:pt idx="118">
                  <c:v>42913</c:v>
                </c:pt>
                <c:pt idx="119">
                  <c:v>42914</c:v>
                </c:pt>
                <c:pt idx="120">
                  <c:v>42915</c:v>
                </c:pt>
                <c:pt idx="121">
                  <c:v>42916</c:v>
                </c:pt>
                <c:pt idx="122">
                  <c:v>42917</c:v>
                </c:pt>
                <c:pt idx="123">
                  <c:v>42918</c:v>
                </c:pt>
                <c:pt idx="124">
                  <c:v>42919</c:v>
                </c:pt>
                <c:pt idx="125">
                  <c:v>42920</c:v>
                </c:pt>
                <c:pt idx="126">
                  <c:v>42921</c:v>
                </c:pt>
                <c:pt idx="127">
                  <c:v>42922</c:v>
                </c:pt>
                <c:pt idx="128">
                  <c:v>42923</c:v>
                </c:pt>
                <c:pt idx="129">
                  <c:v>42924</c:v>
                </c:pt>
                <c:pt idx="130">
                  <c:v>42925</c:v>
                </c:pt>
                <c:pt idx="131">
                  <c:v>42926</c:v>
                </c:pt>
                <c:pt idx="132">
                  <c:v>42927</c:v>
                </c:pt>
                <c:pt idx="133">
                  <c:v>42928</c:v>
                </c:pt>
                <c:pt idx="134">
                  <c:v>42929</c:v>
                </c:pt>
                <c:pt idx="135">
                  <c:v>42930</c:v>
                </c:pt>
                <c:pt idx="136">
                  <c:v>42931</c:v>
                </c:pt>
                <c:pt idx="137">
                  <c:v>42932</c:v>
                </c:pt>
                <c:pt idx="138">
                  <c:v>42933</c:v>
                </c:pt>
                <c:pt idx="139">
                  <c:v>42934</c:v>
                </c:pt>
                <c:pt idx="140">
                  <c:v>42935</c:v>
                </c:pt>
                <c:pt idx="141">
                  <c:v>42936</c:v>
                </c:pt>
                <c:pt idx="142">
                  <c:v>42937</c:v>
                </c:pt>
                <c:pt idx="143">
                  <c:v>42938</c:v>
                </c:pt>
                <c:pt idx="144">
                  <c:v>42939</c:v>
                </c:pt>
                <c:pt idx="145">
                  <c:v>42940</c:v>
                </c:pt>
                <c:pt idx="146">
                  <c:v>42941</c:v>
                </c:pt>
                <c:pt idx="147">
                  <c:v>42942</c:v>
                </c:pt>
                <c:pt idx="148">
                  <c:v>42943</c:v>
                </c:pt>
                <c:pt idx="149">
                  <c:v>42944</c:v>
                </c:pt>
                <c:pt idx="150">
                  <c:v>42945</c:v>
                </c:pt>
                <c:pt idx="151">
                  <c:v>42946</c:v>
                </c:pt>
                <c:pt idx="152">
                  <c:v>42947</c:v>
                </c:pt>
                <c:pt idx="153">
                  <c:v>42948</c:v>
                </c:pt>
                <c:pt idx="154">
                  <c:v>42949</c:v>
                </c:pt>
                <c:pt idx="155">
                  <c:v>42950</c:v>
                </c:pt>
                <c:pt idx="156">
                  <c:v>42951</c:v>
                </c:pt>
                <c:pt idx="157">
                  <c:v>42952</c:v>
                </c:pt>
                <c:pt idx="158">
                  <c:v>42953</c:v>
                </c:pt>
                <c:pt idx="159">
                  <c:v>42954</c:v>
                </c:pt>
                <c:pt idx="160">
                  <c:v>42955</c:v>
                </c:pt>
                <c:pt idx="161">
                  <c:v>42956</c:v>
                </c:pt>
                <c:pt idx="162">
                  <c:v>42957</c:v>
                </c:pt>
                <c:pt idx="163">
                  <c:v>42958</c:v>
                </c:pt>
                <c:pt idx="164">
                  <c:v>42959</c:v>
                </c:pt>
                <c:pt idx="165">
                  <c:v>42960</c:v>
                </c:pt>
                <c:pt idx="166">
                  <c:v>42961</c:v>
                </c:pt>
                <c:pt idx="167">
                  <c:v>42962</c:v>
                </c:pt>
                <c:pt idx="168">
                  <c:v>42963</c:v>
                </c:pt>
                <c:pt idx="169">
                  <c:v>42964</c:v>
                </c:pt>
                <c:pt idx="170">
                  <c:v>42965</c:v>
                </c:pt>
                <c:pt idx="171">
                  <c:v>42966</c:v>
                </c:pt>
                <c:pt idx="172">
                  <c:v>42967</c:v>
                </c:pt>
                <c:pt idx="173">
                  <c:v>42968</c:v>
                </c:pt>
                <c:pt idx="174">
                  <c:v>42969</c:v>
                </c:pt>
                <c:pt idx="175">
                  <c:v>42970</c:v>
                </c:pt>
                <c:pt idx="176">
                  <c:v>42971</c:v>
                </c:pt>
                <c:pt idx="177">
                  <c:v>42972</c:v>
                </c:pt>
                <c:pt idx="178">
                  <c:v>42973</c:v>
                </c:pt>
                <c:pt idx="179">
                  <c:v>42974</c:v>
                </c:pt>
                <c:pt idx="180">
                  <c:v>42975</c:v>
                </c:pt>
                <c:pt idx="181">
                  <c:v>42976</c:v>
                </c:pt>
                <c:pt idx="182">
                  <c:v>42977</c:v>
                </c:pt>
                <c:pt idx="183">
                  <c:v>42978</c:v>
                </c:pt>
                <c:pt idx="184">
                  <c:v>42979</c:v>
                </c:pt>
                <c:pt idx="185">
                  <c:v>42980</c:v>
                </c:pt>
                <c:pt idx="186">
                  <c:v>42981</c:v>
                </c:pt>
                <c:pt idx="187">
                  <c:v>42982</c:v>
                </c:pt>
                <c:pt idx="188">
                  <c:v>42983</c:v>
                </c:pt>
                <c:pt idx="189">
                  <c:v>42984</c:v>
                </c:pt>
                <c:pt idx="190">
                  <c:v>42985</c:v>
                </c:pt>
                <c:pt idx="191">
                  <c:v>42986</c:v>
                </c:pt>
                <c:pt idx="192">
                  <c:v>42987</c:v>
                </c:pt>
                <c:pt idx="193">
                  <c:v>42988</c:v>
                </c:pt>
                <c:pt idx="194">
                  <c:v>42989</c:v>
                </c:pt>
                <c:pt idx="195">
                  <c:v>42990</c:v>
                </c:pt>
                <c:pt idx="196">
                  <c:v>42991</c:v>
                </c:pt>
                <c:pt idx="197">
                  <c:v>42992</c:v>
                </c:pt>
                <c:pt idx="198">
                  <c:v>42993</c:v>
                </c:pt>
                <c:pt idx="199">
                  <c:v>42994</c:v>
                </c:pt>
                <c:pt idx="200">
                  <c:v>42995</c:v>
                </c:pt>
                <c:pt idx="201">
                  <c:v>42996</c:v>
                </c:pt>
                <c:pt idx="202">
                  <c:v>42997</c:v>
                </c:pt>
                <c:pt idx="203">
                  <c:v>42998</c:v>
                </c:pt>
                <c:pt idx="204">
                  <c:v>42999</c:v>
                </c:pt>
                <c:pt idx="205">
                  <c:v>43000</c:v>
                </c:pt>
                <c:pt idx="206">
                  <c:v>43001</c:v>
                </c:pt>
                <c:pt idx="207">
                  <c:v>43002</c:v>
                </c:pt>
                <c:pt idx="208">
                  <c:v>43003</c:v>
                </c:pt>
                <c:pt idx="209">
                  <c:v>43004</c:v>
                </c:pt>
                <c:pt idx="210">
                  <c:v>43005</c:v>
                </c:pt>
                <c:pt idx="211">
                  <c:v>43006</c:v>
                </c:pt>
                <c:pt idx="212">
                  <c:v>43007</c:v>
                </c:pt>
                <c:pt idx="213">
                  <c:v>43008</c:v>
                </c:pt>
              </c:numCache>
            </c:numRef>
          </c:cat>
          <c:val>
            <c:numRef>
              <c:f>'2017'!$J$2:$J$215</c:f>
              <c:numCache>
                <c:formatCode>General</c:formatCode>
                <c:ptCount val="214"/>
                <c:pt idx="0">
                  <c:v>-6.6</c:v>
                </c:pt>
                <c:pt idx="1">
                  <c:v>-4.4000000000000004</c:v>
                </c:pt>
                <c:pt idx="2">
                  <c:v>-5.2</c:v>
                </c:pt>
                <c:pt idx="3">
                  <c:v>-5.8</c:v>
                </c:pt>
                <c:pt idx="4">
                  <c:v>-7.2</c:v>
                </c:pt>
                <c:pt idx="5">
                  <c:v>-8.6999999999999993</c:v>
                </c:pt>
                <c:pt idx="6">
                  <c:v>-7.1</c:v>
                </c:pt>
                <c:pt idx="7">
                  <c:v>-10.5</c:v>
                </c:pt>
                <c:pt idx="8">
                  <c:v>-9</c:v>
                </c:pt>
                <c:pt idx="9">
                  <c:v>-9</c:v>
                </c:pt>
                <c:pt idx="10">
                  <c:v>-8.9</c:v>
                </c:pt>
                <c:pt idx="11">
                  <c:v>-9.1</c:v>
                </c:pt>
                <c:pt idx="12">
                  <c:v>-7.4</c:v>
                </c:pt>
                <c:pt idx="13">
                  <c:v>-6.5</c:v>
                </c:pt>
                <c:pt idx="14">
                  <c:v>-6.5</c:v>
                </c:pt>
                <c:pt idx="15">
                  <c:v>-9.3000000000000007</c:v>
                </c:pt>
                <c:pt idx="16">
                  <c:v>-8.6</c:v>
                </c:pt>
                <c:pt idx="17">
                  <c:v>-6.7</c:v>
                </c:pt>
                <c:pt idx="18">
                  <c:v>-5.4</c:v>
                </c:pt>
                <c:pt idx="19">
                  <c:v>-4.9000000000000004</c:v>
                </c:pt>
                <c:pt idx="20">
                  <c:v>-8.3000000000000007</c:v>
                </c:pt>
                <c:pt idx="21">
                  <c:v>0</c:v>
                </c:pt>
                <c:pt idx="22">
                  <c:v>-1.9</c:v>
                </c:pt>
                <c:pt idx="23">
                  <c:v>-0.9</c:v>
                </c:pt>
                <c:pt idx="24">
                  <c:v>1.4</c:v>
                </c:pt>
                <c:pt idx="25">
                  <c:v>0.8</c:v>
                </c:pt>
                <c:pt idx="26">
                  <c:v>0.6</c:v>
                </c:pt>
                <c:pt idx="27">
                  <c:v>2.5</c:v>
                </c:pt>
                <c:pt idx="28">
                  <c:v>3.7</c:v>
                </c:pt>
                <c:pt idx="29">
                  <c:v>5.8</c:v>
                </c:pt>
                <c:pt idx="30">
                  <c:v>1.9</c:v>
                </c:pt>
                <c:pt idx="31">
                  <c:v>1.9</c:v>
                </c:pt>
                <c:pt idx="32">
                  <c:v>-4</c:v>
                </c:pt>
                <c:pt idx="33">
                  <c:v>-6</c:v>
                </c:pt>
                <c:pt idx="34">
                  <c:v>-4.8</c:v>
                </c:pt>
                <c:pt idx="35">
                  <c:v>-5.2</c:v>
                </c:pt>
                <c:pt idx="36">
                  <c:v>-4</c:v>
                </c:pt>
                <c:pt idx="37">
                  <c:v>1.1000000000000001</c:v>
                </c:pt>
                <c:pt idx="38">
                  <c:v>3</c:v>
                </c:pt>
                <c:pt idx="39">
                  <c:v>4</c:v>
                </c:pt>
                <c:pt idx="40">
                  <c:v>4.8</c:v>
                </c:pt>
                <c:pt idx="41">
                  <c:v>6.4</c:v>
                </c:pt>
                <c:pt idx="42">
                  <c:v>8.8000000000000007</c:v>
                </c:pt>
                <c:pt idx="43">
                  <c:v>8.6</c:v>
                </c:pt>
                <c:pt idx="44">
                  <c:v>8.1999999999999993</c:v>
                </c:pt>
                <c:pt idx="45">
                  <c:v>7.3</c:v>
                </c:pt>
                <c:pt idx="46">
                  <c:v>7.2</c:v>
                </c:pt>
                <c:pt idx="47">
                  <c:v>8.1999999999999993</c:v>
                </c:pt>
                <c:pt idx="48">
                  <c:v>6.7</c:v>
                </c:pt>
                <c:pt idx="49">
                  <c:v>8.4</c:v>
                </c:pt>
                <c:pt idx="50">
                  <c:v>10.199999999999999</c:v>
                </c:pt>
                <c:pt idx="51">
                  <c:v>7.3</c:v>
                </c:pt>
                <c:pt idx="52">
                  <c:v>11</c:v>
                </c:pt>
                <c:pt idx="53">
                  <c:v>9.6</c:v>
                </c:pt>
                <c:pt idx="54">
                  <c:v>7.7</c:v>
                </c:pt>
                <c:pt idx="55">
                  <c:v>9.1</c:v>
                </c:pt>
                <c:pt idx="56">
                  <c:v>12.8</c:v>
                </c:pt>
                <c:pt idx="57">
                  <c:v>18.899999999999999</c:v>
                </c:pt>
                <c:pt idx="58">
                  <c:v>18.600000000000001</c:v>
                </c:pt>
                <c:pt idx="59">
                  <c:v>12.8</c:v>
                </c:pt>
                <c:pt idx="60">
                  <c:v>8.4</c:v>
                </c:pt>
                <c:pt idx="61">
                  <c:v>2.6</c:v>
                </c:pt>
                <c:pt idx="62">
                  <c:v>1.2</c:v>
                </c:pt>
                <c:pt idx="63">
                  <c:v>-0.4</c:v>
                </c:pt>
                <c:pt idx="64">
                  <c:v>6.1</c:v>
                </c:pt>
                <c:pt idx="65">
                  <c:v>18.899999999999999</c:v>
                </c:pt>
                <c:pt idx="66">
                  <c:v>21</c:v>
                </c:pt>
                <c:pt idx="67">
                  <c:v>11</c:v>
                </c:pt>
                <c:pt idx="68">
                  <c:v>13.8</c:v>
                </c:pt>
                <c:pt idx="69">
                  <c:v>9.6</c:v>
                </c:pt>
                <c:pt idx="70">
                  <c:v>10.1</c:v>
                </c:pt>
                <c:pt idx="71">
                  <c:v>16.3</c:v>
                </c:pt>
                <c:pt idx="72">
                  <c:v>18.899999999999999</c:v>
                </c:pt>
                <c:pt idx="73">
                  <c:v>20.3</c:v>
                </c:pt>
                <c:pt idx="74">
                  <c:v>15.2</c:v>
                </c:pt>
                <c:pt idx="75">
                  <c:v>14.6</c:v>
                </c:pt>
                <c:pt idx="76">
                  <c:v>13.1</c:v>
                </c:pt>
                <c:pt idx="77">
                  <c:v>7.4</c:v>
                </c:pt>
                <c:pt idx="78">
                  <c:v>5.2</c:v>
                </c:pt>
                <c:pt idx="79">
                  <c:v>7.9</c:v>
                </c:pt>
                <c:pt idx="80">
                  <c:v>15.9</c:v>
                </c:pt>
                <c:pt idx="81">
                  <c:v>18</c:v>
                </c:pt>
                <c:pt idx="82">
                  <c:v>19</c:v>
                </c:pt>
                <c:pt idx="83">
                  <c:v>23.4</c:v>
                </c:pt>
                <c:pt idx="84">
                  <c:v>23.5</c:v>
                </c:pt>
                <c:pt idx="85">
                  <c:v>14.7</c:v>
                </c:pt>
                <c:pt idx="86">
                  <c:v>12.9</c:v>
                </c:pt>
                <c:pt idx="87">
                  <c:v>12.4</c:v>
                </c:pt>
                <c:pt idx="88">
                  <c:v>17.5</c:v>
                </c:pt>
                <c:pt idx="89">
                  <c:v>23.2</c:v>
                </c:pt>
                <c:pt idx="90">
                  <c:v>19.8</c:v>
                </c:pt>
                <c:pt idx="91">
                  <c:v>11.5</c:v>
                </c:pt>
                <c:pt idx="92">
                  <c:v>16.5</c:v>
                </c:pt>
                <c:pt idx="93">
                  <c:v>16.7</c:v>
                </c:pt>
                <c:pt idx="94">
                  <c:v>15</c:v>
                </c:pt>
                <c:pt idx="95">
                  <c:v>17.100000000000001</c:v>
                </c:pt>
                <c:pt idx="96">
                  <c:v>18.3</c:v>
                </c:pt>
                <c:pt idx="97">
                  <c:v>19.399999999999999</c:v>
                </c:pt>
                <c:pt idx="98">
                  <c:v>18.600000000000001</c:v>
                </c:pt>
                <c:pt idx="99">
                  <c:v>16.3</c:v>
                </c:pt>
                <c:pt idx="100">
                  <c:v>18.5</c:v>
                </c:pt>
                <c:pt idx="101">
                  <c:v>15.5</c:v>
                </c:pt>
                <c:pt idx="102">
                  <c:v>12.8</c:v>
                </c:pt>
                <c:pt idx="103">
                  <c:v>14.1</c:v>
                </c:pt>
                <c:pt idx="104">
                  <c:v>14</c:v>
                </c:pt>
                <c:pt idx="105">
                  <c:v>18.5</c:v>
                </c:pt>
                <c:pt idx="106">
                  <c:v>20.399999999999999</c:v>
                </c:pt>
                <c:pt idx="107">
                  <c:v>22.8</c:v>
                </c:pt>
                <c:pt idx="108">
                  <c:v>25</c:v>
                </c:pt>
                <c:pt idx="109">
                  <c:v>24.6</c:v>
                </c:pt>
                <c:pt idx="110">
                  <c:v>26.5</c:v>
                </c:pt>
                <c:pt idx="111">
                  <c:v>23.8</c:v>
                </c:pt>
                <c:pt idx="112">
                  <c:v>22.4</c:v>
                </c:pt>
                <c:pt idx="113">
                  <c:v>22.6</c:v>
                </c:pt>
                <c:pt idx="114">
                  <c:v>22.1</c:v>
                </c:pt>
                <c:pt idx="115">
                  <c:v>21.3</c:v>
                </c:pt>
                <c:pt idx="116">
                  <c:v>22.1</c:v>
                </c:pt>
                <c:pt idx="117">
                  <c:v>21.4</c:v>
                </c:pt>
                <c:pt idx="118">
                  <c:v>24</c:v>
                </c:pt>
                <c:pt idx="119">
                  <c:v>20.5</c:v>
                </c:pt>
                <c:pt idx="120">
                  <c:v>21.2</c:v>
                </c:pt>
                <c:pt idx="121">
                  <c:v>22.6</c:v>
                </c:pt>
                <c:pt idx="122">
                  <c:v>23.2</c:v>
                </c:pt>
                <c:pt idx="123">
                  <c:v>17.600000000000001</c:v>
                </c:pt>
                <c:pt idx="124">
                  <c:v>17.3</c:v>
                </c:pt>
                <c:pt idx="125">
                  <c:v>19.8</c:v>
                </c:pt>
                <c:pt idx="126">
                  <c:v>22.2</c:v>
                </c:pt>
                <c:pt idx="127">
                  <c:v>13.3</c:v>
                </c:pt>
                <c:pt idx="128">
                  <c:v>16.899999999999999</c:v>
                </c:pt>
                <c:pt idx="129">
                  <c:v>22.8</c:v>
                </c:pt>
                <c:pt idx="130">
                  <c:v>19.8</c:v>
                </c:pt>
                <c:pt idx="131">
                  <c:v>18.3</c:v>
                </c:pt>
                <c:pt idx="132">
                  <c:v>17.899999999999999</c:v>
                </c:pt>
                <c:pt idx="133">
                  <c:v>17.399999999999999</c:v>
                </c:pt>
                <c:pt idx="134">
                  <c:v>16.7</c:v>
                </c:pt>
                <c:pt idx="135">
                  <c:v>16.100000000000001</c:v>
                </c:pt>
                <c:pt idx="136">
                  <c:v>17.5</c:v>
                </c:pt>
                <c:pt idx="137">
                  <c:v>17.899999999999999</c:v>
                </c:pt>
                <c:pt idx="138">
                  <c:v>18.899999999999999</c:v>
                </c:pt>
                <c:pt idx="139">
                  <c:v>17.399999999999999</c:v>
                </c:pt>
                <c:pt idx="140">
                  <c:v>16.7</c:v>
                </c:pt>
                <c:pt idx="141">
                  <c:v>16.3</c:v>
                </c:pt>
                <c:pt idx="142">
                  <c:v>17.2</c:v>
                </c:pt>
                <c:pt idx="143">
                  <c:v>18.3</c:v>
                </c:pt>
                <c:pt idx="144">
                  <c:v>17.7</c:v>
                </c:pt>
                <c:pt idx="145">
                  <c:v>19.2</c:v>
                </c:pt>
                <c:pt idx="146">
                  <c:v>22.2</c:v>
                </c:pt>
                <c:pt idx="147">
                  <c:v>21.9</c:v>
                </c:pt>
                <c:pt idx="148">
                  <c:v>22.6</c:v>
                </c:pt>
                <c:pt idx="149">
                  <c:v>22.8</c:v>
                </c:pt>
                <c:pt idx="150">
                  <c:v>19.7</c:v>
                </c:pt>
                <c:pt idx="151">
                  <c:v>19.7</c:v>
                </c:pt>
                <c:pt idx="152">
                  <c:v>18.899999999999999</c:v>
                </c:pt>
                <c:pt idx="153">
                  <c:v>18.5</c:v>
                </c:pt>
                <c:pt idx="154">
                  <c:v>19</c:v>
                </c:pt>
                <c:pt idx="155">
                  <c:v>21.9</c:v>
                </c:pt>
                <c:pt idx="156">
                  <c:v>23.1</c:v>
                </c:pt>
                <c:pt idx="157">
                  <c:v>24.2</c:v>
                </c:pt>
                <c:pt idx="158">
                  <c:v>23.3</c:v>
                </c:pt>
                <c:pt idx="159">
                  <c:v>23.1</c:v>
                </c:pt>
                <c:pt idx="160">
                  <c:v>17.600000000000001</c:v>
                </c:pt>
                <c:pt idx="161">
                  <c:v>16.600000000000001</c:v>
                </c:pt>
                <c:pt idx="162">
                  <c:v>17</c:v>
                </c:pt>
                <c:pt idx="163">
                  <c:v>15</c:v>
                </c:pt>
                <c:pt idx="164">
                  <c:v>15</c:v>
                </c:pt>
                <c:pt idx="165">
                  <c:v>12.6</c:v>
                </c:pt>
                <c:pt idx="166">
                  <c:v>14</c:v>
                </c:pt>
                <c:pt idx="167">
                  <c:v>13.8</c:v>
                </c:pt>
                <c:pt idx="168">
                  <c:v>14.2</c:v>
                </c:pt>
                <c:pt idx="169">
                  <c:v>14.4</c:v>
                </c:pt>
                <c:pt idx="170">
                  <c:v>16.100000000000001</c:v>
                </c:pt>
                <c:pt idx="171">
                  <c:v>15.4</c:v>
                </c:pt>
                <c:pt idx="172">
                  <c:v>13.1</c:v>
                </c:pt>
                <c:pt idx="173">
                  <c:v>11.9</c:v>
                </c:pt>
                <c:pt idx="174">
                  <c:v>13.8</c:v>
                </c:pt>
                <c:pt idx="175">
                  <c:v>18.399999999999999</c:v>
                </c:pt>
                <c:pt idx="176">
                  <c:v>16.600000000000001</c:v>
                </c:pt>
                <c:pt idx="177">
                  <c:v>19.399999999999999</c:v>
                </c:pt>
                <c:pt idx="178">
                  <c:v>18.5</c:v>
                </c:pt>
                <c:pt idx="179">
                  <c:v>16</c:v>
                </c:pt>
                <c:pt idx="180">
                  <c:v>15.3</c:v>
                </c:pt>
                <c:pt idx="181">
                  <c:v>16.899999999999999</c:v>
                </c:pt>
                <c:pt idx="182">
                  <c:v>20.399999999999999</c:v>
                </c:pt>
                <c:pt idx="183">
                  <c:v>16.399999999999999</c:v>
                </c:pt>
                <c:pt idx="184">
                  <c:v>14.8</c:v>
                </c:pt>
                <c:pt idx="185">
                  <c:v>13.9</c:v>
                </c:pt>
                <c:pt idx="186">
                  <c:v>14.7</c:v>
                </c:pt>
                <c:pt idx="187">
                  <c:v>19.600000000000001</c:v>
                </c:pt>
                <c:pt idx="188">
                  <c:v>15</c:v>
                </c:pt>
                <c:pt idx="189">
                  <c:v>13.1</c:v>
                </c:pt>
                <c:pt idx="190">
                  <c:v>8.8000000000000007</c:v>
                </c:pt>
                <c:pt idx="191">
                  <c:v>8.3000000000000007</c:v>
                </c:pt>
                <c:pt idx="192">
                  <c:v>8.5</c:v>
                </c:pt>
                <c:pt idx="193">
                  <c:v>10.7</c:v>
                </c:pt>
                <c:pt idx="194">
                  <c:v>14.7</c:v>
                </c:pt>
                <c:pt idx="195">
                  <c:v>14.1</c:v>
                </c:pt>
                <c:pt idx="196">
                  <c:v>8.9</c:v>
                </c:pt>
                <c:pt idx="197">
                  <c:v>8.6999999999999993</c:v>
                </c:pt>
                <c:pt idx="198">
                  <c:v>12.8</c:v>
                </c:pt>
                <c:pt idx="199">
                  <c:v>15.8</c:v>
                </c:pt>
                <c:pt idx="200">
                  <c:v>15.9</c:v>
                </c:pt>
                <c:pt idx="201">
                  <c:v>16.2</c:v>
                </c:pt>
                <c:pt idx="202">
                  <c:v>12.1</c:v>
                </c:pt>
                <c:pt idx="203">
                  <c:v>9.1999999999999993</c:v>
                </c:pt>
                <c:pt idx="204">
                  <c:v>12.1</c:v>
                </c:pt>
                <c:pt idx="205">
                  <c:v>9.3000000000000007</c:v>
                </c:pt>
                <c:pt idx="206">
                  <c:v>4.5999999999999996</c:v>
                </c:pt>
                <c:pt idx="207">
                  <c:v>2.2000000000000002</c:v>
                </c:pt>
                <c:pt idx="208">
                  <c:v>3.1</c:v>
                </c:pt>
                <c:pt idx="209">
                  <c:v>3.5</c:v>
                </c:pt>
                <c:pt idx="210">
                  <c:v>1.9</c:v>
                </c:pt>
                <c:pt idx="211">
                  <c:v>2.2999999999999998</c:v>
                </c:pt>
                <c:pt idx="212">
                  <c:v>3</c:v>
                </c:pt>
                <c:pt idx="21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8304"/>
        <c:axId val="2111003408"/>
      </c:lineChart>
      <c:dateAx>
        <c:axId val="2111008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3408"/>
        <c:crosses val="autoZero"/>
        <c:auto val="1"/>
        <c:lblOffset val="100"/>
        <c:baseTimeUnit val="days"/>
        <c:majorUnit val="1"/>
        <c:majorTimeUnit val="days"/>
      </c:dateAx>
      <c:valAx>
        <c:axId val="2111003408"/>
        <c:scaling>
          <c:orientation val="minMax"/>
          <c:max val="3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'2017'!$I$1:$I$215</c:f>
              <c:strCache>
                <c:ptCount val="215"/>
                <c:pt idx="0">
                  <c:v>Дата</c:v>
                </c:pt>
                <c:pt idx="1">
                  <c:v>01.03.2017</c:v>
                </c:pt>
                <c:pt idx="2">
                  <c:v>02.03.2017</c:v>
                </c:pt>
                <c:pt idx="3">
                  <c:v>03.03.2017</c:v>
                </c:pt>
                <c:pt idx="4">
                  <c:v>04.03.2017</c:v>
                </c:pt>
                <c:pt idx="5">
                  <c:v>05.03.2017</c:v>
                </c:pt>
                <c:pt idx="6">
                  <c:v>06.03.2017</c:v>
                </c:pt>
                <c:pt idx="7">
                  <c:v>07.03.2017</c:v>
                </c:pt>
                <c:pt idx="8">
                  <c:v>08.03.2017</c:v>
                </c:pt>
                <c:pt idx="9">
                  <c:v>09.03.2017</c:v>
                </c:pt>
                <c:pt idx="10">
                  <c:v>10.03.2017</c:v>
                </c:pt>
                <c:pt idx="11">
                  <c:v>11.03.2017</c:v>
                </c:pt>
                <c:pt idx="12">
                  <c:v>12.03.2017</c:v>
                </c:pt>
                <c:pt idx="13">
                  <c:v>13.03.2017</c:v>
                </c:pt>
                <c:pt idx="14">
                  <c:v>14.03.2017</c:v>
                </c:pt>
                <c:pt idx="15">
                  <c:v>15.03.2017</c:v>
                </c:pt>
                <c:pt idx="16">
                  <c:v>16.03.2017</c:v>
                </c:pt>
                <c:pt idx="17">
                  <c:v>17.03.2017</c:v>
                </c:pt>
                <c:pt idx="18">
                  <c:v>18.03.2017</c:v>
                </c:pt>
                <c:pt idx="19">
                  <c:v>19.03.2017</c:v>
                </c:pt>
                <c:pt idx="20">
                  <c:v>20.03.2017</c:v>
                </c:pt>
                <c:pt idx="21">
                  <c:v>21.03.2017</c:v>
                </c:pt>
                <c:pt idx="22">
                  <c:v>22.03.2017</c:v>
                </c:pt>
                <c:pt idx="23">
                  <c:v>23.03.2017</c:v>
                </c:pt>
                <c:pt idx="24">
                  <c:v>24.03.2017</c:v>
                </c:pt>
                <c:pt idx="25">
                  <c:v>25.03.2017</c:v>
                </c:pt>
                <c:pt idx="26">
                  <c:v>26.03.2017</c:v>
                </c:pt>
                <c:pt idx="27">
                  <c:v>27.03.2017</c:v>
                </c:pt>
                <c:pt idx="28">
                  <c:v>28.03.2017</c:v>
                </c:pt>
                <c:pt idx="29">
                  <c:v>29.03.2017</c:v>
                </c:pt>
                <c:pt idx="30">
                  <c:v>30.03.2017</c:v>
                </c:pt>
                <c:pt idx="31">
                  <c:v>31.03.2017</c:v>
                </c:pt>
                <c:pt idx="32">
                  <c:v>01.04.2017</c:v>
                </c:pt>
                <c:pt idx="33">
                  <c:v>02.04.2017</c:v>
                </c:pt>
                <c:pt idx="34">
                  <c:v>03.04.2017</c:v>
                </c:pt>
                <c:pt idx="35">
                  <c:v>04.04.2017</c:v>
                </c:pt>
                <c:pt idx="36">
                  <c:v>05.04.2017</c:v>
                </c:pt>
                <c:pt idx="37">
                  <c:v>06.04.2017</c:v>
                </c:pt>
                <c:pt idx="38">
                  <c:v>07.04.2017</c:v>
                </c:pt>
                <c:pt idx="39">
                  <c:v>08.04.2017</c:v>
                </c:pt>
                <c:pt idx="40">
                  <c:v>09.04.2017</c:v>
                </c:pt>
                <c:pt idx="41">
                  <c:v>10.04.2017</c:v>
                </c:pt>
                <c:pt idx="42">
                  <c:v>11.04.2017</c:v>
                </c:pt>
                <c:pt idx="43">
                  <c:v>12.04.2017</c:v>
                </c:pt>
                <c:pt idx="44">
                  <c:v>13.04.2017</c:v>
                </c:pt>
                <c:pt idx="45">
                  <c:v>14.04.2017</c:v>
                </c:pt>
                <c:pt idx="46">
                  <c:v>15.04.2017</c:v>
                </c:pt>
                <c:pt idx="47">
                  <c:v>16.04.2017</c:v>
                </c:pt>
                <c:pt idx="48">
                  <c:v>17.04.2017</c:v>
                </c:pt>
                <c:pt idx="49">
                  <c:v>18.04.2017</c:v>
                </c:pt>
                <c:pt idx="50">
                  <c:v>19.04.2017</c:v>
                </c:pt>
                <c:pt idx="51">
                  <c:v>20.04.2017</c:v>
                </c:pt>
                <c:pt idx="52">
                  <c:v>21.04.2017</c:v>
                </c:pt>
                <c:pt idx="53">
                  <c:v>22.04.2017</c:v>
                </c:pt>
                <c:pt idx="54">
                  <c:v>23.04.2017</c:v>
                </c:pt>
                <c:pt idx="55">
                  <c:v>24.04.2017</c:v>
                </c:pt>
                <c:pt idx="56">
                  <c:v>25.04.2017</c:v>
                </c:pt>
                <c:pt idx="57">
                  <c:v>26.04.2017</c:v>
                </c:pt>
                <c:pt idx="58">
                  <c:v>27.04.2017</c:v>
                </c:pt>
                <c:pt idx="59">
                  <c:v>28.04.2017</c:v>
                </c:pt>
                <c:pt idx="60">
                  <c:v>29.04.2017</c:v>
                </c:pt>
                <c:pt idx="61">
                  <c:v>30.04.2017</c:v>
                </c:pt>
                <c:pt idx="62">
                  <c:v>01.05.2017</c:v>
                </c:pt>
                <c:pt idx="63">
                  <c:v>02.05.2017</c:v>
                </c:pt>
                <c:pt idx="64">
                  <c:v>03.05.2017</c:v>
                </c:pt>
                <c:pt idx="65">
                  <c:v>04.05.2017</c:v>
                </c:pt>
                <c:pt idx="66">
                  <c:v>05.05.2017</c:v>
                </c:pt>
                <c:pt idx="67">
                  <c:v>06.05.2017</c:v>
                </c:pt>
                <c:pt idx="68">
                  <c:v>07.05.2017</c:v>
                </c:pt>
                <c:pt idx="69">
                  <c:v>08.05.2017</c:v>
                </c:pt>
                <c:pt idx="70">
                  <c:v>09.05.2017</c:v>
                </c:pt>
                <c:pt idx="71">
                  <c:v>10.05.2017</c:v>
                </c:pt>
                <c:pt idx="72">
                  <c:v>11.05.2017</c:v>
                </c:pt>
                <c:pt idx="73">
                  <c:v>12.05.2017</c:v>
                </c:pt>
                <c:pt idx="74">
                  <c:v>13.05.2017</c:v>
                </c:pt>
                <c:pt idx="75">
                  <c:v>14.05.2017</c:v>
                </c:pt>
                <c:pt idx="76">
                  <c:v>15.05.2017</c:v>
                </c:pt>
                <c:pt idx="77">
                  <c:v>16.05.2017</c:v>
                </c:pt>
                <c:pt idx="78">
                  <c:v>17.05.2017</c:v>
                </c:pt>
                <c:pt idx="79">
                  <c:v>18.05.2017</c:v>
                </c:pt>
                <c:pt idx="80">
                  <c:v>19.05.2017</c:v>
                </c:pt>
                <c:pt idx="81">
                  <c:v>20.05.2017</c:v>
                </c:pt>
                <c:pt idx="82">
                  <c:v>21.05.2017</c:v>
                </c:pt>
                <c:pt idx="83">
                  <c:v>22.05.2017</c:v>
                </c:pt>
                <c:pt idx="84">
                  <c:v>23.05.2017</c:v>
                </c:pt>
                <c:pt idx="85">
                  <c:v>24.05.2017</c:v>
                </c:pt>
                <c:pt idx="86">
                  <c:v>25.05.2017</c:v>
                </c:pt>
                <c:pt idx="87">
                  <c:v>26.05.2017</c:v>
                </c:pt>
                <c:pt idx="88">
                  <c:v>27.05.2017</c:v>
                </c:pt>
                <c:pt idx="89">
                  <c:v>28.05.2017</c:v>
                </c:pt>
                <c:pt idx="90">
                  <c:v>29.05.2017</c:v>
                </c:pt>
                <c:pt idx="91">
                  <c:v>30.05.2017</c:v>
                </c:pt>
                <c:pt idx="92">
                  <c:v>31.05.2017</c:v>
                </c:pt>
                <c:pt idx="93">
                  <c:v>01.06.2017</c:v>
                </c:pt>
                <c:pt idx="94">
                  <c:v>02.06.2017</c:v>
                </c:pt>
                <c:pt idx="95">
                  <c:v>03.06.2017</c:v>
                </c:pt>
                <c:pt idx="96">
                  <c:v>04.06.2017</c:v>
                </c:pt>
                <c:pt idx="97">
                  <c:v>05.06.2017</c:v>
                </c:pt>
                <c:pt idx="98">
                  <c:v>06.06.2017</c:v>
                </c:pt>
                <c:pt idx="99">
                  <c:v>07.06.2017</c:v>
                </c:pt>
                <c:pt idx="100">
                  <c:v>08.06.2017</c:v>
                </c:pt>
                <c:pt idx="101">
                  <c:v>09.06.2017</c:v>
                </c:pt>
                <c:pt idx="102">
                  <c:v>10.06.2017</c:v>
                </c:pt>
                <c:pt idx="103">
                  <c:v>11.06.2017</c:v>
                </c:pt>
                <c:pt idx="104">
                  <c:v>12.06.2017</c:v>
                </c:pt>
                <c:pt idx="105">
                  <c:v>13.06.2017</c:v>
                </c:pt>
                <c:pt idx="106">
                  <c:v>14.06.2017</c:v>
                </c:pt>
                <c:pt idx="107">
                  <c:v>15.06.2017</c:v>
                </c:pt>
                <c:pt idx="108">
                  <c:v>16.06.2017</c:v>
                </c:pt>
                <c:pt idx="109">
                  <c:v>17.06.2017</c:v>
                </c:pt>
                <c:pt idx="110">
                  <c:v>18.06.2017</c:v>
                </c:pt>
                <c:pt idx="111">
                  <c:v>19.06.2017</c:v>
                </c:pt>
                <c:pt idx="112">
                  <c:v>20.06.2017</c:v>
                </c:pt>
                <c:pt idx="113">
                  <c:v>21.06.2017</c:v>
                </c:pt>
                <c:pt idx="114">
                  <c:v>22.06.2017</c:v>
                </c:pt>
                <c:pt idx="115">
                  <c:v>23.06.2017</c:v>
                </c:pt>
                <c:pt idx="116">
                  <c:v>24.06.2017</c:v>
                </c:pt>
                <c:pt idx="117">
                  <c:v>25.06.2017</c:v>
                </c:pt>
                <c:pt idx="118">
                  <c:v>26.06.2017</c:v>
                </c:pt>
                <c:pt idx="119">
                  <c:v>27.06.2017</c:v>
                </c:pt>
                <c:pt idx="120">
                  <c:v>28.06.2017</c:v>
                </c:pt>
                <c:pt idx="121">
                  <c:v>29.06.2017</c:v>
                </c:pt>
                <c:pt idx="122">
                  <c:v>30.06.2017</c:v>
                </c:pt>
                <c:pt idx="123">
                  <c:v>01.07.2017</c:v>
                </c:pt>
                <c:pt idx="124">
                  <c:v>02.07.2017</c:v>
                </c:pt>
                <c:pt idx="125">
                  <c:v>03.07.2017</c:v>
                </c:pt>
                <c:pt idx="126">
                  <c:v>04.07.2017</c:v>
                </c:pt>
                <c:pt idx="127">
                  <c:v>05.07.2017</c:v>
                </c:pt>
                <c:pt idx="128">
                  <c:v>06.07.2017</c:v>
                </c:pt>
                <c:pt idx="129">
                  <c:v>07.07.2017</c:v>
                </c:pt>
                <c:pt idx="130">
                  <c:v>08.07.2017</c:v>
                </c:pt>
                <c:pt idx="131">
                  <c:v>09.07.2017</c:v>
                </c:pt>
                <c:pt idx="132">
                  <c:v>10.07.2017</c:v>
                </c:pt>
                <c:pt idx="133">
                  <c:v>11.07.2017</c:v>
                </c:pt>
                <c:pt idx="134">
                  <c:v>12.07.2017</c:v>
                </c:pt>
                <c:pt idx="135">
                  <c:v>13.07.2017</c:v>
                </c:pt>
                <c:pt idx="136">
                  <c:v>14.07.2017</c:v>
                </c:pt>
                <c:pt idx="137">
                  <c:v>15.07.2017</c:v>
                </c:pt>
                <c:pt idx="138">
                  <c:v>16.07.2017</c:v>
                </c:pt>
                <c:pt idx="139">
                  <c:v>17.07.2017</c:v>
                </c:pt>
                <c:pt idx="140">
                  <c:v>18.07.2017</c:v>
                </c:pt>
                <c:pt idx="141">
                  <c:v>19.07.2017</c:v>
                </c:pt>
                <c:pt idx="142">
                  <c:v>20.07.2017</c:v>
                </c:pt>
                <c:pt idx="143">
                  <c:v>21.07.2017</c:v>
                </c:pt>
                <c:pt idx="144">
                  <c:v>22.07.2017</c:v>
                </c:pt>
                <c:pt idx="145">
                  <c:v>23.07.2017</c:v>
                </c:pt>
                <c:pt idx="146">
                  <c:v>24.07.2017</c:v>
                </c:pt>
                <c:pt idx="147">
                  <c:v>25.07.2017</c:v>
                </c:pt>
                <c:pt idx="148">
                  <c:v>26.07.2017</c:v>
                </c:pt>
                <c:pt idx="149">
                  <c:v>27.07.2017</c:v>
                </c:pt>
                <c:pt idx="150">
                  <c:v>28.07.2017</c:v>
                </c:pt>
                <c:pt idx="151">
                  <c:v>29.07.2017</c:v>
                </c:pt>
                <c:pt idx="152">
                  <c:v>30.07.2017</c:v>
                </c:pt>
                <c:pt idx="153">
                  <c:v>31.07.2017</c:v>
                </c:pt>
                <c:pt idx="154">
                  <c:v>01.08.2017</c:v>
                </c:pt>
                <c:pt idx="155">
                  <c:v>02.08.2017</c:v>
                </c:pt>
                <c:pt idx="156">
                  <c:v>03.08.2017</c:v>
                </c:pt>
                <c:pt idx="157">
                  <c:v>04.08.2017</c:v>
                </c:pt>
                <c:pt idx="158">
                  <c:v>05.08.2017</c:v>
                </c:pt>
                <c:pt idx="159">
                  <c:v>06.08.2017</c:v>
                </c:pt>
                <c:pt idx="160">
                  <c:v>07.08.2017</c:v>
                </c:pt>
                <c:pt idx="161">
                  <c:v>08.08.2017</c:v>
                </c:pt>
                <c:pt idx="162">
                  <c:v>09.08.2017</c:v>
                </c:pt>
                <c:pt idx="163">
                  <c:v>10.08.2017</c:v>
                </c:pt>
                <c:pt idx="164">
                  <c:v>11.08.2017</c:v>
                </c:pt>
                <c:pt idx="165">
                  <c:v>12.08.2017</c:v>
                </c:pt>
                <c:pt idx="166">
                  <c:v>13.08.2017</c:v>
                </c:pt>
                <c:pt idx="167">
                  <c:v>14.08.2017</c:v>
                </c:pt>
                <c:pt idx="168">
                  <c:v>15.08.2017</c:v>
                </c:pt>
                <c:pt idx="169">
                  <c:v>16.08.2017</c:v>
                </c:pt>
                <c:pt idx="170">
                  <c:v>17.08.2017</c:v>
                </c:pt>
                <c:pt idx="171">
                  <c:v>18.08.2017</c:v>
                </c:pt>
                <c:pt idx="172">
                  <c:v>19.08.2017</c:v>
                </c:pt>
                <c:pt idx="173">
                  <c:v>20.08.2017</c:v>
                </c:pt>
                <c:pt idx="174">
                  <c:v>21.08.2017</c:v>
                </c:pt>
                <c:pt idx="175">
                  <c:v>22.08.2017</c:v>
                </c:pt>
                <c:pt idx="176">
                  <c:v>23.08.2017</c:v>
                </c:pt>
                <c:pt idx="177">
                  <c:v>24.08.2017</c:v>
                </c:pt>
                <c:pt idx="178">
                  <c:v>25.08.2017</c:v>
                </c:pt>
                <c:pt idx="179">
                  <c:v>26.08.2017</c:v>
                </c:pt>
                <c:pt idx="180">
                  <c:v>27.08.2017</c:v>
                </c:pt>
                <c:pt idx="181">
                  <c:v>28.08.2017</c:v>
                </c:pt>
                <c:pt idx="182">
                  <c:v>29.08.2017</c:v>
                </c:pt>
                <c:pt idx="183">
                  <c:v>30.08.2017</c:v>
                </c:pt>
                <c:pt idx="184">
                  <c:v>31.08.2017</c:v>
                </c:pt>
                <c:pt idx="185">
                  <c:v>01.09.2017</c:v>
                </c:pt>
                <c:pt idx="186">
                  <c:v>02.09.2017</c:v>
                </c:pt>
                <c:pt idx="187">
                  <c:v>03.09.2017</c:v>
                </c:pt>
                <c:pt idx="188">
                  <c:v>04.09.2017</c:v>
                </c:pt>
                <c:pt idx="189">
                  <c:v>05.09.2017</c:v>
                </c:pt>
                <c:pt idx="190">
                  <c:v>06.09.2017</c:v>
                </c:pt>
                <c:pt idx="191">
                  <c:v>07.09.2017</c:v>
                </c:pt>
                <c:pt idx="192">
                  <c:v>08.09.2017</c:v>
                </c:pt>
                <c:pt idx="193">
                  <c:v>09.09.2017</c:v>
                </c:pt>
                <c:pt idx="194">
                  <c:v>10.09.2017</c:v>
                </c:pt>
                <c:pt idx="195">
                  <c:v>11.09.2017</c:v>
                </c:pt>
                <c:pt idx="196">
                  <c:v>12.09.2017</c:v>
                </c:pt>
                <c:pt idx="197">
                  <c:v>13.09.2017</c:v>
                </c:pt>
                <c:pt idx="198">
                  <c:v>14.09.2017</c:v>
                </c:pt>
                <c:pt idx="199">
                  <c:v>15.09.2017</c:v>
                </c:pt>
                <c:pt idx="200">
                  <c:v>16.09.2017</c:v>
                </c:pt>
                <c:pt idx="201">
                  <c:v>17.09.2017</c:v>
                </c:pt>
                <c:pt idx="202">
                  <c:v>18.09.2017</c:v>
                </c:pt>
                <c:pt idx="203">
                  <c:v>19.09.2017</c:v>
                </c:pt>
                <c:pt idx="204">
                  <c:v>20.09.2017</c:v>
                </c:pt>
                <c:pt idx="205">
                  <c:v>21.09.2017</c:v>
                </c:pt>
                <c:pt idx="206">
                  <c:v>22.09.2017</c:v>
                </c:pt>
                <c:pt idx="207">
                  <c:v>23.09.2017</c:v>
                </c:pt>
                <c:pt idx="208">
                  <c:v>24.09.2017</c:v>
                </c:pt>
                <c:pt idx="209">
                  <c:v>25.09.2017</c:v>
                </c:pt>
                <c:pt idx="210">
                  <c:v>26.09.2017</c:v>
                </c:pt>
                <c:pt idx="211">
                  <c:v>27.09.2017</c:v>
                </c:pt>
                <c:pt idx="212">
                  <c:v>28.09.2017</c:v>
                </c:pt>
                <c:pt idx="213">
                  <c:v>29.09.2017</c:v>
                </c:pt>
                <c:pt idx="214">
                  <c:v>30.09.2017</c:v>
                </c:pt>
              </c:strCache>
            </c:strRef>
          </c:cat>
          <c:val>
            <c:numRef>
              <c:f>'2017'!$J$1:$J$215</c:f>
              <c:numCache>
                <c:formatCode>General</c:formatCode>
                <c:ptCount val="215"/>
                <c:pt idx="0">
                  <c:v>0</c:v>
                </c:pt>
                <c:pt idx="1">
                  <c:v>-6.6</c:v>
                </c:pt>
                <c:pt idx="2">
                  <c:v>-4.4000000000000004</c:v>
                </c:pt>
                <c:pt idx="3">
                  <c:v>-5.2</c:v>
                </c:pt>
                <c:pt idx="4">
                  <c:v>-5.8</c:v>
                </c:pt>
                <c:pt idx="5">
                  <c:v>-7.2</c:v>
                </c:pt>
                <c:pt idx="6">
                  <c:v>-8.6999999999999993</c:v>
                </c:pt>
                <c:pt idx="7">
                  <c:v>-7.1</c:v>
                </c:pt>
                <c:pt idx="8">
                  <c:v>-10.5</c:v>
                </c:pt>
                <c:pt idx="9">
                  <c:v>-9</c:v>
                </c:pt>
                <c:pt idx="10">
                  <c:v>-9</c:v>
                </c:pt>
                <c:pt idx="11">
                  <c:v>-8.9</c:v>
                </c:pt>
                <c:pt idx="12">
                  <c:v>-9.1</c:v>
                </c:pt>
                <c:pt idx="13">
                  <c:v>-7.4</c:v>
                </c:pt>
                <c:pt idx="14">
                  <c:v>-6.5</c:v>
                </c:pt>
                <c:pt idx="15">
                  <c:v>-6.5</c:v>
                </c:pt>
                <c:pt idx="16">
                  <c:v>-9.3000000000000007</c:v>
                </c:pt>
                <c:pt idx="17">
                  <c:v>-8.6</c:v>
                </c:pt>
                <c:pt idx="18">
                  <c:v>-6.7</c:v>
                </c:pt>
                <c:pt idx="19">
                  <c:v>-5.4</c:v>
                </c:pt>
                <c:pt idx="20">
                  <c:v>-4.9000000000000004</c:v>
                </c:pt>
                <c:pt idx="21">
                  <c:v>-8.3000000000000007</c:v>
                </c:pt>
                <c:pt idx="22">
                  <c:v>0</c:v>
                </c:pt>
                <c:pt idx="23">
                  <c:v>-1.9</c:v>
                </c:pt>
                <c:pt idx="24">
                  <c:v>-0.9</c:v>
                </c:pt>
                <c:pt idx="25">
                  <c:v>1.4</c:v>
                </c:pt>
                <c:pt idx="26">
                  <c:v>0.8</c:v>
                </c:pt>
                <c:pt idx="27">
                  <c:v>0.6</c:v>
                </c:pt>
                <c:pt idx="28">
                  <c:v>2.5</c:v>
                </c:pt>
                <c:pt idx="29">
                  <c:v>3.7</c:v>
                </c:pt>
                <c:pt idx="30">
                  <c:v>5.8</c:v>
                </c:pt>
                <c:pt idx="31">
                  <c:v>1.9</c:v>
                </c:pt>
                <c:pt idx="32">
                  <c:v>1.9</c:v>
                </c:pt>
                <c:pt idx="33">
                  <c:v>-4</c:v>
                </c:pt>
                <c:pt idx="34">
                  <c:v>-6</c:v>
                </c:pt>
                <c:pt idx="35">
                  <c:v>-4.8</c:v>
                </c:pt>
                <c:pt idx="36">
                  <c:v>-5.2</c:v>
                </c:pt>
                <c:pt idx="37">
                  <c:v>-4</c:v>
                </c:pt>
                <c:pt idx="38">
                  <c:v>1.1000000000000001</c:v>
                </c:pt>
                <c:pt idx="39">
                  <c:v>3</c:v>
                </c:pt>
                <c:pt idx="40">
                  <c:v>4</c:v>
                </c:pt>
                <c:pt idx="41">
                  <c:v>4.8</c:v>
                </c:pt>
                <c:pt idx="42">
                  <c:v>6.4</c:v>
                </c:pt>
                <c:pt idx="43">
                  <c:v>8.8000000000000007</c:v>
                </c:pt>
                <c:pt idx="44">
                  <c:v>8.6</c:v>
                </c:pt>
                <c:pt idx="45">
                  <c:v>8.1999999999999993</c:v>
                </c:pt>
                <c:pt idx="46">
                  <c:v>7.3</c:v>
                </c:pt>
                <c:pt idx="47">
                  <c:v>7.2</c:v>
                </c:pt>
                <c:pt idx="48">
                  <c:v>8.1999999999999993</c:v>
                </c:pt>
                <c:pt idx="49">
                  <c:v>6.7</c:v>
                </c:pt>
                <c:pt idx="50">
                  <c:v>8.4</c:v>
                </c:pt>
                <c:pt idx="51">
                  <c:v>10.199999999999999</c:v>
                </c:pt>
                <c:pt idx="52">
                  <c:v>7.3</c:v>
                </c:pt>
                <c:pt idx="53">
                  <c:v>11</c:v>
                </c:pt>
                <c:pt idx="54">
                  <c:v>9.6</c:v>
                </c:pt>
                <c:pt idx="55">
                  <c:v>7.7</c:v>
                </c:pt>
                <c:pt idx="56">
                  <c:v>9.1</c:v>
                </c:pt>
                <c:pt idx="57">
                  <c:v>12.8</c:v>
                </c:pt>
                <c:pt idx="58">
                  <c:v>18.899999999999999</c:v>
                </c:pt>
                <c:pt idx="59">
                  <c:v>18.600000000000001</c:v>
                </c:pt>
                <c:pt idx="60">
                  <c:v>12.8</c:v>
                </c:pt>
                <c:pt idx="61">
                  <c:v>8.4</c:v>
                </c:pt>
                <c:pt idx="62">
                  <c:v>2.6</c:v>
                </c:pt>
                <c:pt idx="63">
                  <c:v>1.2</c:v>
                </c:pt>
                <c:pt idx="64">
                  <c:v>-0.4</c:v>
                </c:pt>
                <c:pt idx="65">
                  <c:v>6.1</c:v>
                </c:pt>
                <c:pt idx="66">
                  <c:v>18.899999999999999</c:v>
                </c:pt>
                <c:pt idx="67">
                  <c:v>21</c:v>
                </c:pt>
                <c:pt idx="68">
                  <c:v>11</c:v>
                </c:pt>
                <c:pt idx="69">
                  <c:v>13.8</c:v>
                </c:pt>
                <c:pt idx="70">
                  <c:v>9.6</c:v>
                </c:pt>
                <c:pt idx="71">
                  <c:v>10.1</c:v>
                </c:pt>
                <c:pt idx="72">
                  <c:v>16.3</c:v>
                </c:pt>
                <c:pt idx="73">
                  <c:v>18.899999999999999</c:v>
                </c:pt>
                <c:pt idx="74">
                  <c:v>20.3</c:v>
                </c:pt>
                <c:pt idx="75">
                  <c:v>15.2</c:v>
                </c:pt>
                <c:pt idx="76">
                  <c:v>14.6</c:v>
                </c:pt>
                <c:pt idx="77">
                  <c:v>13.1</c:v>
                </c:pt>
                <c:pt idx="78">
                  <c:v>7.4</c:v>
                </c:pt>
                <c:pt idx="79">
                  <c:v>5.2</c:v>
                </c:pt>
                <c:pt idx="80">
                  <c:v>7.9</c:v>
                </c:pt>
                <c:pt idx="81">
                  <c:v>15.9</c:v>
                </c:pt>
                <c:pt idx="82">
                  <c:v>18</c:v>
                </c:pt>
                <c:pt idx="83">
                  <c:v>19</c:v>
                </c:pt>
                <c:pt idx="84">
                  <c:v>23.4</c:v>
                </c:pt>
                <c:pt idx="85">
                  <c:v>23.5</c:v>
                </c:pt>
                <c:pt idx="86">
                  <c:v>14.7</c:v>
                </c:pt>
                <c:pt idx="87">
                  <c:v>12.9</c:v>
                </c:pt>
                <c:pt idx="88">
                  <c:v>12.4</c:v>
                </c:pt>
                <c:pt idx="89">
                  <c:v>17.5</c:v>
                </c:pt>
                <c:pt idx="90">
                  <c:v>23.2</c:v>
                </c:pt>
                <c:pt idx="91">
                  <c:v>19.8</c:v>
                </c:pt>
                <c:pt idx="92">
                  <c:v>11.5</c:v>
                </c:pt>
                <c:pt idx="93">
                  <c:v>16.5</c:v>
                </c:pt>
                <c:pt idx="94">
                  <c:v>16.7</c:v>
                </c:pt>
                <c:pt idx="95">
                  <c:v>15</c:v>
                </c:pt>
                <c:pt idx="96">
                  <c:v>17.100000000000001</c:v>
                </c:pt>
                <c:pt idx="97">
                  <c:v>18.3</c:v>
                </c:pt>
                <c:pt idx="98">
                  <c:v>19.399999999999999</c:v>
                </c:pt>
                <c:pt idx="99">
                  <c:v>18.600000000000001</c:v>
                </c:pt>
                <c:pt idx="100">
                  <c:v>16.3</c:v>
                </c:pt>
                <c:pt idx="101">
                  <c:v>18.5</c:v>
                </c:pt>
                <c:pt idx="102">
                  <c:v>15.5</c:v>
                </c:pt>
                <c:pt idx="103">
                  <c:v>12.8</c:v>
                </c:pt>
                <c:pt idx="104">
                  <c:v>14.1</c:v>
                </c:pt>
                <c:pt idx="105">
                  <c:v>14</c:v>
                </c:pt>
                <c:pt idx="106">
                  <c:v>18.5</c:v>
                </c:pt>
                <c:pt idx="107">
                  <c:v>20.399999999999999</c:v>
                </c:pt>
                <c:pt idx="108">
                  <c:v>22.8</c:v>
                </c:pt>
                <c:pt idx="109">
                  <c:v>25</c:v>
                </c:pt>
                <c:pt idx="110">
                  <c:v>24.6</c:v>
                </c:pt>
                <c:pt idx="111">
                  <c:v>26.5</c:v>
                </c:pt>
                <c:pt idx="112">
                  <c:v>23.8</c:v>
                </c:pt>
                <c:pt idx="113">
                  <c:v>22.4</c:v>
                </c:pt>
                <c:pt idx="114">
                  <c:v>22.6</c:v>
                </c:pt>
                <c:pt idx="115">
                  <c:v>22.1</c:v>
                </c:pt>
                <c:pt idx="116">
                  <c:v>21.3</c:v>
                </c:pt>
                <c:pt idx="117">
                  <c:v>22.1</c:v>
                </c:pt>
                <c:pt idx="118">
                  <c:v>21.4</c:v>
                </c:pt>
                <c:pt idx="119">
                  <c:v>24</c:v>
                </c:pt>
                <c:pt idx="120">
                  <c:v>20.5</c:v>
                </c:pt>
                <c:pt idx="121">
                  <c:v>21.2</c:v>
                </c:pt>
                <c:pt idx="122">
                  <c:v>22.6</c:v>
                </c:pt>
                <c:pt idx="123">
                  <c:v>23.2</c:v>
                </c:pt>
                <c:pt idx="124">
                  <c:v>17.600000000000001</c:v>
                </c:pt>
                <c:pt idx="125">
                  <c:v>17.3</c:v>
                </c:pt>
                <c:pt idx="126">
                  <c:v>19.8</c:v>
                </c:pt>
                <c:pt idx="127">
                  <c:v>22.2</c:v>
                </c:pt>
                <c:pt idx="128">
                  <c:v>13.3</c:v>
                </c:pt>
                <c:pt idx="129">
                  <c:v>16.899999999999999</c:v>
                </c:pt>
                <c:pt idx="130">
                  <c:v>22.8</c:v>
                </c:pt>
                <c:pt idx="131">
                  <c:v>19.8</c:v>
                </c:pt>
                <c:pt idx="132">
                  <c:v>18.3</c:v>
                </c:pt>
                <c:pt idx="133">
                  <c:v>17.899999999999999</c:v>
                </c:pt>
                <c:pt idx="134">
                  <c:v>17.399999999999999</c:v>
                </c:pt>
                <c:pt idx="135">
                  <c:v>16.7</c:v>
                </c:pt>
                <c:pt idx="136">
                  <c:v>16.100000000000001</c:v>
                </c:pt>
                <c:pt idx="137">
                  <c:v>17.5</c:v>
                </c:pt>
                <c:pt idx="138">
                  <c:v>17.899999999999999</c:v>
                </c:pt>
                <c:pt idx="139">
                  <c:v>18.899999999999999</c:v>
                </c:pt>
                <c:pt idx="140">
                  <c:v>17.399999999999999</c:v>
                </c:pt>
                <c:pt idx="141">
                  <c:v>16.7</c:v>
                </c:pt>
                <c:pt idx="142">
                  <c:v>16.3</c:v>
                </c:pt>
                <c:pt idx="143">
                  <c:v>17.2</c:v>
                </c:pt>
                <c:pt idx="144">
                  <c:v>18.3</c:v>
                </c:pt>
                <c:pt idx="145">
                  <c:v>17.7</c:v>
                </c:pt>
                <c:pt idx="146">
                  <c:v>19.2</c:v>
                </c:pt>
                <c:pt idx="147">
                  <c:v>22.2</c:v>
                </c:pt>
                <c:pt idx="148">
                  <c:v>21.9</c:v>
                </c:pt>
                <c:pt idx="149">
                  <c:v>22.6</c:v>
                </c:pt>
                <c:pt idx="150">
                  <c:v>22.8</c:v>
                </c:pt>
                <c:pt idx="151">
                  <c:v>19.7</c:v>
                </c:pt>
                <c:pt idx="152">
                  <c:v>19.7</c:v>
                </c:pt>
                <c:pt idx="153">
                  <c:v>18.899999999999999</c:v>
                </c:pt>
                <c:pt idx="154">
                  <c:v>18.5</c:v>
                </c:pt>
                <c:pt idx="155">
                  <c:v>19</c:v>
                </c:pt>
                <c:pt idx="156">
                  <c:v>21.9</c:v>
                </c:pt>
                <c:pt idx="157">
                  <c:v>23.1</c:v>
                </c:pt>
                <c:pt idx="158">
                  <c:v>24.2</c:v>
                </c:pt>
                <c:pt idx="159">
                  <c:v>23.3</c:v>
                </c:pt>
                <c:pt idx="160">
                  <c:v>23.1</c:v>
                </c:pt>
                <c:pt idx="161">
                  <c:v>17.600000000000001</c:v>
                </c:pt>
                <c:pt idx="162">
                  <c:v>16.600000000000001</c:v>
                </c:pt>
                <c:pt idx="163">
                  <c:v>17</c:v>
                </c:pt>
                <c:pt idx="164">
                  <c:v>15</c:v>
                </c:pt>
                <c:pt idx="165">
                  <c:v>15</c:v>
                </c:pt>
                <c:pt idx="166">
                  <c:v>12.6</c:v>
                </c:pt>
                <c:pt idx="167">
                  <c:v>14</c:v>
                </c:pt>
                <c:pt idx="168">
                  <c:v>13.8</c:v>
                </c:pt>
                <c:pt idx="169">
                  <c:v>14.2</c:v>
                </c:pt>
                <c:pt idx="170">
                  <c:v>14.4</c:v>
                </c:pt>
                <c:pt idx="171">
                  <c:v>16.100000000000001</c:v>
                </c:pt>
                <c:pt idx="172">
                  <c:v>15.4</c:v>
                </c:pt>
                <c:pt idx="173">
                  <c:v>13.1</c:v>
                </c:pt>
                <c:pt idx="174">
                  <c:v>11.9</c:v>
                </c:pt>
                <c:pt idx="175">
                  <c:v>13.8</c:v>
                </c:pt>
                <c:pt idx="176">
                  <c:v>18.399999999999999</c:v>
                </c:pt>
                <c:pt idx="177">
                  <c:v>16.600000000000001</c:v>
                </c:pt>
                <c:pt idx="178">
                  <c:v>19.399999999999999</c:v>
                </c:pt>
                <c:pt idx="179">
                  <c:v>18.5</c:v>
                </c:pt>
                <c:pt idx="180">
                  <c:v>16</c:v>
                </c:pt>
                <c:pt idx="181">
                  <c:v>15.3</c:v>
                </c:pt>
                <c:pt idx="182">
                  <c:v>16.899999999999999</c:v>
                </c:pt>
                <c:pt idx="183">
                  <c:v>20.399999999999999</c:v>
                </c:pt>
                <c:pt idx="184">
                  <c:v>16.399999999999999</c:v>
                </c:pt>
                <c:pt idx="185">
                  <c:v>14.8</c:v>
                </c:pt>
                <c:pt idx="186">
                  <c:v>13.9</c:v>
                </c:pt>
                <c:pt idx="187">
                  <c:v>14.7</c:v>
                </c:pt>
                <c:pt idx="188">
                  <c:v>19.600000000000001</c:v>
                </c:pt>
                <c:pt idx="189">
                  <c:v>15</c:v>
                </c:pt>
                <c:pt idx="190">
                  <c:v>13.1</c:v>
                </c:pt>
                <c:pt idx="191">
                  <c:v>8.8000000000000007</c:v>
                </c:pt>
                <c:pt idx="192">
                  <c:v>8.3000000000000007</c:v>
                </c:pt>
                <c:pt idx="193">
                  <c:v>8.5</c:v>
                </c:pt>
                <c:pt idx="194">
                  <c:v>10.7</c:v>
                </c:pt>
                <c:pt idx="195">
                  <c:v>14.7</c:v>
                </c:pt>
                <c:pt idx="196">
                  <c:v>14.1</c:v>
                </c:pt>
                <c:pt idx="197">
                  <c:v>8.9</c:v>
                </c:pt>
                <c:pt idx="198">
                  <c:v>8.6999999999999993</c:v>
                </c:pt>
                <c:pt idx="199">
                  <c:v>12.8</c:v>
                </c:pt>
                <c:pt idx="200">
                  <c:v>15.8</c:v>
                </c:pt>
                <c:pt idx="201">
                  <c:v>15.9</c:v>
                </c:pt>
                <c:pt idx="202">
                  <c:v>16.2</c:v>
                </c:pt>
                <c:pt idx="203">
                  <c:v>12.1</c:v>
                </c:pt>
                <c:pt idx="204">
                  <c:v>9.1999999999999993</c:v>
                </c:pt>
                <c:pt idx="205">
                  <c:v>12.1</c:v>
                </c:pt>
                <c:pt idx="206">
                  <c:v>9.3000000000000007</c:v>
                </c:pt>
                <c:pt idx="207">
                  <c:v>4.5999999999999996</c:v>
                </c:pt>
                <c:pt idx="208">
                  <c:v>2.2000000000000002</c:v>
                </c:pt>
                <c:pt idx="209">
                  <c:v>3.1</c:v>
                </c:pt>
                <c:pt idx="210">
                  <c:v>3.5</c:v>
                </c:pt>
                <c:pt idx="211">
                  <c:v>1.9</c:v>
                </c:pt>
                <c:pt idx="212">
                  <c:v>2.2999999999999998</c:v>
                </c:pt>
                <c:pt idx="213">
                  <c:v>3</c:v>
                </c:pt>
                <c:pt idx="214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8-4026-8928-3DA049BDB91E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'2017'!$I$1:$I$215</c:f>
              <c:strCache>
                <c:ptCount val="215"/>
                <c:pt idx="0">
                  <c:v>Дата</c:v>
                </c:pt>
                <c:pt idx="1">
                  <c:v>01.03.2017</c:v>
                </c:pt>
                <c:pt idx="2">
                  <c:v>02.03.2017</c:v>
                </c:pt>
                <c:pt idx="3">
                  <c:v>03.03.2017</c:v>
                </c:pt>
                <c:pt idx="4">
                  <c:v>04.03.2017</c:v>
                </c:pt>
                <c:pt idx="5">
                  <c:v>05.03.2017</c:v>
                </c:pt>
                <c:pt idx="6">
                  <c:v>06.03.2017</c:v>
                </c:pt>
                <c:pt idx="7">
                  <c:v>07.03.2017</c:v>
                </c:pt>
                <c:pt idx="8">
                  <c:v>08.03.2017</c:v>
                </c:pt>
                <c:pt idx="9">
                  <c:v>09.03.2017</c:v>
                </c:pt>
                <c:pt idx="10">
                  <c:v>10.03.2017</c:v>
                </c:pt>
                <c:pt idx="11">
                  <c:v>11.03.2017</c:v>
                </c:pt>
                <c:pt idx="12">
                  <c:v>12.03.2017</c:v>
                </c:pt>
                <c:pt idx="13">
                  <c:v>13.03.2017</c:v>
                </c:pt>
                <c:pt idx="14">
                  <c:v>14.03.2017</c:v>
                </c:pt>
                <c:pt idx="15">
                  <c:v>15.03.2017</c:v>
                </c:pt>
                <c:pt idx="16">
                  <c:v>16.03.2017</c:v>
                </c:pt>
                <c:pt idx="17">
                  <c:v>17.03.2017</c:v>
                </c:pt>
                <c:pt idx="18">
                  <c:v>18.03.2017</c:v>
                </c:pt>
                <c:pt idx="19">
                  <c:v>19.03.2017</c:v>
                </c:pt>
                <c:pt idx="20">
                  <c:v>20.03.2017</c:v>
                </c:pt>
                <c:pt idx="21">
                  <c:v>21.03.2017</c:v>
                </c:pt>
                <c:pt idx="22">
                  <c:v>22.03.2017</c:v>
                </c:pt>
                <c:pt idx="23">
                  <c:v>23.03.2017</c:v>
                </c:pt>
                <c:pt idx="24">
                  <c:v>24.03.2017</c:v>
                </c:pt>
                <c:pt idx="25">
                  <c:v>25.03.2017</c:v>
                </c:pt>
                <c:pt idx="26">
                  <c:v>26.03.2017</c:v>
                </c:pt>
                <c:pt idx="27">
                  <c:v>27.03.2017</c:v>
                </c:pt>
                <c:pt idx="28">
                  <c:v>28.03.2017</c:v>
                </c:pt>
                <c:pt idx="29">
                  <c:v>29.03.2017</c:v>
                </c:pt>
                <c:pt idx="30">
                  <c:v>30.03.2017</c:v>
                </c:pt>
                <c:pt idx="31">
                  <c:v>31.03.2017</c:v>
                </c:pt>
                <c:pt idx="32">
                  <c:v>01.04.2017</c:v>
                </c:pt>
                <c:pt idx="33">
                  <c:v>02.04.2017</c:v>
                </c:pt>
                <c:pt idx="34">
                  <c:v>03.04.2017</c:v>
                </c:pt>
                <c:pt idx="35">
                  <c:v>04.04.2017</c:v>
                </c:pt>
                <c:pt idx="36">
                  <c:v>05.04.2017</c:v>
                </c:pt>
                <c:pt idx="37">
                  <c:v>06.04.2017</c:v>
                </c:pt>
                <c:pt idx="38">
                  <c:v>07.04.2017</c:v>
                </c:pt>
                <c:pt idx="39">
                  <c:v>08.04.2017</c:v>
                </c:pt>
                <c:pt idx="40">
                  <c:v>09.04.2017</c:v>
                </c:pt>
                <c:pt idx="41">
                  <c:v>10.04.2017</c:v>
                </c:pt>
                <c:pt idx="42">
                  <c:v>11.04.2017</c:v>
                </c:pt>
                <c:pt idx="43">
                  <c:v>12.04.2017</c:v>
                </c:pt>
                <c:pt idx="44">
                  <c:v>13.04.2017</c:v>
                </c:pt>
                <c:pt idx="45">
                  <c:v>14.04.2017</c:v>
                </c:pt>
                <c:pt idx="46">
                  <c:v>15.04.2017</c:v>
                </c:pt>
                <c:pt idx="47">
                  <c:v>16.04.2017</c:v>
                </c:pt>
                <c:pt idx="48">
                  <c:v>17.04.2017</c:v>
                </c:pt>
                <c:pt idx="49">
                  <c:v>18.04.2017</c:v>
                </c:pt>
                <c:pt idx="50">
                  <c:v>19.04.2017</c:v>
                </c:pt>
                <c:pt idx="51">
                  <c:v>20.04.2017</c:v>
                </c:pt>
                <c:pt idx="52">
                  <c:v>21.04.2017</c:v>
                </c:pt>
                <c:pt idx="53">
                  <c:v>22.04.2017</c:v>
                </c:pt>
                <c:pt idx="54">
                  <c:v>23.04.2017</c:v>
                </c:pt>
                <c:pt idx="55">
                  <c:v>24.04.2017</c:v>
                </c:pt>
                <c:pt idx="56">
                  <c:v>25.04.2017</c:v>
                </c:pt>
                <c:pt idx="57">
                  <c:v>26.04.2017</c:v>
                </c:pt>
                <c:pt idx="58">
                  <c:v>27.04.2017</c:v>
                </c:pt>
                <c:pt idx="59">
                  <c:v>28.04.2017</c:v>
                </c:pt>
                <c:pt idx="60">
                  <c:v>29.04.2017</c:v>
                </c:pt>
                <c:pt idx="61">
                  <c:v>30.04.2017</c:v>
                </c:pt>
                <c:pt idx="62">
                  <c:v>01.05.2017</c:v>
                </c:pt>
                <c:pt idx="63">
                  <c:v>02.05.2017</c:v>
                </c:pt>
                <c:pt idx="64">
                  <c:v>03.05.2017</c:v>
                </c:pt>
                <c:pt idx="65">
                  <c:v>04.05.2017</c:v>
                </c:pt>
                <c:pt idx="66">
                  <c:v>05.05.2017</c:v>
                </c:pt>
                <c:pt idx="67">
                  <c:v>06.05.2017</c:v>
                </c:pt>
                <c:pt idx="68">
                  <c:v>07.05.2017</c:v>
                </c:pt>
                <c:pt idx="69">
                  <c:v>08.05.2017</c:v>
                </c:pt>
                <c:pt idx="70">
                  <c:v>09.05.2017</c:v>
                </c:pt>
                <c:pt idx="71">
                  <c:v>10.05.2017</c:v>
                </c:pt>
                <c:pt idx="72">
                  <c:v>11.05.2017</c:v>
                </c:pt>
                <c:pt idx="73">
                  <c:v>12.05.2017</c:v>
                </c:pt>
                <c:pt idx="74">
                  <c:v>13.05.2017</c:v>
                </c:pt>
                <c:pt idx="75">
                  <c:v>14.05.2017</c:v>
                </c:pt>
                <c:pt idx="76">
                  <c:v>15.05.2017</c:v>
                </c:pt>
                <c:pt idx="77">
                  <c:v>16.05.2017</c:v>
                </c:pt>
                <c:pt idx="78">
                  <c:v>17.05.2017</c:v>
                </c:pt>
                <c:pt idx="79">
                  <c:v>18.05.2017</c:v>
                </c:pt>
                <c:pt idx="80">
                  <c:v>19.05.2017</c:v>
                </c:pt>
                <c:pt idx="81">
                  <c:v>20.05.2017</c:v>
                </c:pt>
                <c:pt idx="82">
                  <c:v>21.05.2017</c:v>
                </c:pt>
                <c:pt idx="83">
                  <c:v>22.05.2017</c:v>
                </c:pt>
                <c:pt idx="84">
                  <c:v>23.05.2017</c:v>
                </c:pt>
                <c:pt idx="85">
                  <c:v>24.05.2017</c:v>
                </c:pt>
                <c:pt idx="86">
                  <c:v>25.05.2017</c:v>
                </c:pt>
                <c:pt idx="87">
                  <c:v>26.05.2017</c:v>
                </c:pt>
                <c:pt idx="88">
                  <c:v>27.05.2017</c:v>
                </c:pt>
                <c:pt idx="89">
                  <c:v>28.05.2017</c:v>
                </c:pt>
                <c:pt idx="90">
                  <c:v>29.05.2017</c:v>
                </c:pt>
                <c:pt idx="91">
                  <c:v>30.05.2017</c:v>
                </c:pt>
                <c:pt idx="92">
                  <c:v>31.05.2017</c:v>
                </c:pt>
                <c:pt idx="93">
                  <c:v>01.06.2017</c:v>
                </c:pt>
                <c:pt idx="94">
                  <c:v>02.06.2017</c:v>
                </c:pt>
                <c:pt idx="95">
                  <c:v>03.06.2017</c:v>
                </c:pt>
                <c:pt idx="96">
                  <c:v>04.06.2017</c:v>
                </c:pt>
                <c:pt idx="97">
                  <c:v>05.06.2017</c:v>
                </c:pt>
                <c:pt idx="98">
                  <c:v>06.06.2017</c:v>
                </c:pt>
                <c:pt idx="99">
                  <c:v>07.06.2017</c:v>
                </c:pt>
                <c:pt idx="100">
                  <c:v>08.06.2017</c:v>
                </c:pt>
                <c:pt idx="101">
                  <c:v>09.06.2017</c:v>
                </c:pt>
                <c:pt idx="102">
                  <c:v>10.06.2017</c:v>
                </c:pt>
                <c:pt idx="103">
                  <c:v>11.06.2017</c:v>
                </c:pt>
                <c:pt idx="104">
                  <c:v>12.06.2017</c:v>
                </c:pt>
                <c:pt idx="105">
                  <c:v>13.06.2017</c:v>
                </c:pt>
                <c:pt idx="106">
                  <c:v>14.06.2017</c:v>
                </c:pt>
                <c:pt idx="107">
                  <c:v>15.06.2017</c:v>
                </c:pt>
                <c:pt idx="108">
                  <c:v>16.06.2017</c:v>
                </c:pt>
                <c:pt idx="109">
                  <c:v>17.06.2017</c:v>
                </c:pt>
                <c:pt idx="110">
                  <c:v>18.06.2017</c:v>
                </c:pt>
                <c:pt idx="111">
                  <c:v>19.06.2017</c:v>
                </c:pt>
                <c:pt idx="112">
                  <c:v>20.06.2017</c:v>
                </c:pt>
                <c:pt idx="113">
                  <c:v>21.06.2017</c:v>
                </c:pt>
                <c:pt idx="114">
                  <c:v>22.06.2017</c:v>
                </c:pt>
                <c:pt idx="115">
                  <c:v>23.06.2017</c:v>
                </c:pt>
                <c:pt idx="116">
                  <c:v>24.06.2017</c:v>
                </c:pt>
                <c:pt idx="117">
                  <c:v>25.06.2017</c:v>
                </c:pt>
                <c:pt idx="118">
                  <c:v>26.06.2017</c:v>
                </c:pt>
                <c:pt idx="119">
                  <c:v>27.06.2017</c:v>
                </c:pt>
                <c:pt idx="120">
                  <c:v>28.06.2017</c:v>
                </c:pt>
                <c:pt idx="121">
                  <c:v>29.06.2017</c:v>
                </c:pt>
                <c:pt idx="122">
                  <c:v>30.06.2017</c:v>
                </c:pt>
                <c:pt idx="123">
                  <c:v>01.07.2017</c:v>
                </c:pt>
                <c:pt idx="124">
                  <c:v>02.07.2017</c:v>
                </c:pt>
                <c:pt idx="125">
                  <c:v>03.07.2017</c:v>
                </c:pt>
                <c:pt idx="126">
                  <c:v>04.07.2017</c:v>
                </c:pt>
                <c:pt idx="127">
                  <c:v>05.07.2017</c:v>
                </c:pt>
                <c:pt idx="128">
                  <c:v>06.07.2017</c:v>
                </c:pt>
                <c:pt idx="129">
                  <c:v>07.07.2017</c:v>
                </c:pt>
                <c:pt idx="130">
                  <c:v>08.07.2017</c:v>
                </c:pt>
                <c:pt idx="131">
                  <c:v>09.07.2017</c:v>
                </c:pt>
                <c:pt idx="132">
                  <c:v>10.07.2017</c:v>
                </c:pt>
                <c:pt idx="133">
                  <c:v>11.07.2017</c:v>
                </c:pt>
                <c:pt idx="134">
                  <c:v>12.07.2017</c:v>
                </c:pt>
                <c:pt idx="135">
                  <c:v>13.07.2017</c:v>
                </c:pt>
                <c:pt idx="136">
                  <c:v>14.07.2017</c:v>
                </c:pt>
                <c:pt idx="137">
                  <c:v>15.07.2017</c:v>
                </c:pt>
                <c:pt idx="138">
                  <c:v>16.07.2017</c:v>
                </c:pt>
                <c:pt idx="139">
                  <c:v>17.07.2017</c:v>
                </c:pt>
                <c:pt idx="140">
                  <c:v>18.07.2017</c:v>
                </c:pt>
                <c:pt idx="141">
                  <c:v>19.07.2017</c:v>
                </c:pt>
                <c:pt idx="142">
                  <c:v>20.07.2017</c:v>
                </c:pt>
                <c:pt idx="143">
                  <c:v>21.07.2017</c:v>
                </c:pt>
                <c:pt idx="144">
                  <c:v>22.07.2017</c:v>
                </c:pt>
                <c:pt idx="145">
                  <c:v>23.07.2017</c:v>
                </c:pt>
                <c:pt idx="146">
                  <c:v>24.07.2017</c:v>
                </c:pt>
                <c:pt idx="147">
                  <c:v>25.07.2017</c:v>
                </c:pt>
                <c:pt idx="148">
                  <c:v>26.07.2017</c:v>
                </c:pt>
                <c:pt idx="149">
                  <c:v>27.07.2017</c:v>
                </c:pt>
                <c:pt idx="150">
                  <c:v>28.07.2017</c:v>
                </c:pt>
                <c:pt idx="151">
                  <c:v>29.07.2017</c:v>
                </c:pt>
                <c:pt idx="152">
                  <c:v>30.07.2017</c:v>
                </c:pt>
                <c:pt idx="153">
                  <c:v>31.07.2017</c:v>
                </c:pt>
                <c:pt idx="154">
                  <c:v>01.08.2017</c:v>
                </c:pt>
                <c:pt idx="155">
                  <c:v>02.08.2017</c:v>
                </c:pt>
                <c:pt idx="156">
                  <c:v>03.08.2017</c:v>
                </c:pt>
                <c:pt idx="157">
                  <c:v>04.08.2017</c:v>
                </c:pt>
                <c:pt idx="158">
                  <c:v>05.08.2017</c:v>
                </c:pt>
                <c:pt idx="159">
                  <c:v>06.08.2017</c:v>
                </c:pt>
                <c:pt idx="160">
                  <c:v>07.08.2017</c:v>
                </c:pt>
                <c:pt idx="161">
                  <c:v>08.08.2017</c:v>
                </c:pt>
                <c:pt idx="162">
                  <c:v>09.08.2017</c:v>
                </c:pt>
                <c:pt idx="163">
                  <c:v>10.08.2017</c:v>
                </c:pt>
                <c:pt idx="164">
                  <c:v>11.08.2017</c:v>
                </c:pt>
                <c:pt idx="165">
                  <c:v>12.08.2017</c:v>
                </c:pt>
                <c:pt idx="166">
                  <c:v>13.08.2017</c:v>
                </c:pt>
                <c:pt idx="167">
                  <c:v>14.08.2017</c:v>
                </c:pt>
                <c:pt idx="168">
                  <c:v>15.08.2017</c:v>
                </c:pt>
                <c:pt idx="169">
                  <c:v>16.08.2017</c:v>
                </c:pt>
                <c:pt idx="170">
                  <c:v>17.08.2017</c:v>
                </c:pt>
                <c:pt idx="171">
                  <c:v>18.08.2017</c:v>
                </c:pt>
                <c:pt idx="172">
                  <c:v>19.08.2017</c:v>
                </c:pt>
                <c:pt idx="173">
                  <c:v>20.08.2017</c:v>
                </c:pt>
                <c:pt idx="174">
                  <c:v>21.08.2017</c:v>
                </c:pt>
                <c:pt idx="175">
                  <c:v>22.08.2017</c:v>
                </c:pt>
                <c:pt idx="176">
                  <c:v>23.08.2017</c:v>
                </c:pt>
                <c:pt idx="177">
                  <c:v>24.08.2017</c:v>
                </c:pt>
                <c:pt idx="178">
                  <c:v>25.08.2017</c:v>
                </c:pt>
                <c:pt idx="179">
                  <c:v>26.08.2017</c:v>
                </c:pt>
                <c:pt idx="180">
                  <c:v>27.08.2017</c:v>
                </c:pt>
                <c:pt idx="181">
                  <c:v>28.08.2017</c:v>
                </c:pt>
                <c:pt idx="182">
                  <c:v>29.08.2017</c:v>
                </c:pt>
                <c:pt idx="183">
                  <c:v>30.08.2017</c:v>
                </c:pt>
                <c:pt idx="184">
                  <c:v>31.08.2017</c:v>
                </c:pt>
                <c:pt idx="185">
                  <c:v>01.09.2017</c:v>
                </c:pt>
                <c:pt idx="186">
                  <c:v>02.09.2017</c:v>
                </c:pt>
                <c:pt idx="187">
                  <c:v>03.09.2017</c:v>
                </c:pt>
                <c:pt idx="188">
                  <c:v>04.09.2017</c:v>
                </c:pt>
                <c:pt idx="189">
                  <c:v>05.09.2017</c:v>
                </c:pt>
                <c:pt idx="190">
                  <c:v>06.09.2017</c:v>
                </c:pt>
                <c:pt idx="191">
                  <c:v>07.09.2017</c:v>
                </c:pt>
                <c:pt idx="192">
                  <c:v>08.09.2017</c:v>
                </c:pt>
                <c:pt idx="193">
                  <c:v>09.09.2017</c:v>
                </c:pt>
                <c:pt idx="194">
                  <c:v>10.09.2017</c:v>
                </c:pt>
                <c:pt idx="195">
                  <c:v>11.09.2017</c:v>
                </c:pt>
                <c:pt idx="196">
                  <c:v>12.09.2017</c:v>
                </c:pt>
                <c:pt idx="197">
                  <c:v>13.09.2017</c:v>
                </c:pt>
                <c:pt idx="198">
                  <c:v>14.09.2017</c:v>
                </c:pt>
                <c:pt idx="199">
                  <c:v>15.09.2017</c:v>
                </c:pt>
                <c:pt idx="200">
                  <c:v>16.09.2017</c:v>
                </c:pt>
                <c:pt idx="201">
                  <c:v>17.09.2017</c:v>
                </c:pt>
                <c:pt idx="202">
                  <c:v>18.09.2017</c:v>
                </c:pt>
                <c:pt idx="203">
                  <c:v>19.09.2017</c:v>
                </c:pt>
                <c:pt idx="204">
                  <c:v>20.09.2017</c:v>
                </c:pt>
                <c:pt idx="205">
                  <c:v>21.09.2017</c:v>
                </c:pt>
                <c:pt idx="206">
                  <c:v>22.09.2017</c:v>
                </c:pt>
                <c:pt idx="207">
                  <c:v>23.09.2017</c:v>
                </c:pt>
                <c:pt idx="208">
                  <c:v>24.09.2017</c:v>
                </c:pt>
                <c:pt idx="209">
                  <c:v>25.09.2017</c:v>
                </c:pt>
                <c:pt idx="210">
                  <c:v>26.09.2017</c:v>
                </c:pt>
                <c:pt idx="211">
                  <c:v>27.09.2017</c:v>
                </c:pt>
                <c:pt idx="212">
                  <c:v>28.09.2017</c:v>
                </c:pt>
                <c:pt idx="213">
                  <c:v>29.09.2017</c:v>
                </c:pt>
                <c:pt idx="214">
                  <c:v>30.09.2017</c:v>
                </c:pt>
              </c:strCache>
            </c:strRef>
          </c:cat>
          <c:val>
            <c:numRef>
              <c:f>'2017'!$K$1:$K$215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3.1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2.2999999999999998</c:v>
                </c:pt>
                <c:pt idx="26">
                  <c:v>0</c:v>
                </c:pt>
                <c:pt idx="27">
                  <c:v>3.2</c:v>
                </c:pt>
                <c:pt idx="28">
                  <c:v>0</c:v>
                </c:pt>
                <c:pt idx="29">
                  <c:v>0</c:v>
                </c:pt>
                <c:pt idx="30">
                  <c:v>0.8</c:v>
                </c:pt>
                <c:pt idx="31">
                  <c:v>1.2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0.8</c:v>
                </c:pt>
                <c:pt idx="46">
                  <c:v>0</c:v>
                </c:pt>
                <c:pt idx="47">
                  <c:v>0.9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</c:v>
                </c:pt>
                <c:pt idx="55">
                  <c:v>0.4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7.1</c:v>
                </c:pt>
                <c:pt idx="62">
                  <c:v>2.2999999999999998</c:v>
                </c:pt>
                <c:pt idx="63">
                  <c:v>4</c:v>
                </c:pt>
                <c:pt idx="64">
                  <c:v>0.4</c:v>
                </c:pt>
                <c:pt idx="65">
                  <c:v>0.4</c:v>
                </c:pt>
                <c:pt idx="66">
                  <c:v>0</c:v>
                </c:pt>
                <c:pt idx="67">
                  <c:v>0</c:v>
                </c:pt>
                <c:pt idx="68">
                  <c:v>0.6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9.6999999999999993</c:v>
                </c:pt>
                <c:pt idx="73">
                  <c:v>0</c:v>
                </c:pt>
                <c:pt idx="74">
                  <c:v>0</c:v>
                </c:pt>
                <c:pt idx="75">
                  <c:v>13.8</c:v>
                </c:pt>
                <c:pt idx="76">
                  <c:v>1.3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0.3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1.4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0.4</c:v>
                </c:pt>
                <c:pt idx="92">
                  <c:v>12</c:v>
                </c:pt>
                <c:pt idx="93">
                  <c:v>0.9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1.8</c:v>
                </c:pt>
                <c:pt idx="100">
                  <c:v>2.2000000000000002</c:v>
                </c:pt>
                <c:pt idx="101">
                  <c:v>0</c:v>
                </c:pt>
                <c:pt idx="102">
                  <c:v>7.7</c:v>
                </c:pt>
                <c:pt idx="103">
                  <c:v>7.5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</c:v>
                </c:pt>
                <c:pt idx="113">
                  <c:v>18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</c:v>
                </c:pt>
                <c:pt idx="118">
                  <c:v>0.4</c:v>
                </c:pt>
                <c:pt idx="119">
                  <c:v>0</c:v>
                </c:pt>
                <c:pt idx="120">
                  <c:v>0.6</c:v>
                </c:pt>
                <c:pt idx="121">
                  <c:v>0</c:v>
                </c:pt>
                <c:pt idx="122">
                  <c:v>0</c:v>
                </c:pt>
                <c:pt idx="123">
                  <c:v>10.5</c:v>
                </c:pt>
                <c:pt idx="124">
                  <c:v>16</c:v>
                </c:pt>
                <c:pt idx="125">
                  <c:v>6.4</c:v>
                </c:pt>
                <c:pt idx="126">
                  <c:v>0</c:v>
                </c:pt>
                <c:pt idx="127">
                  <c:v>12.1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0.3</c:v>
                </c:pt>
                <c:pt idx="133">
                  <c:v>22.6</c:v>
                </c:pt>
                <c:pt idx="134">
                  <c:v>0</c:v>
                </c:pt>
                <c:pt idx="135">
                  <c:v>0</c:v>
                </c:pt>
                <c:pt idx="136">
                  <c:v>8.1999999999999993</c:v>
                </c:pt>
                <c:pt idx="137">
                  <c:v>0.7</c:v>
                </c:pt>
                <c:pt idx="138">
                  <c:v>1.1000000000000001</c:v>
                </c:pt>
                <c:pt idx="139">
                  <c:v>0</c:v>
                </c:pt>
                <c:pt idx="140">
                  <c:v>17.3</c:v>
                </c:pt>
                <c:pt idx="141">
                  <c:v>12</c:v>
                </c:pt>
                <c:pt idx="142">
                  <c:v>5.8</c:v>
                </c:pt>
                <c:pt idx="143">
                  <c:v>4.5</c:v>
                </c:pt>
                <c:pt idx="144">
                  <c:v>5.2</c:v>
                </c:pt>
                <c:pt idx="145">
                  <c:v>4.2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2.5</c:v>
                </c:pt>
                <c:pt idx="151">
                  <c:v>2.8</c:v>
                </c:pt>
                <c:pt idx="152">
                  <c:v>1.3</c:v>
                </c:pt>
                <c:pt idx="153">
                  <c:v>3.2</c:v>
                </c:pt>
                <c:pt idx="154">
                  <c:v>8.4</c:v>
                </c:pt>
                <c:pt idx="155">
                  <c:v>10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3.5</c:v>
                </c:pt>
                <c:pt idx="161">
                  <c:v>0</c:v>
                </c:pt>
                <c:pt idx="162">
                  <c:v>0.3</c:v>
                </c:pt>
                <c:pt idx="163">
                  <c:v>7.1</c:v>
                </c:pt>
                <c:pt idx="164">
                  <c:v>0.9</c:v>
                </c:pt>
                <c:pt idx="165">
                  <c:v>15.3</c:v>
                </c:pt>
                <c:pt idx="166">
                  <c:v>8.8000000000000007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0.7</c:v>
                </c:pt>
                <c:pt idx="175">
                  <c:v>1.3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3.6</c:v>
                </c:pt>
                <c:pt idx="192">
                  <c:v>11.2</c:v>
                </c:pt>
                <c:pt idx="193">
                  <c:v>0</c:v>
                </c:pt>
                <c:pt idx="194">
                  <c:v>0</c:v>
                </c:pt>
                <c:pt idx="195">
                  <c:v>2.8</c:v>
                </c:pt>
                <c:pt idx="196">
                  <c:v>2</c:v>
                </c:pt>
                <c:pt idx="197">
                  <c:v>11.5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2.4</c:v>
                </c:pt>
                <c:pt idx="203">
                  <c:v>2.7</c:v>
                </c:pt>
                <c:pt idx="204">
                  <c:v>1</c:v>
                </c:pt>
                <c:pt idx="205">
                  <c:v>1.3</c:v>
                </c:pt>
                <c:pt idx="206">
                  <c:v>0.6</c:v>
                </c:pt>
                <c:pt idx="207">
                  <c:v>6.9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8-4026-8928-3DA049BD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10480"/>
        <c:axId val="2111004496"/>
      </c:lineChart>
      <c:catAx>
        <c:axId val="2111010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4496"/>
        <c:crosses val="autoZero"/>
        <c:auto val="1"/>
        <c:lblAlgn val="ctr"/>
        <c:lblOffset val="100"/>
        <c:tickLblSkip val="1"/>
        <c:noMultiLvlLbl val="0"/>
      </c:catAx>
      <c:valAx>
        <c:axId val="2111004496"/>
        <c:scaling>
          <c:orientation val="minMax"/>
          <c:max val="3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1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'2018'!$I$1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'2018'!$H$2:$H$215</c:f>
              <c:numCache>
                <c:formatCode>dd\.mm\.yyyy</c:formatCode>
                <c:ptCount val="214"/>
                <c:pt idx="0">
                  <c:v>43160</c:v>
                </c:pt>
                <c:pt idx="1">
                  <c:v>43161</c:v>
                </c:pt>
                <c:pt idx="2">
                  <c:v>43162</c:v>
                </c:pt>
                <c:pt idx="3">
                  <c:v>43163</c:v>
                </c:pt>
                <c:pt idx="4">
                  <c:v>43164</c:v>
                </c:pt>
                <c:pt idx="5">
                  <c:v>43165</c:v>
                </c:pt>
                <c:pt idx="6">
                  <c:v>43166</c:v>
                </c:pt>
                <c:pt idx="7">
                  <c:v>43167</c:v>
                </c:pt>
                <c:pt idx="8">
                  <c:v>43168</c:v>
                </c:pt>
                <c:pt idx="9">
                  <c:v>43169</c:v>
                </c:pt>
                <c:pt idx="10">
                  <c:v>43170</c:v>
                </c:pt>
                <c:pt idx="11">
                  <c:v>43171</c:v>
                </c:pt>
                <c:pt idx="12">
                  <c:v>43172</c:v>
                </c:pt>
                <c:pt idx="13">
                  <c:v>43173</c:v>
                </c:pt>
                <c:pt idx="14">
                  <c:v>43174</c:v>
                </c:pt>
                <c:pt idx="15">
                  <c:v>43175</c:v>
                </c:pt>
                <c:pt idx="16">
                  <c:v>43176</c:v>
                </c:pt>
                <c:pt idx="17">
                  <c:v>43177</c:v>
                </c:pt>
                <c:pt idx="18">
                  <c:v>43178</c:v>
                </c:pt>
                <c:pt idx="19">
                  <c:v>43179</c:v>
                </c:pt>
                <c:pt idx="20">
                  <c:v>43180</c:v>
                </c:pt>
                <c:pt idx="21">
                  <c:v>43181</c:v>
                </c:pt>
                <c:pt idx="22">
                  <c:v>43182</c:v>
                </c:pt>
                <c:pt idx="23">
                  <c:v>43183</c:v>
                </c:pt>
                <c:pt idx="24">
                  <c:v>43184</c:v>
                </c:pt>
                <c:pt idx="25">
                  <c:v>43185</c:v>
                </c:pt>
                <c:pt idx="26">
                  <c:v>43186</c:v>
                </c:pt>
                <c:pt idx="27">
                  <c:v>43187</c:v>
                </c:pt>
                <c:pt idx="28">
                  <c:v>43188</c:v>
                </c:pt>
                <c:pt idx="29">
                  <c:v>43189</c:v>
                </c:pt>
                <c:pt idx="30">
                  <c:v>43190</c:v>
                </c:pt>
                <c:pt idx="31">
                  <c:v>43191</c:v>
                </c:pt>
                <c:pt idx="32">
                  <c:v>43192</c:v>
                </c:pt>
                <c:pt idx="33">
                  <c:v>43193</c:v>
                </c:pt>
                <c:pt idx="34">
                  <c:v>43194</c:v>
                </c:pt>
                <c:pt idx="35">
                  <c:v>43195</c:v>
                </c:pt>
                <c:pt idx="36">
                  <c:v>43196</c:v>
                </c:pt>
                <c:pt idx="37">
                  <c:v>43197</c:v>
                </c:pt>
                <c:pt idx="38">
                  <c:v>43198</c:v>
                </c:pt>
                <c:pt idx="39">
                  <c:v>43199</c:v>
                </c:pt>
                <c:pt idx="40">
                  <c:v>43200</c:v>
                </c:pt>
                <c:pt idx="41">
                  <c:v>43201</c:v>
                </c:pt>
                <c:pt idx="42">
                  <c:v>43202</c:v>
                </c:pt>
                <c:pt idx="43">
                  <c:v>43203</c:v>
                </c:pt>
                <c:pt idx="44">
                  <c:v>43204</c:v>
                </c:pt>
                <c:pt idx="45">
                  <c:v>43205</c:v>
                </c:pt>
                <c:pt idx="46">
                  <c:v>43206</c:v>
                </c:pt>
                <c:pt idx="47">
                  <c:v>43207</c:v>
                </c:pt>
                <c:pt idx="48">
                  <c:v>43208</c:v>
                </c:pt>
                <c:pt idx="49">
                  <c:v>43209</c:v>
                </c:pt>
                <c:pt idx="50">
                  <c:v>43210</c:v>
                </c:pt>
                <c:pt idx="51">
                  <c:v>43211</c:v>
                </c:pt>
                <c:pt idx="52">
                  <c:v>43212</c:v>
                </c:pt>
                <c:pt idx="53">
                  <c:v>43213</c:v>
                </c:pt>
                <c:pt idx="54">
                  <c:v>43214</c:v>
                </c:pt>
                <c:pt idx="55">
                  <c:v>43215</c:v>
                </c:pt>
                <c:pt idx="56">
                  <c:v>43216</c:v>
                </c:pt>
                <c:pt idx="57">
                  <c:v>43217</c:v>
                </c:pt>
                <c:pt idx="58">
                  <c:v>43218</c:v>
                </c:pt>
                <c:pt idx="59">
                  <c:v>43219</c:v>
                </c:pt>
                <c:pt idx="60">
                  <c:v>43220</c:v>
                </c:pt>
                <c:pt idx="61">
                  <c:v>43221</c:v>
                </c:pt>
                <c:pt idx="62">
                  <c:v>43222</c:v>
                </c:pt>
                <c:pt idx="63">
                  <c:v>43223</c:v>
                </c:pt>
                <c:pt idx="64">
                  <c:v>43224</c:v>
                </c:pt>
                <c:pt idx="65">
                  <c:v>43225</c:v>
                </c:pt>
                <c:pt idx="66">
                  <c:v>43226</c:v>
                </c:pt>
                <c:pt idx="67">
                  <c:v>43227</c:v>
                </c:pt>
                <c:pt idx="68">
                  <c:v>43228</c:v>
                </c:pt>
                <c:pt idx="69">
                  <c:v>43229</c:v>
                </c:pt>
                <c:pt idx="70">
                  <c:v>43230</c:v>
                </c:pt>
                <c:pt idx="71">
                  <c:v>43231</c:v>
                </c:pt>
                <c:pt idx="72">
                  <c:v>43232</c:v>
                </c:pt>
                <c:pt idx="73">
                  <c:v>43233</c:v>
                </c:pt>
                <c:pt idx="74">
                  <c:v>43234</c:v>
                </c:pt>
                <c:pt idx="75">
                  <c:v>43235</c:v>
                </c:pt>
                <c:pt idx="76">
                  <c:v>43236</c:v>
                </c:pt>
                <c:pt idx="77">
                  <c:v>43237</c:v>
                </c:pt>
                <c:pt idx="78">
                  <c:v>43238</c:v>
                </c:pt>
                <c:pt idx="79">
                  <c:v>43239</c:v>
                </c:pt>
                <c:pt idx="80">
                  <c:v>43240</c:v>
                </c:pt>
                <c:pt idx="81">
                  <c:v>43241</c:v>
                </c:pt>
                <c:pt idx="82">
                  <c:v>43242</c:v>
                </c:pt>
                <c:pt idx="83">
                  <c:v>43243</c:v>
                </c:pt>
                <c:pt idx="84">
                  <c:v>43244</c:v>
                </c:pt>
                <c:pt idx="85">
                  <c:v>43245</c:v>
                </c:pt>
                <c:pt idx="86">
                  <c:v>43246</c:v>
                </c:pt>
                <c:pt idx="87">
                  <c:v>43247</c:v>
                </c:pt>
                <c:pt idx="88">
                  <c:v>43248</c:v>
                </c:pt>
                <c:pt idx="89">
                  <c:v>43249</c:v>
                </c:pt>
                <c:pt idx="90">
                  <c:v>43250</c:v>
                </c:pt>
                <c:pt idx="91">
                  <c:v>43251</c:v>
                </c:pt>
                <c:pt idx="92">
                  <c:v>43252</c:v>
                </c:pt>
                <c:pt idx="93">
                  <c:v>43253</c:v>
                </c:pt>
                <c:pt idx="94">
                  <c:v>43254</c:v>
                </c:pt>
                <c:pt idx="95">
                  <c:v>43255</c:v>
                </c:pt>
                <c:pt idx="96">
                  <c:v>43256</c:v>
                </c:pt>
                <c:pt idx="97">
                  <c:v>43257</c:v>
                </c:pt>
                <c:pt idx="98">
                  <c:v>43258</c:v>
                </c:pt>
                <c:pt idx="99">
                  <c:v>43259</c:v>
                </c:pt>
                <c:pt idx="100">
                  <c:v>43260</c:v>
                </c:pt>
                <c:pt idx="101">
                  <c:v>43261</c:v>
                </c:pt>
                <c:pt idx="102">
                  <c:v>43262</c:v>
                </c:pt>
                <c:pt idx="103">
                  <c:v>43263</c:v>
                </c:pt>
                <c:pt idx="104">
                  <c:v>43264</c:v>
                </c:pt>
                <c:pt idx="105">
                  <c:v>43265</c:v>
                </c:pt>
                <c:pt idx="106">
                  <c:v>43266</c:v>
                </c:pt>
                <c:pt idx="107">
                  <c:v>43267</c:v>
                </c:pt>
                <c:pt idx="108">
                  <c:v>43268</c:v>
                </c:pt>
                <c:pt idx="109">
                  <c:v>43269</c:v>
                </c:pt>
                <c:pt idx="110">
                  <c:v>43270</c:v>
                </c:pt>
                <c:pt idx="111">
                  <c:v>43271</c:v>
                </c:pt>
                <c:pt idx="112">
                  <c:v>43272</c:v>
                </c:pt>
                <c:pt idx="113">
                  <c:v>43273</c:v>
                </c:pt>
                <c:pt idx="114">
                  <c:v>43274</c:v>
                </c:pt>
                <c:pt idx="115">
                  <c:v>43275</c:v>
                </c:pt>
                <c:pt idx="116">
                  <c:v>43276</c:v>
                </c:pt>
                <c:pt idx="117">
                  <c:v>43277</c:v>
                </c:pt>
                <c:pt idx="118">
                  <c:v>43278</c:v>
                </c:pt>
                <c:pt idx="119">
                  <c:v>43279</c:v>
                </c:pt>
                <c:pt idx="120">
                  <c:v>43280</c:v>
                </c:pt>
                <c:pt idx="121">
                  <c:v>43281</c:v>
                </c:pt>
                <c:pt idx="122">
                  <c:v>43282</c:v>
                </c:pt>
                <c:pt idx="123">
                  <c:v>43283</c:v>
                </c:pt>
                <c:pt idx="124">
                  <c:v>43284</c:v>
                </c:pt>
                <c:pt idx="125">
                  <c:v>43285</c:v>
                </c:pt>
                <c:pt idx="126">
                  <c:v>43286</c:v>
                </c:pt>
                <c:pt idx="127">
                  <c:v>43287</c:v>
                </c:pt>
                <c:pt idx="128">
                  <c:v>43288</c:v>
                </c:pt>
                <c:pt idx="129">
                  <c:v>43289</c:v>
                </c:pt>
                <c:pt idx="130">
                  <c:v>43290</c:v>
                </c:pt>
                <c:pt idx="131">
                  <c:v>43291</c:v>
                </c:pt>
                <c:pt idx="132">
                  <c:v>43292</c:v>
                </c:pt>
                <c:pt idx="133">
                  <c:v>43293</c:v>
                </c:pt>
                <c:pt idx="134">
                  <c:v>43294</c:v>
                </c:pt>
                <c:pt idx="135">
                  <c:v>43295</c:v>
                </c:pt>
                <c:pt idx="136">
                  <c:v>43296</c:v>
                </c:pt>
                <c:pt idx="137">
                  <c:v>43297</c:v>
                </c:pt>
                <c:pt idx="138">
                  <c:v>43298</c:v>
                </c:pt>
                <c:pt idx="139">
                  <c:v>43299</c:v>
                </c:pt>
                <c:pt idx="140">
                  <c:v>43300</c:v>
                </c:pt>
                <c:pt idx="141">
                  <c:v>43301</c:v>
                </c:pt>
                <c:pt idx="142">
                  <c:v>43302</c:v>
                </c:pt>
                <c:pt idx="143">
                  <c:v>43303</c:v>
                </c:pt>
                <c:pt idx="144">
                  <c:v>43304</c:v>
                </c:pt>
                <c:pt idx="145">
                  <c:v>43305</c:v>
                </c:pt>
                <c:pt idx="146">
                  <c:v>43306</c:v>
                </c:pt>
                <c:pt idx="147">
                  <c:v>43307</c:v>
                </c:pt>
                <c:pt idx="148">
                  <c:v>43308</c:v>
                </c:pt>
                <c:pt idx="149">
                  <c:v>43309</c:v>
                </c:pt>
                <c:pt idx="150">
                  <c:v>43310</c:v>
                </c:pt>
                <c:pt idx="151">
                  <c:v>43311</c:v>
                </c:pt>
                <c:pt idx="152">
                  <c:v>43312</c:v>
                </c:pt>
                <c:pt idx="153">
                  <c:v>43313</c:v>
                </c:pt>
                <c:pt idx="154">
                  <c:v>43314</c:v>
                </c:pt>
                <c:pt idx="155">
                  <c:v>43315</c:v>
                </c:pt>
                <c:pt idx="156">
                  <c:v>43316</c:v>
                </c:pt>
                <c:pt idx="157">
                  <c:v>43317</c:v>
                </c:pt>
                <c:pt idx="158">
                  <c:v>43318</c:v>
                </c:pt>
                <c:pt idx="159">
                  <c:v>43319</c:v>
                </c:pt>
                <c:pt idx="160">
                  <c:v>43320</c:v>
                </c:pt>
                <c:pt idx="161">
                  <c:v>43321</c:v>
                </c:pt>
                <c:pt idx="162">
                  <c:v>43322</c:v>
                </c:pt>
                <c:pt idx="163">
                  <c:v>43323</c:v>
                </c:pt>
                <c:pt idx="164">
                  <c:v>43324</c:v>
                </c:pt>
                <c:pt idx="165">
                  <c:v>43325</c:v>
                </c:pt>
                <c:pt idx="166">
                  <c:v>43326</c:v>
                </c:pt>
                <c:pt idx="167">
                  <c:v>43327</c:v>
                </c:pt>
                <c:pt idx="168">
                  <c:v>43328</c:v>
                </c:pt>
                <c:pt idx="169">
                  <c:v>43329</c:v>
                </c:pt>
                <c:pt idx="170">
                  <c:v>43330</c:v>
                </c:pt>
                <c:pt idx="171">
                  <c:v>43331</c:v>
                </c:pt>
                <c:pt idx="172">
                  <c:v>43332</c:v>
                </c:pt>
                <c:pt idx="173">
                  <c:v>43333</c:v>
                </c:pt>
                <c:pt idx="174">
                  <c:v>43334</c:v>
                </c:pt>
                <c:pt idx="175">
                  <c:v>43335</c:v>
                </c:pt>
                <c:pt idx="176">
                  <c:v>43336</c:v>
                </c:pt>
                <c:pt idx="177">
                  <c:v>43337</c:v>
                </c:pt>
                <c:pt idx="178">
                  <c:v>43338</c:v>
                </c:pt>
                <c:pt idx="179">
                  <c:v>43339</c:v>
                </c:pt>
                <c:pt idx="180">
                  <c:v>43340</c:v>
                </c:pt>
                <c:pt idx="181">
                  <c:v>43341</c:v>
                </c:pt>
                <c:pt idx="182">
                  <c:v>43342</c:v>
                </c:pt>
                <c:pt idx="183">
                  <c:v>43343</c:v>
                </c:pt>
                <c:pt idx="184">
                  <c:v>43344</c:v>
                </c:pt>
                <c:pt idx="185">
                  <c:v>43345</c:v>
                </c:pt>
                <c:pt idx="186">
                  <c:v>43346</c:v>
                </c:pt>
                <c:pt idx="187">
                  <c:v>43347</c:v>
                </c:pt>
                <c:pt idx="188">
                  <c:v>43348</c:v>
                </c:pt>
                <c:pt idx="189">
                  <c:v>43349</c:v>
                </c:pt>
                <c:pt idx="190">
                  <c:v>43350</c:v>
                </c:pt>
                <c:pt idx="191">
                  <c:v>43351</c:v>
                </c:pt>
                <c:pt idx="192">
                  <c:v>43352</c:v>
                </c:pt>
                <c:pt idx="193">
                  <c:v>43353</c:v>
                </c:pt>
                <c:pt idx="194">
                  <c:v>43354</c:v>
                </c:pt>
                <c:pt idx="195">
                  <c:v>43355</c:v>
                </c:pt>
                <c:pt idx="196">
                  <c:v>43356</c:v>
                </c:pt>
                <c:pt idx="197">
                  <c:v>43357</c:v>
                </c:pt>
                <c:pt idx="198">
                  <c:v>43358</c:v>
                </c:pt>
                <c:pt idx="199">
                  <c:v>43359</c:v>
                </c:pt>
                <c:pt idx="200">
                  <c:v>43360</c:v>
                </c:pt>
                <c:pt idx="201">
                  <c:v>43361</c:v>
                </c:pt>
                <c:pt idx="202">
                  <c:v>43362</c:v>
                </c:pt>
                <c:pt idx="203">
                  <c:v>43363</c:v>
                </c:pt>
                <c:pt idx="204">
                  <c:v>43364</c:v>
                </c:pt>
                <c:pt idx="205">
                  <c:v>43365</c:v>
                </c:pt>
                <c:pt idx="206">
                  <c:v>43366</c:v>
                </c:pt>
                <c:pt idx="207">
                  <c:v>43367</c:v>
                </c:pt>
                <c:pt idx="208">
                  <c:v>43368</c:v>
                </c:pt>
                <c:pt idx="209">
                  <c:v>43369</c:v>
                </c:pt>
                <c:pt idx="210">
                  <c:v>43370</c:v>
                </c:pt>
                <c:pt idx="211">
                  <c:v>43371</c:v>
                </c:pt>
                <c:pt idx="212">
                  <c:v>43372</c:v>
                </c:pt>
                <c:pt idx="213">
                  <c:v>43373</c:v>
                </c:pt>
              </c:numCache>
            </c:numRef>
          </c:cat>
          <c:val>
            <c:numRef>
              <c:f>'2018'!$I$2:$I$215</c:f>
              <c:numCache>
                <c:formatCode>General</c:formatCode>
                <c:ptCount val="214"/>
                <c:pt idx="0">
                  <c:v>-10.5</c:v>
                </c:pt>
                <c:pt idx="1">
                  <c:v>-18.399999999999999</c:v>
                </c:pt>
                <c:pt idx="2">
                  <c:v>-16.600000000000001</c:v>
                </c:pt>
                <c:pt idx="3">
                  <c:v>-12.9</c:v>
                </c:pt>
                <c:pt idx="4">
                  <c:v>-7.7</c:v>
                </c:pt>
                <c:pt idx="5">
                  <c:v>-4.7</c:v>
                </c:pt>
                <c:pt idx="6">
                  <c:v>-1.9</c:v>
                </c:pt>
                <c:pt idx="7">
                  <c:v>-9.8000000000000007</c:v>
                </c:pt>
                <c:pt idx="8">
                  <c:v>-11.2</c:v>
                </c:pt>
                <c:pt idx="9">
                  <c:v>-6.2</c:v>
                </c:pt>
                <c:pt idx="10">
                  <c:v>-6.1</c:v>
                </c:pt>
                <c:pt idx="11">
                  <c:v>-11.8</c:v>
                </c:pt>
                <c:pt idx="12">
                  <c:v>-14.8</c:v>
                </c:pt>
                <c:pt idx="13">
                  <c:v>-13.5</c:v>
                </c:pt>
                <c:pt idx="14">
                  <c:v>-9.6999999999999993</c:v>
                </c:pt>
                <c:pt idx="15">
                  <c:v>-5.0999999999999996</c:v>
                </c:pt>
                <c:pt idx="16">
                  <c:v>-8.4</c:v>
                </c:pt>
                <c:pt idx="17">
                  <c:v>-6.9</c:v>
                </c:pt>
                <c:pt idx="18">
                  <c:v>-4.5</c:v>
                </c:pt>
                <c:pt idx="19">
                  <c:v>-4</c:v>
                </c:pt>
                <c:pt idx="20">
                  <c:v>-2.4</c:v>
                </c:pt>
                <c:pt idx="21">
                  <c:v>1.4</c:v>
                </c:pt>
                <c:pt idx="22">
                  <c:v>4.3</c:v>
                </c:pt>
                <c:pt idx="23">
                  <c:v>1.2</c:v>
                </c:pt>
                <c:pt idx="24">
                  <c:v>-1.6</c:v>
                </c:pt>
                <c:pt idx="25">
                  <c:v>-1.5</c:v>
                </c:pt>
                <c:pt idx="26">
                  <c:v>-1.7</c:v>
                </c:pt>
                <c:pt idx="27">
                  <c:v>-2</c:v>
                </c:pt>
                <c:pt idx="28">
                  <c:v>-2.6</c:v>
                </c:pt>
                <c:pt idx="29">
                  <c:v>0.9</c:v>
                </c:pt>
                <c:pt idx="30">
                  <c:v>-5.6</c:v>
                </c:pt>
                <c:pt idx="31">
                  <c:v>-9</c:v>
                </c:pt>
                <c:pt idx="32">
                  <c:v>-4.0999999999999996</c:v>
                </c:pt>
                <c:pt idx="33">
                  <c:v>-3.4</c:v>
                </c:pt>
                <c:pt idx="34">
                  <c:v>-5.2</c:v>
                </c:pt>
                <c:pt idx="35">
                  <c:v>-5.2</c:v>
                </c:pt>
                <c:pt idx="36">
                  <c:v>1</c:v>
                </c:pt>
                <c:pt idx="37">
                  <c:v>2.9</c:v>
                </c:pt>
                <c:pt idx="38">
                  <c:v>3.1</c:v>
                </c:pt>
                <c:pt idx="39">
                  <c:v>3.2</c:v>
                </c:pt>
                <c:pt idx="40">
                  <c:v>3</c:v>
                </c:pt>
                <c:pt idx="41">
                  <c:v>1.7</c:v>
                </c:pt>
                <c:pt idx="42">
                  <c:v>5.9</c:v>
                </c:pt>
                <c:pt idx="43">
                  <c:v>10.5</c:v>
                </c:pt>
                <c:pt idx="44">
                  <c:v>5.3</c:v>
                </c:pt>
                <c:pt idx="45">
                  <c:v>2.5</c:v>
                </c:pt>
                <c:pt idx="46">
                  <c:v>5.6</c:v>
                </c:pt>
                <c:pt idx="47">
                  <c:v>4.4000000000000004</c:v>
                </c:pt>
                <c:pt idx="48">
                  <c:v>-0.7</c:v>
                </c:pt>
                <c:pt idx="49">
                  <c:v>0.8</c:v>
                </c:pt>
                <c:pt idx="50">
                  <c:v>2.8</c:v>
                </c:pt>
                <c:pt idx="51">
                  <c:v>8.1999999999999993</c:v>
                </c:pt>
                <c:pt idx="52">
                  <c:v>12.1</c:v>
                </c:pt>
                <c:pt idx="53">
                  <c:v>12.8</c:v>
                </c:pt>
                <c:pt idx="54">
                  <c:v>10.199999999999999</c:v>
                </c:pt>
                <c:pt idx="55">
                  <c:v>14.2</c:v>
                </c:pt>
                <c:pt idx="56">
                  <c:v>8.1</c:v>
                </c:pt>
                <c:pt idx="57">
                  <c:v>6.7</c:v>
                </c:pt>
                <c:pt idx="58">
                  <c:v>6.7</c:v>
                </c:pt>
                <c:pt idx="59">
                  <c:v>10.3</c:v>
                </c:pt>
                <c:pt idx="60">
                  <c:v>13.1</c:v>
                </c:pt>
                <c:pt idx="61">
                  <c:v>13.6</c:v>
                </c:pt>
                <c:pt idx="62">
                  <c:v>6.5</c:v>
                </c:pt>
                <c:pt idx="63">
                  <c:v>7</c:v>
                </c:pt>
                <c:pt idx="64">
                  <c:v>6.6</c:v>
                </c:pt>
                <c:pt idx="65">
                  <c:v>8.9</c:v>
                </c:pt>
                <c:pt idx="66">
                  <c:v>2.4</c:v>
                </c:pt>
                <c:pt idx="67">
                  <c:v>4.5999999999999996</c:v>
                </c:pt>
                <c:pt idx="68">
                  <c:v>7.9</c:v>
                </c:pt>
                <c:pt idx="69">
                  <c:v>5.7</c:v>
                </c:pt>
                <c:pt idx="70">
                  <c:v>8.1</c:v>
                </c:pt>
                <c:pt idx="71">
                  <c:v>10.3</c:v>
                </c:pt>
                <c:pt idx="72">
                  <c:v>12.5</c:v>
                </c:pt>
                <c:pt idx="73">
                  <c:v>7.9</c:v>
                </c:pt>
                <c:pt idx="74">
                  <c:v>6.5</c:v>
                </c:pt>
                <c:pt idx="75">
                  <c:v>8.4</c:v>
                </c:pt>
                <c:pt idx="76">
                  <c:v>8.4</c:v>
                </c:pt>
                <c:pt idx="77">
                  <c:v>5</c:v>
                </c:pt>
                <c:pt idx="78">
                  <c:v>4.2</c:v>
                </c:pt>
                <c:pt idx="79">
                  <c:v>2.5</c:v>
                </c:pt>
                <c:pt idx="80">
                  <c:v>5.9</c:v>
                </c:pt>
                <c:pt idx="81">
                  <c:v>13</c:v>
                </c:pt>
                <c:pt idx="82">
                  <c:v>17</c:v>
                </c:pt>
                <c:pt idx="83">
                  <c:v>8.9</c:v>
                </c:pt>
                <c:pt idx="84">
                  <c:v>6.4</c:v>
                </c:pt>
                <c:pt idx="85">
                  <c:v>8.1</c:v>
                </c:pt>
                <c:pt idx="86">
                  <c:v>16.7</c:v>
                </c:pt>
                <c:pt idx="87">
                  <c:v>24.1</c:v>
                </c:pt>
                <c:pt idx="88">
                  <c:v>9.6</c:v>
                </c:pt>
                <c:pt idx="89">
                  <c:v>11</c:v>
                </c:pt>
                <c:pt idx="90">
                  <c:v>18.399999999999999</c:v>
                </c:pt>
                <c:pt idx="91">
                  <c:v>13.1</c:v>
                </c:pt>
                <c:pt idx="92">
                  <c:v>15.9</c:v>
                </c:pt>
                <c:pt idx="93">
                  <c:v>20.9</c:v>
                </c:pt>
                <c:pt idx="94">
                  <c:v>17.899999999999999</c:v>
                </c:pt>
                <c:pt idx="95">
                  <c:v>12</c:v>
                </c:pt>
                <c:pt idx="96">
                  <c:v>16.8</c:v>
                </c:pt>
                <c:pt idx="97">
                  <c:v>22.5</c:v>
                </c:pt>
                <c:pt idx="98">
                  <c:v>21.9</c:v>
                </c:pt>
                <c:pt idx="99">
                  <c:v>21.7</c:v>
                </c:pt>
                <c:pt idx="100">
                  <c:v>22.9</c:v>
                </c:pt>
                <c:pt idx="101">
                  <c:v>20.3</c:v>
                </c:pt>
                <c:pt idx="102">
                  <c:v>16.100000000000001</c:v>
                </c:pt>
                <c:pt idx="103">
                  <c:v>17.2</c:v>
                </c:pt>
                <c:pt idx="104">
                  <c:v>20.100000000000001</c:v>
                </c:pt>
                <c:pt idx="105">
                  <c:v>15.5</c:v>
                </c:pt>
                <c:pt idx="106">
                  <c:v>16.2</c:v>
                </c:pt>
                <c:pt idx="107">
                  <c:v>20.6</c:v>
                </c:pt>
                <c:pt idx="108">
                  <c:v>21.3</c:v>
                </c:pt>
                <c:pt idx="109">
                  <c:v>23.8</c:v>
                </c:pt>
                <c:pt idx="110">
                  <c:v>22.2</c:v>
                </c:pt>
                <c:pt idx="111">
                  <c:v>19.2</c:v>
                </c:pt>
                <c:pt idx="112">
                  <c:v>19.2</c:v>
                </c:pt>
                <c:pt idx="113">
                  <c:v>23.9</c:v>
                </c:pt>
                <c:pt idx="114">
                  <c:v>24.8</c:v>
                </c:pt>
                <c:pt idx="115">
                  <c:v>19.8</c:v>
                </c:pt>
                <c:pt idx="116">
                  <c:v>22.4</c:v>
                </c:pt>
                <c:pt idx="117">
                  <c:v>20.2</c:v>
                </c:pt>
                <c:pt idx="118">
                  <c:v>21.3</c:v>
                </c:pt>
                <c:pt idx="119">
                  <c:v>21.9</c:v>
                </c:pt>
                <c:pt idx="120">
                  <c:v>22.7</c:v>
                </c:pt>
                <c:pt idx="121">
                  <c:v>20.100000000000001</c:v>
                </c:pt>
                <c:pt idx="122">
                  <c:v>20.3</c:v>
                </c:pt>
                <c:pt idx="123">
                  <c:v>20.9</c:v>
                </c:pt>
                <c:pt idx="124">
                  <c:v>20.6</c:v>
                </c:pt>
                <c:pt idx="125">
                  <c:v>15.8</c:v>
                </c:pt>
                <c:pt idx="126">
                  <c:v>15.3</c:v>
                </c:pt>
                <c:pt idx="127">
                  <c:v>16.7</c:v>
                </c:pt>
                <c:pt idx="128">
                  <c:v>17.899999999999999</c:v>
                </c:pt>
                <c:pt idx="129">
                  <c:v>19.100000000000001</c:v>
                </c:pt>
                <c:pt idx="130">
                  <c:v>19.600000000000001</c:v>
                </c:pt>
                <c:pt idx="131">
                  <c:v>19.899999999999999</c:v>
                </c:pt>
                <c:pt idx="132">
                  <c:v>21.3</c:v>
                </c:pt>
                <c:pt idx="133">
                  <c:v>22.3</c:v>
                </c:pt>
                <c:pt idx="134">
                  <c:v>21.7</c:v>
                </c:pt>
                <c:pt idx="135">
                  <c:v>23</c:v>
                </c:pt>
                <c:pt idx="136">
                  <c:v>23</c:v>
                </c:pt>
                <c:pt idx="137">
                  <c:v>22.4</c:v>
                </c:pt>
                <c:pt idx="138">
                  <c:v>20.7</c:v>
                </c:pt>
                <c:pt idx="139">
                  <c:v>19.100000000000001</c:v>
                </c:pt>
                <c:pt idx="140">
                  <c:v>19.8</c:v>
                </c:pt>
                <c:pt idx="141">
                  <c:v>19.7</c:v>
                </c:pt>
                <c:pt idx="142">
                  <c:v>19.600000000000001</c:v>
                </c:pt>
                <c:pt idx="143">
                  <c:v>16.600000000000001</c:v>
                </c:pt>
                <c:pt idx="144">
                  <c:v>16.7</c:v>
                </c:pt>
                <c:pt idx="145">
                  <c:v>16.8</c:v>
                </c:pt>
                <c:pt idx="146">
                  <c:v>16.100000000000001</c:v>
                </c:pt>
                <c:pt idx="147">
                  <c:v>16.600000000000001</c:v>
                </c:pt>
                <c:pt idx="148">
                  <c:v>17.100000000000001</c:v>
                </c:pt>
                <c:pt idx="149">
                  <c:v>15.1</c:v>
                </c:pt>
                <c:pt idx="150">
                  <c:v>17</c:v>
                </c:pt>
                <c:pt idx="151">
                  <c:v>17.100000000000001</c:v>
                </c:pt>
                <c:pt idx="152">
                  <c:v>15.9</c:v>
                </c:pt>
                <c:pt idx="153">
                  <c:v>15.1</c:v>
                </c:pt>
                <c:pt idx="154">
                  <c:v>16.100000000000001</c:v>
                </c:pt>
                <c:pt idx="155">
                  <c:v>14.7</c:v>
                </c:pt>
                <c:pt idx="156">
                  <c:v>16.7</c:v>
                </c:pt>
                <c:pt idx="157">
                  <c:v>18.8</c:v>
                </c:pt>
                <c:pt idx="158">
                  <c:v>13.3</c:v>
                </c:pt>
                <c:pt idx="159">
                  <c:v>14.7</c:v>
                </c:pt>
                <c:pt idx="160">
                  <c:v>16.8</c:v>
                </c:pt>
                <c:pt idx="161">
                  <c:v>18.399999999999999</c:v>
                </c:pt>
                <c:pt idx="162">
                  <c:v>20.5</c:v>
                </c:pt>
                <c:pt idx="163">
                  <c:v>20.3</c:v>
                </c:pt>
                <c:pt idx="164">
                  <c:v>16.7</c:v>
                </c:pt>
                <c:pt idx="165">
                  <c:v>13.6</c:v>
                </c:pt>
                <c:pt idx="166">
                  <c:v>15.6</c:v>
                </c:pt>
                <c:pt idx="167">
                  <c:v>15.8</c:v>
                </c:pt>
                <c:pt idx="168">
                  <c:v>18.2</c:v>
                </c:pt>
                <c:pt idx="169">
                  <c:v>20.7</c:v>
                </c:pt>
                <c:pt idx="170">
                  <c:v>22.3</c:v>
                </c:pt>
                <c:pt idx="171">
                  <c:v>20.7</c:v>
                </c:pt>
                <c:pt idx="172">
                  <c:v>21.9</c:v>
                </c:pt>
                <c:pt idx="173">
                  <c:v>21.9</c:v>
                </c:pt>
                <c:pt idx="174">
                  <c:v>14.7</c:v>
                </c:pt>
                <c:pt idx="175">
                  <c:v>14.5</c:v>
                </c:pt>
                <c:pt idx="176">
                  <c:v>17.100000000000001</c:v>
                </c:pt>
                <c:pt idx="177">
                  <c:v>17.600000000000001</c:v>
                </c:pt>
                <c:pt idx="178">
                  <c:v>17.3</c:v>
                </c:pt>
                <c:pt idx="179">
                  <c:v>14.8</c:v>
                </c:pt>
                <c:pt idx="180">
                  <c:v>16</c:v>
                </c:pt>
                <c:pt idx="181">
                  <c:v>16.3</c:v>
                </c:pt>
                <c:pt idx="182">
                  <c:v>16.2</c:v>
                </c:pt>
                <c:pt idx="183">
                  <c:v>14.7</c:v>
                </c:pt>
                <c:pt idx="184">
                  <c:v>12.7</c:v>
                </c:pt>
                <c:pt idx="185">
                  <c:v>11.8</c:v>
                </c:pt>
                <c:pt idx="186">
                  <c:v>7.9</c:v>
                </c:pt>
                <c:pt idx="187">
                  <c:v>9.4</c:v>
                </c:pt>
                <c:pt idx="188">
                  <c:v>10.199999999999999</c:v>
                </c:pt>
                <c:pt idx="189">
                  <c:v>12.2</c:v>
                </c:pt>
                <c:pt idx="190">
                  <c:v>13</c:v>
                </c:pt>
                <c:pt idx="191">
                  <c:v>13.4</c:v>
                </c:pt>
                <c:pt idx="192">
                  <c:v>11.1</c:v>
                </c:pt>
                <c:pt idx="193">
                  <c:v>13.3</c:v>
                </c:pt>
                <c:pt idx="194">
                  <c:v>7.6</c:v>
                </c:pt>
                <c:pt idx="195">
                  <c:v>4.8</c:v>
                </c:pt>
                <c:pt idx="196">
                  <c:v>9.5</c:v>
                </c:pt>
                <c:pt idx="197">
                  <c:v>12.9</c:v>
                </c:pt>
                <c:pt idx="198">
                  <c:v>17.2</c:v>
                </c:pt>
                <c:pt idx="199">
                  <c:v>14.3</c:v>
                </c:pt>
                <c:pt idx="200">
                  <c:v>8.6999999999999993</c:v>
                </c:pt>
                <c:pt idx="201">
                  <c:v>8</c:v>
                </c:pt>
                <c:pt idx="202">
                  <c:v>5.7</c:v>
                </c:pt>
                <c:pt idx="203">
                  <c:v>10.4</c:v>
                </c:pt>
                <c:pt idx="204">
                  <c:v>13.7</c:v>
                </c:pt>
                <c:pt idx="205">
                  <c:v>15.2</c:v>
                </c:pt>
                <c:pt idx="206">
                  <c:v>13.8</c:v>
                </c:pt>
                <c:pt idx="207">
                  <c:v>11.1</c:v>
                </c:pt>
                <c:pt idx="208">
                  <c:v>10.4</c:v>
                </c:pt>
                <c:pt idx="209">
                  <c:v>14.3</c:v>
                </c:pt>
                <c:pt idx="210">
                  <c:v>13.9</c:v>
                </c:pt>
                <c:pt idx="211">
                  <c:v>13.9</c:v>
                </c:pt>
                <c:pt idx="212">
                  <c:v>14.6</c:v>
                </c:pt>
                <c:pt idx="213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99600"/>
        <c:axId val="2111011024"/>
      </c:lineChart>
      <c:dateAx>
        <c:axId val="2110999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11024"/>
        <c:crosses val="autoZero"/>
        <c:auto val="1"/>
        <c:lblOffset val="100"/>
        <c:baseTimeUnit val="days"/>
        <c:majorUnit val="1"/>
        <c:majorTimeUnit val="days"/>
      </c:dateAx>
      <c:valAx>
        <c:axId val="211101102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'2018'!$H$1:$H$215</c:f>
              <c:strCache>
                <c:ptCount val="215"/>
                <c:pt idx="0">
                  <c:v>Дата</c:v>
                </c:pt>
                <c:pt idx="1">
                  <c:v>01.03.2018</c:v>
                </c:pt>
                <c:pt idx="2">
                  <c:v>02.03.2018</c:v>
                </c:pt>
                <c:pt idx="3">
                  <c:v>03.03.2018</c:v>
                </c:pt>
                <c:pt idx="4">
                  <c:v>04.03.2018</c:v>
                </c:pt>
                <c:pt idx="5">
                  <c:v>05.03.2018</c:v>
                </c:pt>
                <c:pt idx="6">
                  <c:v>06.03.2018</c:v>
                </c:pt>
                <c:pt idx="7">
                  <c:v>07.03.2018</c:v>
                </c:pt>
                <c:pt idx="8">
                  <c:v>08.03.2018</c:v>
                </c:pt>
                <c:pt idx="9">
                  <c:v>09.03.2018</c:v>
                </c:pt>
                <c:pt idx="10">
                  <c:v>10.03.2018</c:v>
                </c:pt>
                <c:pt idx="11">
                  <c:v>11.03.2018</c:v>
                </c:pt>
                <c:pt idx="12">
                  <c:v>12.03.2018</c:v>
                </c:pt>
                <c:pt idx="13">
                  <c:v>13.03.2018</c:v>
                </c:pt>
                <c:pt idx="14">
                  <c:v>14.03.2018</c:v>
                </c:pt>
                <c:pt idx="15">
                  <c:v>15.03.2018</c:v>
                </c:pt>
                <c:pt idx="16">
                  <c:v>16.03.2018</c:v>
                </c:pt>
                <c:pt idx="17">
                  <c:v>17.03.2018</c:v>
                </c:pt>
                <c:pt idx="18">
                  <c:v>18.03.2018</c:v>
                </c:pt>
                <c:pt idx="19">
                  <c:v>19.03.2018</c:v>
                </c:pt>
                <c:pt idx="20">
                  <c:v>20.03.2018</c:v>
                </c:pt>
                <c:pt idx="21">
                  <c:v>21.03.2018</c:v>
                </c:pt>
                <c:pt idx="22">
                  <c:v>22.03.2018</c:v>
                </c:pt>
                <c:pt idx="23">
                  <c:v>23.03.2018</c:v>
                </c:pt>
                <c:pt idx="24">
                  <c:v>24.03.2018</c:v>
                </c:pt>
                <c:pt idx="25">
                  <c:v>25.03.2018</c:v>
                </c:pt>
                <c:pt idx="26">
                  <c:v>26.03.2018</c:v>
                </c:pt>
                <c:pt idx="27">
                  <c:v>27.03.2018</c:v>
                </c:pt>
                <c:pt idx="28">
                  <c:v>28.03.2018</c:v>
                </c:pt>
                <c:pt idx="29">
                  <c:v>29.03.2018</c:v>
                </c:pt>
                <c:pt idx="30">
                  <c:v>30.03.2018</c:v>
                </c:pt>
                <c:pt idx="31">
                  <c:v>31.03.2018</c:v>
                </c:pt>
                <c:pt idx="32">
                  <c:v>01.04.2018</c:v>
                </c:pt>
                <c:pt idx="33">
                  <c:v>02.04.2018</c:v>
                </c:pt>
                <c:pt idx="34">
                  <c:v>03.04.2018</c:v>
                </c:pt>
                <c:pt idx="35">
                  <c:v>04.04.2018</c:v>
                </c:pt>
                <c:pt idx="36">
                  <c:v>05.04.2018</c:v>
                </c:pt>
                <c:pt idx="37">
                  <c:v>06.04.2018</c:v>
                </c:pt>
                <c:pt idx="38">
                  <c:v>07.04.2018</c:v>
                </c:pt>
                <c:pt idx="39">
                  <c:v>08.04.2018</c:v>
                </c:pt>
                <c:pt idx="40">
                  <c:v>09.04.2018</c:v>
                </c:pt>
                <c:pt idx="41">
                  <c:v>10.04.2018</c:v>
                </c:pt>
                <c:pt idx="42">
                  <c:v>11.04.2018</c:v>
                </c:pt>
                <c:pt idx="43">
                  <c:v>12.04.2018</c:v>
                </c:pt>
                <c:pt idx="44">
                  <c:v>13.04.2018</c:v>
                </c:pt>
                <c:pt idx="45">
                  <c:v>14.04.2018</c:v>
                </c:pt>
                <c:pt idx="46">
                  <c:v>15.04.2018</c:v>
                </c:pt>
                <c:pt idx="47">
                  <c:v>16.04.2018</c:v>
                </c:pt>
                <c:pt idx="48">
                  <c:v>17.04.2018</c:v>
                </c:pt>
                <c:pt idx="49">
                  <c:v>18.04.2018</c:v>
                </c:pt>
                <c:pt idx="50">
                  <c:v>19.04.2018</c:v>
                </c:pt>
                <c:pt idx="51">
                  <c:v>20.04.2018</c:v>
                </c:pt>
                <c:pt idx="52">
                  <c:v>21.04.2018</c:v>
                </c:pt>
                <c:pt idx="53">
                  <c:v>22.04.2018</c:v>
                </c:pt>
                <c:pt idx="54">
                  <c:v>23.04.2018</c:v>
                </c:pt>
                <c:pt idx="55">
                  <c:v>24.04.2018</c:v>
                </c:pt>
                <c:pt idx="56">
                  <c:v>25.04.2018</c:v>
                </c:pt>
                <c:pt idx="57">
                  <c:v>26.04.2018</c:v>
                </c:pt>
                <c:pt idx="58">
                  <c:v>27.04.2018</c:v>
                </c:pt>
                <c:pt idx="59">
                  <c:v>28.04.2018</c:v>
                </c:pt>
                <c:pt idx="60">
                  <c:v>29.04.2018</c:v>
                </c:pt>
                <c:pt idx="61">
                  <c:v>30.04.2018</c:v>
                </c:pt>
                <c:pt idx="62">
                  <c:v>01.05.2018</c:v>
                </c:pt>
                <c:pt idx="63">
                  <c:v>02.05.2018</c:v>
                </c:pt>
                <c:pt idx="64">
                  <c:v>03.05.2018</c:v>
                </c:pt>
                <c:pt idx="65">
                  <c:v>04.05.2018</c:v>
                </c:pt>
                <c:pt idx="66">
                  <c:v>05.05.2018</c:v>
                </c:pt>
                <c:pt idx="67">
                  <c:v>06.05.2018</c:v>
                </c:pt>
                <c:pt idx="68">
                  <c:v>07.05.2018</c:v>
                </c:pt>
                <c:pt idx="69">
                  <c:v>08.05.2018</c:v>
                </c:pt>
                <c:pt idx="70">
                  <c:v>09.05.2018</c:v>
                </c:pt>
                <c:pt idx="71">
                  <c:v>10.05.2018</c:v>
                </c:pt>
                <c:pt idx="72">
                  <c:v>11.05.2018</c:v>
                </c:pt>
                <c:pt idx="73">
                  <c:v>12.05.2018</c:v>
                </c:pt>
                <c:pt idx="74">
                  <c:v>13.05.2018</c:v>
                </c:pt>
                <c:pt idx="75">
                  <c:v>14.05.2018</c:v>
                </c:pt>
                <c:pt idx="76">
                  <c:v>15.05.2018</c:v>
                </c:pt>
                <c:pt idx="77">
                  <c:v>16.05.2018</c:v>
                </c:pt>
                <c:pt idx="78">
                  <c:v>17.05.2018</c:v>
                </c:pt>
                <c:pt idx="79">
                  <c:v>18.05.2018</c:v>
                </c:pt>
                <c:pt idx="80">
                  <c:v>19.05.2018</c:v>
                </c:pt>
                <c:pt idx="81">
                  <c:v>20.05.2018</c:v>
                </c:pt>
                <c:pt idx="82">
                  <c:v>21.05.2018</c:v>
                </c:pt>
                <c:pt idx="83">
                  <c:v>22.05.2018</c:v>
                </c:pt>
                <c:pt idx="84">
                  <c:v>23.05.2018</c:v>
                </c:pt>
                <c:pt idx="85">
                  <c:v>24.05.2018</c:v>
                </c:pt>
                <c:pt idx="86">
                  <c:v>25.05.2018</c:v>
                </c:pt>
                <c:pt idx="87">
                  <c:v>26.05.2018</c:v>
                </c:pt>
                <c:pt idx="88">
                  <c:v>27.05.2018</c:v>
                </c:pt>
                <c:pt idx="89">
                  <c:v>28.05.2018</c:v>
                </c:pt>
                <c:pt idx="90">
                  <c:v>29.05.2018</c:v>
                </c:pt>
                <c:pt idx="91">
                  <c:v>30.05.2018</c:v>
                </c:pt>
                <c:pt idx="92">
                  <c:v>31.05.2018</c:v>
                </c:pt>
                <c:pt idx="93">
                  <c:v>01.06.2018</c:v>
                </c:pt>
                <c:pt idx="94">
                  <c:v>02.06.2018</c:v>
                </c:pt>
                <c:pt idx="95">
                  <c:v>03.06.2018</c:v>
                </c:pt>
                <c:pt idx="96">
                  <c:v>04.06.2018</c:v>
                </c:pt>
                <c:pt idx="97">
                  <c:v>05.06.2018</c:v>
                </c:pt>
                <c:pt idx="98">
                  <c:v>06.06.2018</c:v>
                </c:pt>
                <c:pt idx="99">
                  <c:v>07.06.2018</c:v>
                </c:pt>
                <c:pt idx="100">
                  <c:v>08.06.2018</c:v>
                </c:pt>
                <c:pt idx="101">
                  <c:v>09.06.2018</c:v>
                </c:pt>
                <c:pt idx="102">
                  <c:v>10.06.2018</c:v>
                </c:pt>
                <c:pt idx="103">
                  <c:v>11.06.2018</c:v>
                </c:pt>
                <c:pt idx="104">
                  <c:v>12.06.2018</c:v>
                </c:pt>
                <c:pt idx="105">
                  <c:v>13.06.2018</c:v>
                </c:pt>
                <c:pt idx="106">
                  <c:v>14.06.2018</c:v>
                </c:pt>
                <c:pt idx="107">
                  <c:v>15.06.2018</c:v>
                </c:pt>
                <c:pt idx="108">
                  <c:v>16.06.2018</c:v>
                </c:pt>
                <c:pt idx="109">
                  <c:v>17.06.2018</c:v>
                </c:pt>
                <c:pt idx="110">
                  <c:v>18.06.2018</c:v>
                </c:pt>
                <c:pt idx="111">
                  <c:v>19.06.2018</c:v>
                </c:pt>
                <c:pt idx="112">
                  <c:v>20.06.2018</c:v>
                </c:pt>
                <c:pt idx="113">
                  <c:v>21.06.2018</c:v>
                </c:pt>
                <c:pt idx="114">
                  <c:v>22.06.2018</c:v>
                </c:pt>
                <c:pt idx="115">
                  <c:v>23.06.2018</c:v>
                </c:pt>
                <c:pt idx="116">
                  <c:v>24.06.2018</c:v>
                </c:pt>
                <c:pt idx="117">
                  <c:v>25.06.2018</c:v>
                </c:pt>
                <c:pt idx="118">
                  <c:v>26.06.2018</c:v>
                </c:pt>
                <c:pt idx="119">
                  <c:v>27.06.2018</c:v>
                </c:pt>
                <c:pt idx="120">
                  <c:v>28.06.2018</c:v>
                </c:pt>
                <c:pt idx="121">
                  <c:v>29.06.2018</c:v>
                </c:pt>
                <c:pt idx="122">
                  <c:v>30.06.2018</c:v>
                </c:pt>
                <c:pt idx="123">
                  <c:v>01.07.2018</c:v>
                </c:pt>
                <c:pt idx="124">
                  <c:v>02.07.2018</c:v>
                </c:pt>
                <c:pt idx="125">
                  <c:v>03.07.2018</c:v>
                </c:pt>
                <c:pt idx="126">
                  <c:v>04.07.2018</c:v>
                </c:pt>
                <c:pt idx="127">
                  <c:v>05.07.2018</c:v>
                </c:pt>
                <c:pt idx="128">
                  <c:v>06.07.2018</c:v>
                </c:pt>
                <c:pt idx="129">
                  <c:v>07.07.2018</c:v>
                </c:pt>
                <c:pt idx="130">
                  <c:v>08.07.2018</c:v>
                </c:pt>
                <c:pt idx="131">
                  <c:v>09.07.2018</c:v>
                </c:pt>
                <c:pt idx="132">
                  <c:v>10.07.2018</c:v>
                </c:pt>
                <c:pt idx="133">
                  <c:v>11.07.2018</c:v>
                </c:pt>
                <c:pt idx="134">
                  <c:v>12.07.2018</c:v>
                </c:pt>
                <c:pt idx="135">
                  <c:v>13.07.2018</c:v>
                </c:pt>
                <c:pt idx="136">
                  <c:v>14.07.2018</c:v>
                </c:pt>
                <c:pt idx="137">
                  <c:v>15.07.2018</c:v>
                </c:pt>
                <c:pt idx="138">
                  <c:v>16.07.2018</c:v>
                </c:pt>
                <c:pt idx="139">
                  <c:v>17.07.2018</c:v>
                </c:pt>
                <c:pt idx="140">
                  <c:v>18.07.2018</c:v>
                </c:pt>
                <c:pt idx="141">
                  <c:v>19.07.2018</c:v>
                </c:pt>
                <c:pt idx="142">
                  <c:v>20.07.2018</c:v>
                </c:pt>
                <c:pt idx="143">
                  <c:v>21.07.2018</c:v>
                </c:pt>
                <c:pt idx="144">
                  <c:v>22.07.2018</c:v>
                </c:pt>
                <c:pt idx="145">
                  <c:v>23.07.2018</c:v>
                </c:pt>
                <c:pt idx="146">
                  <c:v>24.07.2018</c:v>
                </c:pt>
                <c:pt idx="147">
                  <c:v>25.07.2018</c:v>
                </c:pt>
                <c:pt idx="148">
                  <c:v>26.07.2018</c:v>
                </c:pt>
                <c:pt idx="149">
                  <c:v>27.07.2018</c:v>
                </c:pt>
                <c:pt idx="150">
                  <c:v>28.07.2018</c:v>
                </c:pt>
                <c:pt idx="151">
                  <c:v>29.07.2018</c:v>
                </c:pt>
                <c:pt idx="152">
                  <c:v>30.07.2018</c:v>
                </c:pt>
                <c:pt idx="153">
                  <c:v>31.07.2018</c:v>
                </c:pt>
                <c:pt idx="154">
                  <c:v>01.08.2018</c:v>
                </c:pt>
                <c:pt idx="155">
                  <c:v>02.08.2018</c:v>
                </c:pt>
                <c:pt idx="156">
                  <c:v>03.08.2018</c:v>
                </c:pt>
                <c:pt idx="157">
                  <c:v>04.08.2018</c:v>
                </c:pt>
                <c:pt idx="158">
                  <c:v>05.08.2018</c:v>
                </c:pt>
                <c:pt idx="159">
                  <c:v>06.08.2018</c:v>
                </c:pt>
                <c:pt idx="160">
                  <c:v>07.08.2018</c:v>
                </c:pt>
                <c:pt idx="161">
                  <c:v>08.08.2018</c:v>
                </c:pt>
                <c:pt idx="162">
                  <c:v>09.08.2018</c:v>
                </c:pt>
                <c:pt idx="163">
                  <c:v>10.08.2018</c:v>
                </c:pt>
                <c:pt idx="164">
                  <c:v>11.08.2018</c:v>
                </c:pt>
                <c:pt idx="165">
                  <c:v>12.08.2018</c:v>
                </c:pt>
                <c:pt idx="166">
                  <c:v>13.08.2018</c:v>
                </c:pt>
                <c:pt idx="167">
                  <c:v>14.08.2018</c:v>
                </c:pt>
                <c:pt idx="168">
                  <c:v>15.08.2018</c:v>
                </c:pt>
                <c:pt idx="169">
                  <c:v>16.08.2018</c:v>
                </c:pt>
                <c:pt idx="170">
                  <c:v>17.08.2018</c:v>
                </c:pt>
                <c:pt idx="171">
                  <c:v>18.08.2018</c:v>
                </c:pt>
                <c:pt idx="172">
                  <c:v>19.08.2018</c:v>
                </c:pt>
                <c:pt idx="173">
                  <c:v>20.08.2018</c:v>
                </c:pt>
                <c:pt idx="174">
                  <c:v>21.08.2018</c:v>
                </c:pt>
                <c:pt idx="175">
                  <c:v>22.08.2018</c:v>
                </c:pt>
                <c:pt idx="176">
                  <c:v>23.08.2018</c:v>
                </c:pt>
                <c:pt idx="177">
                  <c:v>24.08.2018</c:v>
                </c:pt>
                <c:pt idx="178">
                  <c:v>25.08.2018</c:v>
                </c:pt>
                <c:pt idx="179">
                  <c:v>26.08.2018</c:v>
                </c:pt>
                <c:pt idx="180">
                  <c:v>27.08.2018</c:v>
                </c:pt>
                <c:pt idx="181">
                  <c:v>28.08.2018</c:v>
                </c:pt>
                <c:pt idx="182">
                  <c:v>29.08.2018</c:v>
                </c:pt>
                <c:pt idx="183">
                  <c:v>30.08.2018</c:v>
                </c:pt>
                <c:pt idx="184">
                  <c:v>31.08.2018</c:v>
                </c:pt>
                <c:pt idx="185">
                  <c:v>01.09.2018</c:v>
                </c:pt>
                <c:pt idx="186">
                  <c:v>02.09.2018</c:v>
                </c:pt>
                <c:pt idx="187">
                  <c:v>03.09.2018</c:v>
                </c:pt>
                <c:pt idx="188">
                  <c:v>04.09.2018</c:v>
                </c:pt>
                <c:pt idx="189">
                  <c:v>05.09.2018</c:v>
                </c:pt>
                <c:pt idx="190">
                  <c:v>06.09.2018</c:v>
                </c:pt>
                <c:pt idx="191">
                  <c:v>07.09.2018</c:v>
                </c:pt>
                <c:pt idx="192">
                  <c:v>08.09.2018</c:v>
                </c:pt>
                <c:pt idx="193">
                  <c:v>09.09.2018</c:v>
                </c:pt>
                <c:pt idx="194">
                  <c:v>10.09.2018</c:v>
                </c:pt>
                <c:pt idx="195">
                  <c:v>11.09.2018</c:v>
                </c:pt>
                <c:pt idx="196">
                  <c:v>12.09.2018</c:v>
                </c:pt>
                <c:pt idx="197">
                  <c:v>13.09.2018</c:v>
                </c:pt>
                <c:pt idx="198">
                  <c:v>14.09.2018</c:v>
                </c:pt>
                <c:pt idx="199">
                  <c:v>15.09.2018</c:v>
                </c:pt>
                <c:pt idx="200">
                  <c:v>16.09.2018</c:v>
                </c:pt>
                <c:pt idx="201">
                  <c:v>17.09.2018</c:v>
                </c:pt>
                <c:pt idx="202">
                  <c:v>18.09.2018</c:v>
                </c:pt>
                <c:pt idx="203">
                  <c:v>19.09.2018</c:v>
                </c:pt>
                <c:pt idx="204">
                  <c:v>20.09.2018</c:v>
                </c:pt>
                <c:pt idx="205">
                  <c:v>21.09.2018</c:v>
                </c:pt>
                <c:pt idx="206">
                  <c:v>22.09.2018</c:v>
                </c:pt>
                <c:pt idx="207">
                  <c:v>23.09.2018</c:v>
                </c:pt>
                <c:pt idx="208">
                  <c:v>24.09.2018</c:v>
                </c:pt>
                <c:pt idx="209">
                  <c:v>25.09.2018</c:v>
                </c:pt>
                <c:pt idx="210">
                  <c:v>26.09.2018</c:v>
                </c:pt>
                <c:pt idx="211">
                  <c:v>27.09.2018</c:v>
                </c:pt>
                <c:pt idx="212">
                  <c:v>28.09.2018</c:v>
                </c:pt>
                <c:pt idx="213">
                  <c:v>29.09.2018</c:v>
                </c:pt>
                <c:pt idx="214">
                  <c:v>30.09.2018</c:v>
                </c:pt>
              </c:strCache>
            </c:strRef>
          </c:cat>
          <c:val>
            <c:numRef>
              <c:f>'2018'!$I$1:$I$215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-10.5</c:v>
                </c:pt>
                <c:pt idx="2">
                  <c:v>-18.399999999999999</c:v>
                </c:pt>
                <c:pt idx="3">
                  <c:v>-16.600000000000001</c:v>
                </c:pt>
                <c:pt idx="4">
                  <c:v>-12.9</c:v>
                </c:pt>
                <c:pt idx="5">
                  <c:v>-7.7</c:v>
                </c:pt>
                <c:pt idx="6">
                  <c:v>-4.7</c:v>
                </c:pt>
                <c:pt idx="7">
                  <c:v>-1.9</c:v>
                </c:pt>
                <c:pt idx="8">
                  <c:v>-9.8000000000000007</c:v>
                </c:pt>
                <c:pt idx="9">
                  <c:v>-11.2</c:v>
                </c:pt>
                <c:pt idx="10">
                  <c:v>-6.2</c:v>
                </c:pt>
                <c:pt idx="11">
                  <c:v>-6.1</c:v>
                </c:pt>
                <c:pt idx="12">
                  <c:v>-11.8</c:v>
                </c:pt>
                <c:pt idx="13">
                  <c:v>-14.8</c:v>
                </c:pt>
                <c:pt idx="14">
                  <c:v>-13.5</c:v>
                </c:pt>
                <c:pt idx="15">
                  <c:v>-9.6999999999999993</c:v>
                </c:pt>
                <c:pt idx="16">
                  <c:v>-5.0999999999999996</c:v>
                </c:pt>
                <c:pt idx="17">
                  <c:v>-8.4</c:v>
                </c:pt>
                <c:pt idx="18">
                  <c:v>-6.9</c:v>
                </c:pt>
                <c:pt idx="19">
                  <c:v>-4.5</c:v>
                </c:pt>
                <c:pt idx="20">
                  <c:v>-4</c:v>
                </c:pt>
                <c:pt idx="21">
                  <c:v>-2.4</c:v>
                </c:pt>
                <c:pt idx="22">
                  <c:v>1.4</c:v>
                </c:pt>
                <c:pt idx="23">
                  <c:v>4.3</c:v>
                </c:pt>
                <c:pt idx="24">
                  <c:v>1.2</c:v>
                </c:pt>
                <c:pt idx="25">
                  <c:v>-1.6</c:v>
                </c:pt>
                <c:pt idx="26">
                  <c:v>-1.5</c:v>
                </c:pt>
                <c:pt idx="27">
                  <c:v>-1.7</c:v>
                </c:pt>
                <c:pt idx="28">
                  <c:v>-2</c:v>
                </c:pt>
                <c:pt idx="29">
                  <c:v>-2.6</c:v>
                </c:pt>
                <c:pt idx="30">
                  <c:v>0.9</c:v>
                </c:pt>
                <c:pt idx="31">
                  <c:v>-5.6</c:v>
                </c:pt>
                <c:pt idx="32">
                  <c:v>-9</c:v>
                </c:pt>
                <c:pt idx="33">
                  <c:v>-4.0999999999999996</c:v>
                </c:pt>
                <c:pt idx="34">
                  <c:v>-3.4</c:v>
                </c:pt>
                <c:pt idx="35">
                  <c:v>-5.2</c:v>
                </c:pt>
                <c:pt idx="36">
                  <c:v>-5.2</c:v>
                </c:pt>
                <c:pt idx="37">
                  <c:v>1</c:v>
                </c:pt>
                <c:pt idx="38">
                  <c:v>2.9</c:v>
                </c:pt>
                <c:pt idx="39">
                  <c:v>3.1</c:v>
                </c:pt>
                <c:pt idx="40">
                  <c:v>3.2</c:v>
                </c:pt>
                <c:pt idx="41">
                  <c:v>3</c:v>
                </c:pt>
                <c:pt idx="42">
                  <c:v>1.7</c:v>
                </c:pt>
                <c:pt idx="43">
                  <c:v>5.9</c:v>
                </c:pt>
                <c:pt idx="44">
                  <c:v>10.5</c:v>
                </c:pt>
                <c:pt idx="45">
                  <c:v>5.3</c:v>
                </c:pt>
                <c:pt idx="46">
                  <c:v>2.5</c:v>
                </c:pt>
                <c:pt idx="47">
                  <c:v>5.6</c:v>
                </c:pt>
                <c:pt idx="48">
                  <c:v>4.4000000000000004</c:v>
                </c:pt>
                <c:pt idx="49">
                  <c:v>-0.7</c:v>
                </c:pt>
                <c:pt idx="50">
                  <c:v>0.8</c:v>
                </c:pt>
                <c:pt idx="51">
                  <c:v>2.8</c:v>
                </c:pt>
                <c:pt idx="52">
                  <c:v>8.1999999999999993</c:v>
                </c:pt>
                <c:pt idx="53">
                  <c:v>12.1</c:v>
                </c:pt>
                <c:pt idx="54">
                  <c:v>12.8</c:v>
                </c:pt>
                <c:pt idx="55">
                  <c:v>10.199999999999999</c:v>
                </c:pt>
                <c:pt idx="56">
                  <c:v>14.2</c:v>
                </c:pt>
                <c:pt idx="57">
                  <c:v>8.1</c:v>
                </c:pt>
                <c:pt idx="58">
                  <c:v>6.7</c:v>
                </c:pt>
                <c:pt idx="59">
                  <c:v>6.7</c:v>
                </c:pt>
                <c:pt idx="60">
                  <c:v>10.3</c:v>
                </c:pt>
                <c:pt idx="61">
                  <c:v>13.1</c:v>
                </c:pt>
                <c:pt idx="62">
                  <c:v>13.6</c:v>
                </c:pt>
                <c:pt idx="63">
                  <c:v>6.5</c:v>
                </c:pt>
                <c:pt idx="64">
                  <c:v>7</c:v>
                </c:pt>
                <c:pt idx="65">
                  <c:v>6.6</c:v>
                </c:pt>
                <c:pt idx="66">
                  <c:v>8.9</c:v>
                </c:pt>
                <c:pt idx="67">
                  <c:v>2.4</c:v>
                </c:pt>
                <c:pt idx="68">
                  <c:v>4.5999999999999996</c:v>
                </c:pt>
                <c:pt idx="69">
                  <c:v>7.9</c:v>
                </c:pt>
                <c:pt idx="70">
                  <c:v>5.7</c:v>
                </c:pt>
                <c:pt idx="71">
                  <c:v>8.1</c:v>
                </c:pt>
                <c:pt idx="72">
                  <c:v>10.3</c:v>
                </c:pt>
                <c:pt idx="73">
                  <c:v>12.5</c:v>
                </c:pt>
                <c:pt idx="74">
                  <c:v>7.9</c:v>
                </c:pt>
                <c:pt idx="75">
                  <c:v>6.5</c:v>
                </c:pt>
                <c:pt idx="76">
                  <c:v>8.4</c:v>
                </c:pt>
                <c:pt idx="77">
                  <c:v>8.4</c:v>
                </c:pt>
                <c:pt idx="78">
                  <c:v>5</c:v>
                </c:pt>
                <c:pt idx="79">
                  <c:v>4.2</c:v>
                </c:pt>
                <c:pt idx="80">
                  <c:v>2.5</c:v>
                </c:pt>
                <c:pt idx="81">
                  <c:v>5.9</c:v>
                </c:pt>
                <c:pt idx="82">
                  <c:v>13</c:v>
                </c:pt>
                <c:pt idx="83">
                  <c:v>17</c:v>
                </c:pt>
                <c:pt idx="84">
                  <c:v>8.9</c:v>
                </c:pt>
                <c:pt idx="85">
                  <c:v>6.4</c:v>
                </c:pt>
                <c:pt idx="86">
                  <c:v>8.1</c:v>
                </c:pt>
                <c:pt idx="87">
                  <c:v>16.7</c:v>
                </c:pt>
                <c:pt idx="88">
                  <c:v>24.1</c:v>
                </c:pt>
                <c:pt idx="89">
                  <c:v>9.6</c:v>
                </c:pt>
                <c:pt idx="90">
                  <c:v>11</c:v>
                </c:pt>
                <c:pt idx="91">
                  <c:v>18.399999999999999</c:v>
                </c:pt>
                <c:pt idx="92">
                  <c:v>13.1</c:v>
                </c:pt>
                <c:pt idx="93">
                  <c:v>15.9</c:v>
                </c:pt>
                <c:pt idx="94">
                  <c:v>20.9</c:v>
                </c:pt>
                <c:pt idx="95">
                  <c:v>17.899999999999999</c:v>
                </c:pt>
                <c:pt idx="96">
                  <c:v>12</c:v>
                </c:pt>
                <c:pt idx="97">
                  <c:v>16.8</c:v>
                </c:pt>
                <c:pt idx="98">
                  <c:v>22.5</c:v>
                </c:pt>
                <c:pt idx="99">
                  <c:v>21.9</c:v>
                </c:pt>
                <c:pt idx="100">
                  <c:v>21.7</c:v>
                </c:pt>
                <c:pt idx="101">
                  <c:v>22.9</c:v>
                </c:pt>
                <c:pt idx="102">
                  <c:v>20.3</c:v>
                </c:pt>
                <c:pt idx="103">
                  <c:v>16.100000000000001</c:v>
                </c:pt>
                <c:pt idx="104">
                  <c:v>17.2</c:v>
                </c:pt>
                <c:pt idx="105">
                  <c:v>20.100000000000001</c:v>
                </c:pt>
                <c:pt idx="106">
                  <c:v>15.5</c:v>
                </c:pt>
                <c:pt idx="107">
                  <c:v>16.2</c:v>
                </c:pt>
                <c:pt idx="108">
                  <c:v>20.6</c:v>
                </c:pt>
                <c:pt idx="109">
                  <c:v>21.3</c:v>
                </c:pt>
                <c:pt idx="110">
                  <c:v>23.8</c:v>
                </c:pt>
                <c:pt idx="111">
                  <c:v>22.2</c:v>
                </c:pt>
                <c:pt idx="112">
                  <c:v>19.2</c:v>
                </c:pt>
                <c:pt idx="113">
                  <c:v>19.2</c:v>
                </c:pt>
                <c:pt idx="114">
                  <c:v>23.9</c:v>
                </c:pt>
                <c:pt idx="115">
                  <c:v>24.8</c:v>
                </c:pt>
                <c:pt idx="116">
                  <c:v>19.8</c:v>
                </c:pt>
                <c:pt idx="117">
                  <c:v>22.4</c:v>
                </c:pt>
                <c:pt idx="118">
                  <c:v>20.2</c:v>
                </c:pt>
                <c:pt idx="119">
                  <c:v>21.3</c:v>
                </c:pt>
                <c:pt idx="120">
                  <c:v>21.9</c:v>
                </c:pt>
                <c:pt idx="121">
                  <c:v>22.7</c:v>
                </c:pt>
                <c:pt idx="122">
                  <c:v>20.100000000000001</c:v>
                </c:pt>
                <c:pt idx="123">
                  <c:v>20.3</c:v>
                </c:pt>
                <c:pt idx="124">
                  <c:v>20.9</c:v>
                </c:pt>
                <c:pt idx="125">
                  <c:v>20.6</c:v>
                </c:pt>
                <c:pt idx="126">
                  <c:v>15.8</c:v>
                </c:pt>
                <c:pt idx="127">
                  <c:v>15.3</c:v>
                </c:pt>
                <c:pt idx="128">
                  <c:v>16.7</c:v>
                </c:pt>
                <c:pt idx="129">
                  <c:v>17.899999999999999</c:v>
                </c:pt>
                <c:pt idx="130">
                  <c:v>19.100000000000001</c:v>
                </c:pt>
                <c:pt idx="131">
                  <c:v>19.600000000000001</c:v>
                </c:pt>
                <c:pt idx="132">
                  <c:v>19.899999999999999</c:v>
                </c:pt>
                <c:pt idx="133">
                  <c:v>21.3</c:v>
                </c:pt>
                <c:pt idx="134">
                  <c:v>22.3</c:v>
                </c:pt>
                <c:pt idx="135">
                  <c:v>21.7</c:v>
                </c:pt>
                <c:pt idx="136">
                  <c:v>23</c:v>
                </c:pt>
                <c:pt idx="137">
                  <c:v>23</c:v>
                </c:pt>
                <c:pt idx="138">
                  <c:v>22.4</c:v>
                </c:pt>
                <c:pt idx="139">
                  <c:v>20.7</c:v>
                </c:pt>
                <c:pt idx="140">
                  <c:v>19.100000000000001</c:v>
                </c:pt>
                <c:pt idx="141">
                  <c:v>19.8</c:v>
                </c:pt>
                <c:pt idx="142">
                  <c:v>19.7</c:v>
                </c:pt>
                <c:pt idx="143">
                  <c:v>19.600000000000001</c:v>
                </c:pt>
                <c:pt idx="144">
                  <c:v>16.600000000000001</c:v>
                </c:pt>
                <c:pt idx="145">
                  <c:v>16.7</c:v>
                </c:pt>
                <c:pt idx="146">
                  <c:v>16.8</c:v>
                </c:pt>
                <c:pt idx="147">
                  <c:v>16.100000000000001</c:v>
                </c:pt>
                <c:pt idx="148">
                  <c:v>16.600000000000001</c:v>
                </c:pt>
                <c:pt idx="149">
                  <c:v>17.100000000000001</c:v>
                </c:pt>
                <c:pt idx="150">
                  <c:v>15.1</c:v>
                </c:pt>
                <c:pt idx="151">
                  <c:v>17</c:v>
                </c:pt>
                <c:pt idx="152">
                  <c:v>17.100000000000001</c:v>
                </c:pt>
                <c:pt idx="153">
                  <c:v>15.9</c:v>
                </c:pt>
                <c:pt idx="154">
                  <c:v>15.1</c:v>
                </c:pt>
                <c:pt idx="155">
                  <c:v>16.100000000000001</c:v>
                </c:pt>
                <c:pt idx="156">
                  <c:v>14.7</c:v>
                </c:pt>
                <c:pt idx="157">
                  <c:v>16.7</c:v>
                </c:pt>
                <c:pt idx="158">
                  <c:v>18.8</c:v>
                </c:pt>
                <c:pt idx="159">
                  <c:v>13.3</c:v>
                </c:pt>
                <c:pt idx="160">
                  <c:v>14.7</c:v>
                </c:pt>
                <c:pt idx="161">
                  <c:v>16.8</c:v>
                </c:pt>
                <c:pt idx="162">
                  <c:v>18.399999999999999</c:v>
                </c:pt>
                <c:pt idx="163">
                  <c:v>20.5</c:v>
                </c:pt>
                <c:pt idx="164">
                  <c:v>20.3</c:v>
                </c:pt>
                <c:pt idx="165">
                  <c:v>16.7</c:v>
                </c:pt>
                <c:pt idx="166">
                  <c:v>13.6</c:v>
                </c:pt>
                <c:pt idx="167">
                  <c:v>15.6</c:v>
                </c:pt>
                <c:pt idx="168">
                  <c:v>15.8</c:v>
                </c:pt>
                <c:pt idx="169">
                  <c:v>18.2</c:v>
                </c:pt>
                <c:pt idx="170">
                  <c:v>20.7</c:v>
                </c:pt>
                <c:pt idx="171">
                  <c:v>22.3</c:v>
                </c:pt>
                <c:pt idx="172">
                  <c:v>20.7</c:v>
                </c:pt>
                <c:pt idx="173">
                  <c:v>21.9</c:v>
                </c:pt>
                <c:pt idx="174">
                  <c:v>21.9</c:v>
                </c:pt>
                <c:pt idx="175">
                  <c:v>14.7</c:v>
                </c:pt>
                <c:pt idx="176">
                  <c:v>14.5</c:v>
                </c:pt>
                <c:pt idx="177">
                  <c:v>17.100000000000001</c:v>
                </c:pt>
                <c:pt idx="178">
                  <c:v>17.600000000000001</c:v>
                </c:pt>
                <c:pt idx="179">
                  <c:v>17.3</c:v>
                </c:pt>
                <c:pt idx="180">
                  <c:v>14.8</c:v>
                </c:pt>
                <c:pt idx="181">
                  <c:v>16</c:v>
                </c:pt>
                <c:pt idx="182">
                  <c:v>16.3</c:v>
                </c:pt>
                <c:pt idx="183">
                  <c:v>16.2</c:v>
                </c:pt>
                <c:pt idx="184">
                  <c:v>14.7</c:v>
                </c:pt>
                <c:pt idx="185">
                  <c:v>12.7</c:v>
                </c:pt>
                <c:pt idx="186">
                  <c:v>11.8</c:v>
                </c:pt>
                <c:pt idx="187">
                  <c:v>7.9</c:v>
                </c:pt>
                <c:pt idx="188">
                  <c:v>9.4</c:v>
                </c:pt>
                <c:pt idx="189">
                  <c:v>10.199999999999999</c:v>
                </c:pt>
                <c:pt idx="190">
                  <c:v>12.2</c:v>
                </c:pt>
                <c:pt idx="191">
                  <c:v>13</c:v>
                </c:pt>
                <c:pt idx="192">
                  <c:v>13.4</c:v>
                </c:pt>
                <c:pt idx="193">
                  <c:v>11.1</c:v>
                </c:pt>
                <c:pt idx="194">
                  <c:v>13.3</c:v>
                </c:pt>
                <c:pt idx="195">
                  <c:v>7.6</c:v>
                </c:pt>
                <c:pt idx="196">
                  <c:v>4.8</c:v>
                </c:pt>
                <c:pt idx="197">
                  <c:v>9.5</c:v>
                </c:pt>
                <c:pt idx="198">
                  <c:v>12.9</c:v>
                </c:pt>
                <c:pt idx="199">
                  <c:v>17.2</c:v>
                </c:pt>
                <c:pt idx="200">
                  <c:v>14.3</c:v>
                </c:pt>
                <c:pt idx="201">
                  <c:v>8.6999999999999993</c:v>
                </c:pt>
                <c:pt idx="202">
                  <c:v>8</c:v>
                </c:pt>
                <c:pt idx="203">
                  <c:v>5.7</c:v>
                </c:pt>
                <c:pt idx="204">
                  <c:v>10.4</c:v>
                </c:pt>
                <c:pt idx="205">
                  <c:v>13.7</c:v>
                </c:pt>
                <c:pt idx="206">
                  <c:v>15.2</c:v>
                </c:pt>
                <c:pt idx="207">
                  <c:v>13.8</c:v>
                </c:pt>
                <c:pt idx="208">
                  <c:v>11.1</c:v>
                </c:pt>
                <c:pt idx="209">
                  <c:v>10.4</c:v>
                </c:pt>
                <c:pt idx="210">
                  <c:v>14.3</c:v>
                </c:pt>
                <c:pt idx="211">
                  <c:v>13.9</c:v>
                </c:pt>
                <c:pt idx="212">
                  <c:v>13.9</c:v>
                </c:pt>
                <c:pt idx="213">
                  <c:v>14.6</c:v>
                </c:pt>
                <c:pt idx="214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E-48E4-964E-B262FEBDA678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'2018'!$H$1:$H$215</c:f>
              <c:strCache>
                <c:ptCount val="215"/>
                <c:pt idx="0">
                  <c:v>Дата</c:v>
                </c:pt>
                <c:pt idx="1">
                  <c:v>01.03.2018</c:v>
                </c:pt>
                <c:pt idx="2">
                  <c:v>02.03.2018</c:v>
                </c:pt>
                <c:pt idx="3">
                  <c:v>03.03.2018</c:v>
                </c:pt>
                <c:pt idx="4">
                  <c:v>04.03.2018</c:v>
                </c:pt>
                <c:pt idx="5">
                  <c:v>05.03.2018</c:v>
                </c:pt>
                <c:pt idx="6">
                  <c:v>06.03.2018</c:v>
                </c:pt>
                <c:pt idx="7">
                  <c:v>07.03.2018</c:v>
                </c:pt>
                <c:pt idx="8">
                  <c:v>08.03.2018</c:v>
                </c:pt>
                <c:pt idx="9">
                  <c:v>09.03.2018</c:v>
                </c:pt>
                <c:pt idx="10">
                  <c:v>10.03.2018</c:v>
                </c:pt>
                <c:pt idx="11">
                  <c:v>11.03.2018</c:v>
                </c:pt>
                <c:pt idx="12">
                  <c:v>12.03.2018</c:v>
                </c:pt>
                <c:pt idx="13">
                  <c:v>13.03.2018</c:v>
                </c:pt>
                <c:pt idx="14">
                  <c:v>14.03.2018</c:v>
                </c:pt>
                <c:pt idx="15">
                  <c:v>15.03.2018</c:v>
                </c:pt>
                <c:pt idx="16">
                  <c:v>16.03.2018</c:v>
                </c:pt>
                <c:pt idx="17">
                  <c:v>17.03.2018</c:v>
                </c:pt>
                <c:pt idx="18">
                  <c:v>18.03.2018</c:v>
                </c:pt>
                <c:pt idx="19">
                  <c:v>19.03.2018</c:v>
                </c:pt>
                <c:pt idx="20">
                  <c:v>20.03.2018</c:v>
                </c:pt>
                <c:pt idx="21">
                  <c:v>21.03.2018</c:v>
                </c:pt>
                <c:pt idx="22">
                  <c:v>22.03.2018</c:v>
                </c:pt>
                <c:pt idx="23">
                  <c:v>23.03.2018</c:v>
                </c:pt>
                <c:pt idx="24">
                  <c:v>24.03.2018</c:v>
                </c:pt>
                <c:pt idx="25">
                  <c:v>25.03.2018</c:v>
                </c:pt>
                <c:pt idx="26">
                  <c:v>26.03.2018</c:v>
                </c:pt>
                <c:pt idx="27">
                  <c:v>27.03.2018</c:v>
                </c:pt>
                <c:pt idx="28">
                  <c:v>28.03.2018</c:v>
                </c:pt>
                <c:pt idx="29">
                  <c:v>29.03.2018</c:v>
                </c:pt>
                <c:pt idx="30">
                  <c:v>30.03.2018</c:v>
                </c:pt>
                <c:pt idx="31">
                  <c:v>31.03.2018</c:v>
                </c:pt>
                <c:pt idx="32">
                  <c:v>01.04.2018</c:v>
                </c:pt>
                <c:pt idx="33">
                  <c:v>02.04.2018</c:v>
                </c:pt>
                <c:pt idx="34">
                  <c:v>03.04.2018</c:v>
                </c:pt>
                <c:pt idx="35">
                  <c:v>04.04.2018</c:v>
                </c:pt>
                <c:pt idx="36">
                  <c:v>05.04.2018</c:v>
                </c:pt>
                <c:pt idx="37">
                  <c:v>06.04.2018</c:v>
                </c:pt>
                <c:pt idx="38">
                  <c:v>07.04.2018</c:v>
                </c:pt>
                <c:pt idx="39">
                  <c:v>08.04.2018</c:v>
                </c:pt>
                <c:pt idx="40">
                  <c:v>09.04.2018</c:v>
                </c:pt>
                <c:pt idx="41">
                  <c:v>10.04.2018</c:v>
                </c:pt>
                <c:pt idx="42">
                  <c:v>11.04.2018</c:v>
                </c:pt>
                <c:pt idx="43">
                  <c:v>12.04.2018</c:v>
                </c:pt>
                <c:pt idx="44">
                  <c:v>13.04.2018</c:v>
                </c:pt>
                <c:pt idx="45">
                  <c:v>14.04.2018</c:v>
                </c:pt>
                <c:pt idx="46">
                  <c:v>15.04.2018</c:v>
                </c:pt>
                <c:pt idx="47">
                  <c:v>16.04.2018</c:v>
                </c:pt>
                <c:pt idx="48">
                  <c:v>17.04.2018</c:v>
                </c:pt>
                <c:pt idx="49">
                  <c:v>18.04.2018</c:v>
                </c:pt>
                <c:pt idx="50">
                  <c:v>19.04.2018</c:v>
                </c:pt>
                <c:pt idx="51">
                  <c:v>20.04.2018</c:v>
                </c:pt>
                <c:pt idx="52">
                  <c:v>21.04.2018</c:v>
                </c:pt>
                <c:pt idx="53">
                  <c:v>22.04.2018</c:v>
                </c:pt>
                <c:pt idx="54">
                  <c:v>23.04.2018</c:v>
                </c:pt>
                <c:pt idx="55">
                  <c:v>24.04.2018</c:v>
                </c:pt>
                <c:pt idx="56">
                  <c:v>25.04.2018</c:v>
                </c:pt>
                <c:pt idx="57">
                  <c:v>26.04.2018</c:v>
                </c:pt>
                <c:pt idx="58">
                  <c:v>27.04.2018</c:v>
                </c:pt>
                <c:pt idx="59">
                  <c:v>28.04.2018</c:v>
                </c:pt>
                <c:pt idx="60">
                  <c:v>29.04.2018</c:v>
                </c:pt>
                <c:pt idx="61">
                  <c:v>30.04.2018</c:v>
                </c:pt>
                <c:pt idx="62">
                  <c:v>01.05.2018</c:v>
                </c:pt>
                <c:pt idx="63">
                  <c:v>02.05.2018</c:v>
                </c:pt>
                <c:pt idx="64">
                  <c:v>03.05.2018</c:v>
                </c:pt>
                <c:pt idx="65">
                  <c:v>04.05.2018</c:v>
                </c:pt>
                <c:pt idx="66">
                  <c:v>05.05.2018</c:v>
                </c:pt>
                <c:pt idx="67">
                  <c:v>06.05.2018</c:v>
                </c:pt>
                <c:pt idx="68">
                  <c:v>07.05.2018</c:v>
                </c:pt>
                <c:pt idx="69">
                  <c:v>08.05.2018</c:v>
                </c:pt>
                <c:pt idx="70">
                  <c:v>09.05.2018</c:v>
                </c:pt>
                <c:pt idx="71">
                  <c:v>10.05.2018</c:v>
                </c:pt>
                <c:pt idx="72">
                  <c:v>11.05.2018</c:v>
                </c:pt>
                <c:pt idx="73">
                  <c:v>12.05.2018</c:v>
                </c:pt>
                <c:pt idx="74">
                  <c:v>13.05.2018</c:v>
                </c:pt>
                <c:pt idx="75">
                  <c:v>14.05.2018</c:v>
                </c:pt>
                <c:pt idx="76">
                  <c:v>15.05.2018</c:v>
                </c:pt>
                <c:pt idx="77">
                  <c:v>16.05.2018</c:v>
                </c:pt>
                <c:pt idx="78">
                  <c:v>17.05.2018</c:v>
                </c:pt>
                <c:pt idx="79">
                  <c:v>18.05.2018</c:v>
                </c:pt>
                <c:pt idx="80">
                  <c:v>19.05.2018</c:v>
                </c:pt>
                <c:pt idx="81">
                  <c:v>20.05.2018</c:v>
                </c:pt>
                <c:pt idx="82">
                  <c:v>21.05.2018</c:v>
                </c:pt>
                <c:pt idx="83">
                  <c:v>22.05.2018</c:v>
                </c:pt>
                <c:pt idx="84">
                  <c:v>23.05.2018</c:v>
                </c:pt>
                <c:pt idx="85">
                  <c:v>24.05.2018</c:v>
                </c:pt>
                <c:pt idx="86">
                  <c:v>25.05.2018</c:v>
                </c:pt>
                <c:pt idx="87">
                  <c:v>26.05.2018</c:v>
                </c:pt>
                <c:pt idx="88">
                  <c:v>27.05.2018</c:v>
                </c:pt>
                <c:pt idx="89">
                  <c:v>28.05.2018</c:v>
                </c:pt>
                <c:pt idx="90">
                  <c:v>29.05.2018</c:v>
                </c:pt>
                <c:pt idx="91">
                  <c:v>30.05.2018</c:v>
                </c:pt>
                <c:pt idx="92">
                  <c:v>31.05.2018</c:v>
                </c:pt>
                <c:pt idx="93">
                  <c:v>01.06.2018</c:v>
                </c:pt>
                <c:pt idx="94">
                  <c:v>02.06.2018</c:v>
                </c:pt>
                <c:pt idx="95">
                  <c:v>03.06.2018</c:v>
                </c:pt>
                <c:pt idx="96">
                  <c:v>04.06.2018</c:v>
                </c:pt>
                <c:pt idx="97">
                  <c:v>05.06.2018</c:v>
                </c:pt>
                <c:pt idx="98">
                  <c:v>06.06.2018</c:v>
                </c:pt>
                <c:pt idx="99">
                  <c:v>07.06.2018</c:v>
                </c:pt>
                <c:pt idx="100">
                  <c:v>08.06.2018</c:v>
                </c:pt>
                <c:pt idx="101">
                  <c:v>09.06.2018</c:v>
                </c:pt>
                <c:pt idx="102">
                  <c:v>10.06.2018</c:v>
                </c:pt>
                <c:pt idx="103">
                  <c:v>11.06.2018</c:v>
                </c:pt>
                <c:pt idx="104">
                  <c:v>12.06.2018</c:v>
                </c:pt>
                <c:pt idx="105">
                  <c:v>13.06.2018</c:v>
                </c:pt>
                <c:pt idx="106">
                  <c:v>14.06.2018</c:v>
                </c:pt>
                <c:pt idx="107">
                  <c:v>15.06.2018</c:v>
                </c:pt>
                <c:pt idx="108">
                  <c:v>16.06.2018</c:v>
                </c:pt>
                <c:pt idx="109">
                  <c:v>17.06.2018</c:v>
                </c:pt>
                <c:pt idx="110">
                  <c:v>18.06.2018</c:v>
                </c:pt>
                <c:pt idx="111">
                  <c:v>19.06.2018</c:v>
                </c:pt>
                <c:pt idx="112">
                  <c:v>20.06.2018</c:v>
                </c:pt>
                <c:pt idx="113">
                  <c:v>21.06.2018</c:v>
                </c:pt>
                <c:pt idx="114">
                  <c:v>22.06.2018</c:v>
                </c:pt>
                <c:pt idx="115">
                  <c:v>23.06.2018</c:v>
                </c:pt>
                <c:pt idx="116">
                  <c:v>24.06.2018</c:v>
                </c:pt>
                <c:pt idx="117">
                  <c:v>25.06.2018</c:v>
                </c:pt>
                <c:pt idx="118">
                  <c:v>26.06.2018</c:v>
                </c:pt>
                <c:pt idx="119">
                  <c:v>27.06.2018</c:v>
                </c:pt>
                <c:pt idx="120">
                  <c:v>28.06.2018</c:v>
                </c:pt>
                <c:pt idx="121">
                  <c:v>29.06.2018</c:v>
                </c:pt>
                <c:pt idx="122">
                  <c:v>30.06.2018</c:v>
                </c:pt>
                <c:pt idx="123">
                  <c:v>01.07.2018</c:v>
                </c:pt>
                <c:pt idx="124">
                  <c:v>02.07.2018</c:v>
                </c:pt>
                <c:pt idx="125">
                  <c:v>03.07.2018</c:v>
                </c:pt>
                <c:pt idx="126">
                  <c:v>04.07.2018</c:v>
                </c:pt>
                <c:pt idx="127">
                  <c:v>05.07.2018</c:v>
                </c:pt>
                <c:pt idx="128">
                  <c:v>06.07.2018</c:v>
                </c:pt>
                <c:pt idx="129">
                  <c:v>07.07.2018</c:v>
                </c:pt>
                <c:pt idx="130">
                  <c:v>08.07.2018</c:v>
                </c:pt>
                <c:pt idx="131">
                  <c:v>09.07.2018</c:v>
                </c:pt>
                <c:pt idx="132">
                  <c:v>10.07.2018</c:v>
                </c:pt>
                <c:pt idx="133">
                  <c:v>11.07.2018</c:v>
                </c:pt>
                <c:pt idx="134">
                  <c:v>12.07.2018</c:v>
                </c:pt>
                <c:pt idx="135">
                  <c:v>13.07.2018</c:v>
                </c:pt>
                <c:pt idx="136">
                  <c:v>14.07.2018</c:v>
                </c:pt>
                <c:pt idx="137">
                  <c:v>15.07.2018</c:v>
                </c:pt>
                <c:pt idx="138">
                  <c:v>16.07.2018</c:v>
                </c:pt>
                <c:pt idx="139">
                  <c:v>17.07.2018</c:v>
                </c:pt>
                <c:pt idx="140">
                  <c:v>18.07.2018</c:v>
                </c:pt>
                <c:pt idx="141">
                  <c:v>19.07.2018</c:v>
                </c:pt>
                <c:pt idx="142">
                  <c:v>20.07.2018</c:v>
                </c:pt>
                <c:pt idx="143">
                  <c:v>21.07.2018</c:v>
                </c:pt>
                <c:pt idx="144">
                  <c:v>22.07.2018</c:v>
                </c:pt>
                <c:pt idx="145">
                  <c:v>23.07.2018</c:v>
                </c:pt>
                <c:pt idx="146">
                  <c:v>24.07.2018</c:v>
                </c:pt>
                <c:pt idx="147">
                  <c:v>25.07.2018</c:v>
                </c:pt>
                <c:pt idx="148">
                  <c:v>26.07.2018</c:v>
                </c:pt>
                <c:pt idx="149">
                  <c:v>27.07.2018</c:v>
                </c:pt>
                <c:pt idx="150">
                  <c:v>28.07.2018</c:v>
                </c:pt>
                <c:pt idx="151">
                  <c:v>29.07.2018</c:v>
                </c:pt>
                <c:pt idx="152">
                  <c:v>30.07.2018</c:v>
                </c:pt>
                <c:pt idx="153">
                  <c:v>31.07.2018</c:v>
                </c:pt>
                <c:pt idx="154">
                  <c:v>01.08.2018</c:v>
                </c:pt>
                <c:pt idx="155">
                  <c:v>02.08.2018</c:v>
                </c:pt>
                <c:pt idx="156">
                  <c:v>03.08.2018</c:v>
                </c:pt>
                <c:pt idx="157">
                  <c:v>04.08.2018</c:v>
                </c:pt>
                <c:pt idx="158">
                  <c:v>05.08.2018</c:v>
                </c:pt>
                <c:pt idx="159">
                  <c:v>06.08.2018</c:v>
                </c:pt>
                <c:pt idx="160">
                  <c:v>07.08.2018</c:v>
                </c:pt>
                <c:pt idx="161">
                  <c:v>08.08.2018</c:v>
                </c:pt>
                <c:pt idx="162">
                  <c:v>09.08.2018</c:v>
                </c:pt>
                <c:pt idx="163">
                  <c:v>10.08.2018</c:v>
                </c:pt>
                <c:pt idx="164">
                  <c:v>11.08.2018</c:v>
                </c:pt>
                <c:pt idx="165">
                  <c:v>12.08.2018</c:v>
                </c:pt>
                <c:pt idx="166">
                  <c:v>13.08.2018</c:v>
                </c:pt>
                <c:pt idx="167">
                  <c:v>14.08.2018</c:v>
                </c:pt>
                <c:pt idx="168">
                  <c:v>15.08.2018</c:v>
                </c:pt>
                <c:pt idx="169">
                  <c:v>16.08.2018</c:v>
                </c:pt>
                <c:pt idx="170">
                  <c:v>17.08.2018</c:v>
                </c:pt>
                <c:pt idx="171">
                  <c:v>18.08.2018</c:v>
                </c:pt>
                <c:pt idx="172">
                  <c:v>19.08.2018</c:v>
                </c:pt>
                <c:pt idx="173">
                  <c:v>20.08.2018</c:v>
                </c:pt>
                <c:pt idx="174">
                  <c:v>21.08.2018</c:v>
                </c:pt>
                <c:pt idx="175">
                  <c:v>22.08.2018</c:v>
                </c:pt>
                <c:pt idx="176">
                  <c:v>23.08.2018</c:v>
                </c:pt>
                <c:pt idx="177">
                  <c:v>24.08.2018</c:v>
                </c:pt>
                <c:pt idx="178">
                  <c:v>25.08.2018</c:v>
                </c:pt>
                <c:pt idx="179">
                  <c:v>26.08.2018</c:v>
                </c:pt>
                <c:pt idx="180">
                  <c:v>27.08.2018</c:v>
                </c:pt>
                <c:pt idx="181">
                  <c:v>28.08.2018</c:v>
                </c:pt>
                <c:pt idx="182">
                  <c:v>29.08.2018</c:v>
                </c:pt>
                <c:pt idx="183">
                  <c:v>30.08.2018</c:v>
                </c:pt>
                <c:pt idx="184">
                  <c:v>31.08.2018</c:v>
                </c:pt>
                <c:pt idx="185">
                  <c:v>01.09.2018</c:v>
                </c:pt>
                <c:pt idx="186">
                  <c:v>02.09.2018</c:v>
                </c:pt>
                <c:pt idx="187">
                  <c:v>03.09.2018</c:v>
                </c:pt>
                <c:pt idx="188">
                  <c:v>04.09.2018</c:v>
                </c:pt>
                <c:pt idx="189">
                  <c:v>05.09.2018</c:v>
                </c:pt>
                <c:pt idx="190">
                  <c:v>06.09.2018</c:v>
                </c:pt>
                <c:pt idx="191">
                  <c:v>07.09.2018</c:v>
                </c:pt>
                <c:pt idx="192">
                  <c:v>08.09.2018</c:v>
                </c:pt>
                <c:pt idx="193">
                  <c:v>09.09.2018</c:v>
                </c:pt>
                <c:pt idx="194">
                  <c:v>10.09.2018</c:v>
                </c:pt>
                <c:pt idx="195">
                  <c:v>11.09.2018</c:v>
                </c:pt>
                <c:pt idx="196">
                  <c:v>12.09.2018</c:v>
                </c:pt>
                <c:pt idx="197">
                  <c:v>13.09.2018</c:v>
                </c:pt>
                <c:pt idx="198">
                  <c:v>14.09.2018</c:v>
                </c:pt>
                <c:pt idx="199">
                  <c:v>15.09.2018</c:v>
                </c:pt>
                <c:pt idx="200">
                  <c:v>16.09.2018</c:v>
                </c:pt>
                <c:pt idx="201">
                  <c:v>17.09.2018</c:v>
                </c:pt>
                <c:pt idx="202">
                  <c:v>18.09.2018</c:v>
                </c:pt>
                <c:pt idx="203">
                  <c:v>19.09.2018</c:v>
                </c:pt>
                <c:pt idx="204">
                  <c:v>20.09.2018</c:v>
                </c:pt>
                <c:pt idx="205">
                  <c:v>21.09.2018</c:v>
                </c:pt>
                <c:pt idx="206">
                  <c:v>22.09.2018</c:v>
                </c:pt>
                <c:pt idx="207">
                  <c:v>23.09.2018</c:v>
                </c:pt>
                <c:pt idx="208">
                  <c:v>24.09.2018</c:v>
                </c:pt>
                <c:pt idx="209">
                  <c:v>25.09.2018</c:v>
                </c:pt>
                <c:pt idx="210">
                  <c:v>26.09.2018</c:v>
                </c:pt>
                <c:pt idx="211">
                  <c:v>27.09.2018</c:v>
                </c:pt>
                <c:pt idx="212">
                  <c:v>28.09.2018</c:v>
                </c:pt>
                <c:pt idx="213">
                  <c:v>29.09.2018</c:v>
                </c:pt>
                <c:pt idx="214">
                  <c:v>30.09.2018</c:v>
                </c:pt>
              </c:strCache>
            </c:strRef>
          </c:cat>
          <c:val>
            <c:numRef>
              <c:f>'2018'!$J$1:$J$215</c:f>
              <c:numCache>
                <c:formatCode>General</c:formatCode>
                <c:ptCount val="215"/>
                <c:pt idx="0">
                  <c:v>0</c:v>
                </c:pt>
                <c:pt idx="1">
                  <c:v>1.5</c:v>
                </c:pt>
                <c:pt idx="2">
                  <c:v>0.7</c:v>
                </c:pt>
                <c:pt idx="3">
                  <c:v>0.5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1.9</c:v>
                </c:pt>
                <c:pt idx="8">
                  <c:v>0</c:v>
                </c:pt>
                <c:pt idx="9">
                  <c:v>0</c:v>
                </c:pt>
                <c:pt idx="10">
                  <c:v>3.7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1.4</c:v>
                </c:pt>
                <c:pt idx="21">
                  <c:v>2.2999999999999998</c:v>
                </c:pt>
                <c:pt idx="22">
                  <c:v>2.8</c:v>
                </c:pt>
                <c:pt idx="23">
                  <c:v>4.2</c:v>
                </c:pt>
                <c:pt idx="24">
                  <c:v>2</c:v>
                </c:pt>
                <c:pt idx="25">
                  <c:v>0.3</c:v>
                </c:pt>
                <c:pt idx="26">
                  <c:v>27.2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2.1</c:v>
                </c:pt>
                <c:pt idx="36">
                  <c:v>0</c:v>
                </c:pt>
                <c:pt idx="37">
                  <c:v>0</c:v>
                </c:pt>
                <c:pt idx="38">
                  <c:v>3.8</c:v>
                </c:pt>
                <c:pt idx="39">
                  <c:v>1.3</c:v>
                </c:pt>
                <c:pt idx="40">
                  <c:v>0</c:v>
                </c:pt>
                <c:pt idx="41">
                  <c:v>4.9000000000000004</c:v>
                </c:pt>
                <c:pt idx="42">
                  <c:v>0.3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1.4</c:v>
                </c:pt>
                <c:pt idx="55">
                  <c:v>1.4</c:v>
                </c:pt>
                <c:pt idx="56">
                  <c:v>0</c:v>
                </c:pt>
                <c:pt idx="57">
                  <c:v>1.2</c:v>
                </c:pt>
                <c:pt idx="58">
                  <c:v>0</c:v>
                </c:pt>
                <c:pt idx="59">
                  <c:v>3.6</c:v>
                </c:pt>
                <c:pt idx="60">
                  <c:v>0.5</c:v>
                </c:pt>
                <c:pt idx="61">
                  <c:v>0</c:v>
                </c:pt>
                <c:pt idx="62">
                  <c:v>0.5</c:v>
                </c:pt>
                <c:pt idx="63">
                  <c:v>0</c:v>
                </c:pt>
                <c:pt idx="64">
                  <c:v>7.9</c:v>
                </c:pt>
                <c:pt idx="65">
                  <c:v>1.8</c:v>
                </c:pt>
                <c:pt idx="66">
                  <c:v>18.899999999999999</c:v>
                </c:pt>
                <c:pt idx="67">
                  <c:v>1.3</c:v>
                </c:pt>
                <c:pt idx="68">
                  <c:v>1</c:v>
                </c:pt>
                <c:pt idx="69">
                  <c:v>0.3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6.4</c:v>
                </c:pt>
                <c:pt idx="74">
                  <c:v>1.6</c:v>
                </c:pt>
                <c:pt idx="75">
                  <c:v>5.9</c:v>
                </c:pt>
                <c:pt idx="76">
                  <c:v>1.4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0.7</c:v>
                </c:pt>
                <c:pt idx="83">
                  <c:v>1.3</c:v>
                </c:pt>
                <c:pt idx="84">
                  <c:v>22.2</c:v>
                </c:pt>
                <c:pt idx="85">
                  <c:v>0.7</c:v>
                </c:pt>
                <c:pt idx="86">
                  <c:v>8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7.4</c:v>
                </c:pt>
                <c:pt idx="91">
                  <c:v>0</c:v>
                </c:pt>
                <c:pt idx="92">
                  <c:v>4.3</c:v>
                </c:pt>
                <c:pt idx="93">
                  <c:v>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9.6</c:v>
                </c:pt>
                <c:pt idx="103">
                  <c:v>3.7</c:v>
                </c:pt>
                <c:pt idx="104">
                  <c:v>0</c:v>
                </c:pt>
                <c:pt idx="105">
                  <c:v>0</c:v>
                </c:pt>
                <c:pt idx="106">
                  <c:v>9.1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0.4</c:v>
                </c:pt>
                <c:pt idx="112">
                  <c:v>0</c:v>
                </c:pt>
                <c:pt idx="113">
                  <c:v>0.5</c:v>
                </c:pt>
                <c:pt idx="114">
                  <c:v>0</c:v>
                </c:pt>
                <c:pt idx="115">
                  <c:v>0</c:v>
                </c:pt>
                <c:pt idx="116">
                  <c:v>11.5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0</c:v>
                </c:pt>
                <c:pt idx="121">
                  <c:v>1.5</c:v>
                </c:pt>
                <c:pt idx="122">
                  <c:v>7.3</c:v>
                </c:pt>
                <c:pt idx="123">
                  <c:v>9.4</c:v>
                </c:pt>
                <c:pt idx="124">
                  <c:v>0</c:v>
                </c:pt>
                <c:pt idx="125">
                  <c:v>5.6</c:v>
                </c:pt>
                <c:pt idx="126">
                  <c:v>0</c:v>
                </c:pt>
                <c:pt idx="127">
                  <c:v>1.4</c:v>
                </c:pt>
                <c:pt idx="128">
                  <c:v>1.4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1.1000000000000001</c:v>
                </c:pt>
                <c:pt idx="145">
                  <c:v>0.8</c:v>
                </c:pt>
                <c:pt idx="146">
                  <c:v>1</c:v>
                </c:pt>
                <c:pt idx="147">
                  <c:v>0</c:v>
                </c:pt>
                <c:pt idx="148">
                  <c:v>0.3</c:v>
                </c:pt>
                <c:pt idx="149">
                  <c:v>19.5</c:v>
                </c:pt>
                <c:pt idx="150">
                  <c:v>0.8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1.9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0.5</c:v>
                </c:pt>
                <c:pt idx="165">
                  <c:v>0.3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2.6</c:v>
                </c:pt>
                <c:pt idx="175">
                  <c:v>0.6</c:v>
                </c:pt>
                <c:pt idx="176">
                  <c:v>3.9</c:v>
                </c:pt>
                <c:pt idx="177">
                  <c:v>0</c:v>
                </c:pt>
                <c:pt idx="178">
                  <c:v>1.3</c:v>
                </c:pt>
                <c:pt idx="179">
                  <c:v>0</c:v>
                </c:pt>
                <c:pt idx="180">
                  <c:v>0.3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3</c:v>
                </c:pt>
                <c:pt idx="186">
                  <c:v>6.3</c:v>
                </c:pt>
                <c:pt idx="187">
                  <c:v>2.9</c:v>
                </c:pt>
                <c:pt idx="188">
                  <c:v>2.9</c:v>
                </c:pt>
                <c:pt idx="189">
                  <c:v>0.4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0.4</c:v>
                </c:pt>
                <c:pt idx="196">
                  <c:v>0.4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0.6</c:v>
                </c:pt>
                <c:pt idx="207">
                  <c:v>0</c:v>
                </c:pt>
                <c:pt idx="208">
                  <c:v>0.8</c:v>
                </c:pt>
                <c:pt idx="209">
                  <c:v>2.7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E-48E4-964E-B262FEBDA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11568"/>
        <c:axId val="2111000144"/>
      </c:lineChart>
      <c:catAx>
        <c:axId val="2111011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0144"/>
        <c:crosses val="autoZero"/>
        <c:auto val="1"/>
        <c:lblAlgn val="ctr"/>
        <c:lblOffset val="100"/>
        <c:tickLblSkip val="1"/>
        <c:noMultiLvlLbl val="0"/>
      </c:catAx>
      <c:valAx>
        <c:axId val="211100014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'2019'!$I$1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'2019'!$H$2:$H$215</c:f>
              <c:numCache>
                <c:formatCode>dd\.mm\.yyyy</c:formatCode>
                <c:ptCount val="214"/>
                <c:pt idx="0">
                  <c:v>43525</c:v>
                </c:pt>
                <c:pt idx="1">
                  <c:v>43526</c:v>
                </c:pt>
                <c:pt idx="2">
                  <c:v>43527</c:v>
                </c:pt>
                <c:pt idx="3">
                  <c:v>43528</c:v>
                </c:pt>
                <c:pt idx="4">
                  <c:v>43529</c:v>
                </c:pt>
                <c:pt idx="5">
                  <c:v>43530</c:v>
                </c:pt>
                <c:pt idx="6">
                  <c:v>43531</c:v>
                </c:pt>
                <c:pt idx="7">
                  <c:v>43532</c:v>
                </c:pt>
                <c:pt idx="8">
                  <c:v>43533</c:v>
                </c:pt>
                <c:pt idx="9">
                  <c:v>43534</c:v>
                </c:pt>
                <c:pt idx="10">
                  <c:v>43535</c:v>
                </c:pt>
                <c:pt idx="11">
                  <c:v>43536</c:v>
                </c:pt>
                <c:pt idx="12">
                  <c:v>43537</c:v>
                </c:pt>
                <c:pt idx="13">
                  <c:v>43538</c:v>
                </c:pt>
                <c:pt idx="14">
                  <c:v>43539</c:v>
                </c:pt>
                <c:pt idx="15">
                  <c:v>43540</c:v>
                </c:pt>
                <c:pt idx="16">
                  <c:v>43541</c:v>
                </c:pt>
                <c:pt idx="17">
                  <c:v>43542</c:v>
                </c:pt>
                <c:pt idx="18">
                  <c:v>43543</c:v>
                </c:pt>
                <c:pt idx="19">
                  <c:v>43544</c:v>
                </c:pt>
                <c:pt idx="20">
                  <c:v>43545</c:v>
                </c:pt>
                <c:pt idx="21">
                  <c:v>43546</c:v>
                </c:pt>
                <c:pt idx="22">
                  <c:v>43547</c:v>
                </c:pt>
                <c:pt idx="23">
                  <c:v>43548</c:v>
                </c:pt>
                <c:pt idx="24">
                  <c:v>43549</c:v>
                </c:pt>
                <c:pt idx="25">
                  <c:v>43550</c:v>
                </c:pt>
                <c:pt idx="26">
                  <c:v>43551</c:v>
                </c:pt>
                <c:pt idx="27">
                  <c:v>43552</c:v>
                </c:pt>
                <c:pt idx="28">
                  <c:v>43553</c:v>
                </c:pt>
                <c:pt idx="29">
                  <c:v>43554</c:v>
                </c:pt>
                <c:pt idx="30">
                  <c:v>43555</c:v>
                </c:pt>
                <c:pt idx="31">
                  <c:v>43556</c:v>
                </c:pt>
                <c:pt idx="32">
                  <c:v>43557</c:v>
                </c:pt>
                <c:pt idx="33">
                  <c:v>43558</c:v>
                </c:pt>
                <c:pt idx="34">
                  <c:v>43559</c:v>
                </c:pt>
                <c:pt idx="35">
                  <c:v>43560</c:v>
                </c:pt>
                <c:pt idx="36">
                  <c:v>43561</c:v>
                </c:pt>
                <c:pt idx="37">
                  <c:v>43562</c:v>
                </c:pt>
                <c:pt idx="38">
                  <c:v>43563</c:v>
                </c:pt>
                <c:pt idx="39">
                  <c:v>43564</c:v>
                </c:pt>
                <c:pt idx="40">
                  <c:v>43565</c:v>
                </c:pt>
                <c:pt idx="41">
                  <c:v>43566</c:v>
                </c:pt>
                <c:pt idx="42">
                  <c:v>43567</c:v>
                </c:pt>
                <c:pt idx="43">
                  <c:v>43568</c:v>
                </c:pt>
                <c:pt idx="44">
                  <c:v>43569</c:v>
                </c:pt>
                <c:pt idx="45">
                  <c:v>43570</c:v>
                </c:pt>
                <c:pt idx="46">
                  <c:v>43571</c:v>
                </c:pt>
                <c:pt idx="47">
                  <c:v>43572</c:v>
                </c:pt>
                <c:pt idx="48">
                  <c:v>43573</c:v>
                </c:pt>
                <c:pt idx="49">
                  <c:v>43574</c:v>
                </c:pt>
                <c:pt idx="50">
                  <c:v>43575</c:v>
                </c:pt>
                <c:pt idx="51">
                  <c:v>43576</c:v>
                </c:pt>
                <c:pt idx="52">
                  <c:v>43577</c:v>
                </c:pt>
                <c:pt idx="53">
                  <c:v>43578</c:v>
                </c:pt>
                <c:pt idx="54">
                  <c:v>43579</c:v>
                </c:pt>
                <c:pt idx="55">
                  <c:v>43580</c:v>
                </c:pt>
                <c:pt idx="56">
                  <c:v>43581</c:v>
                </c:pt>
                <c:pt idx="57">
                  <c:v>43582</c:v>
                </c:pt>
                <c:pt idx="58">
                  <c:v>43583</c:v>
                </c:pt>
                <c:pt idx="59">
                  <c:v>43584</c:v>
                </c:pt>
                <c:pt idx="60">
                  <c:v>43585</c:v>
                </c:pt>
                <c:pt idx="61">
                  <c:v>43586</c:v>
                </c:pt>
                <c:pt idx="62">
                  <c:v>43587</c:v>
                </c:pt>
                <c:pt idx="63">
                  <c:v>43588</c:v>
                </c:pt>
                <c:pt idx="64">
                  <c:v>43589</c:v>
                </c:pt>
                <c:pt idx="65">
                  <c:v>43590</c:v>
                </c:pt>
                <c:pt idx="66">
                  <c:v>43591</c:v>
                </c:pt>
                <c:pt idx="67">
                  <c:v>43592</c:v>
                </c:pt>
                <c:pt idx="68">
                  <c:v>43593</c:v>
                </c:pt>
                <c:pt idx="69">
                  <c:v>43594</c:v>
                </c:pt>
                <c:pt idx="70">
                  <c:v>43595</c:v>
                </c:pt>
                <c:pt idx="71">
                  <c:v>43596</c:v>
                </c:pt>
                <c:pt idx="72">
                  <c:v>43597</c:v>
                </c:pt>
                <c:pt idx="73">
                  <c:v>43598</c:v>
                </c:pt>
                <c:pt idx="74">
                  <c:v>43599</c:v>
                </c:pt>
                <c:pt idx="75">
                  <c:v>43600</c:v>
                </c:pt>
                <c:pt idx="76">
                  <c:v>43601</c:v>
                </c:pt>
                <c:pt idx="77">
                  <c:v>43602</c:v>
                </c:pt>
                <c:pt idx="78">
                  <c:v>43603</c:v>
                </c:pt>
                <c:pt idx="79">
                  <c:v>43604</c:v>
                </c:pt>
                <c:pt idx="80">
                  <c:v>43605</c:v>
                </c:pt>
                <c:pt idx="81">
                  <c:v>43606</c:v>
                </c:pt>
                <c:pt idx="82">
                  <c:v>43607</c:v>
                </c:pt>
                <c:pt idx="83">
                  <c:v>43608</c:v>
                </c:pt>
                <c:pt idx="84">
                  <c:v>43609</c:v>
                </c:pt>
                <c:pt idx="85">
                  <c:v>43610</c:v>
                </c:pt>
                <c:pt idx="86">
                  <c:v>43611</c:v>
                </c:pt>
                <c:pt idx="87">
                  <c:v>43612</c:v>
                </c:pt>
                <c:pt idx="88">
                  <c:v>43613</c:v>
                </c:pt>
                <c:pt idx="89">
                  <c:v>43614</c:v>
                </c:pt>
                <c:pt idx="90">
                  <c:v>43615</c:v>
                </c:pt>
                <c:pt idx="91">
                  <c:v>43616</c:v>
                </c:pt>
                <c:pt idx="92">
                  <c:v>43617</c:v>
                </c:pt>
                <c:pt idx="93">
                  <c:v>43618</c:v>
                </c:pt>
                <c:pt idx="94">
                  <c:v>43619</c:v>
                </c:pt>
                <c:pt idx="95">
                  <c:v>43620</c:v>
                </c:pt>
                <c:pt idx="96">
                  <c:v>43621</c:v>
                </c:pt>
                <c:pt idx="97">
                  <c:v>43622</c:v>
                </c:pt>
                <c:pt idx="98">
                  <c:v>43623</c:v>
                </c:pt>
                <c:pt idx="99">
                  <c:v>43624</c:v>
                </c:pt>
                <c:pt idx="100">
                  <c:v>43625</c:v>
                </c:pt>
                <c:pt idx="101">
                  <c:v>43626</c:v>
                </c:pt>
                <c:pt idx="102">
                  <c:v>43627</c:v>
                </c:pt>
                <c:pt idx="103">
                  <c:v>43628</c:v>
                </c:pt>
                <c:pt idx="104">
                  <c:v>43629</c:v>
                </c:pt>
                <c:pt idx="105">
                  <c:v>43630</c:v>
                </c:pt>
                <c:pt idx="106">
                  <c:v>43631</c:v>
                </c:pt>
                <c:pt idx="107">
                  <c:v>43632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43638</c:v>
                </c:pt>
                <c:pt idx="114">
                  <c:v>43639</c:v>
                </c:pt>
                <c:pt idx="115">
                  <c:v>43640</c:v>
                </c:pt>
                <c:pt idx="116">
                  <c:v>43641</c:v>
                </c:pt>
                <c:pt idx="117">
                  <c:v>43642</c:v>
                </c:pt>
                <c:pt idx="118">
                  <c:v>43643</c:v>
                </c:pt>
                <c:pt idx="119">
                  <c:v>43644</c:v>
                </c:pt>
                <c:pt idx="120">
                  <c:v>43645</c:v>
                </c:pt>
                <c:pt idx="121">
                  <c:v>43646</c:v>
                </c:pt>
                <c:pt idx="122">
                  <c:v>43647</c:v>
                </c:pt>
                <c:pt idx="123">
                  <c:v>43648</c:v>
                </c:pt>
                <c:pt idx="124">
                  <c:v>43649</c:v>
                </c:pt>
                <c:pt idx="125">
                  <c:v>43650</c:v>
                </c:pt>
                <c:pt idx="126">
                  <c:v>43651</c:v>
                </c:pt>
                <c:pt idx="127">
                  <c:v>43652</c:v>
                </c:pt>
                <c:pt idx="128">
                  <c:v>43653</c:v>
                </c:pt>
                <c:pt idx="129">
                  <c:v>43654</c:v>
                </c:pt>
                <c:pt idx="130">
                  <c:v>43655</c:v>
                </c:pt>
                <c:pt idx="131">
                  <c:v>43656</c:v>
                </c:pt>
                <c:pt idx="132">
                  <c:v>43657</c:v>
                </c:pt>
                <c:pt idx="133">
                  <c:v>43658</c:v>
                </c:pt>
                <c:pt idx="134">
                  <c:v>43659</c:v>
                </c:pt>
                <c:pt idx="135">
                  <c:v>43660</c:v>
                </c:pt>
                <c:pt idx="136">
                  <c:v>43661</c:v>
                </c:pt>
                <c:pt idx="137">
                  <c:v>43662</c:v>
                </c:pt>
                <c:pt idx="138">
                  <c:v>43663</c:v>
                </c:pt>
                <c:pt idx="139">
                  <c:v>43664</c:v>
                </c:pt>
                <c:pt idx="140">
                  <c:v>43665</c:v>
                </c:pt>
                <c:pt idx="141">
                  <c:v>43666</c:v>
                </c:pt>
                <c:pt idx="142">
                  <c:v>43667</c:v>
                </c:pt>
                <c:pt idx="143">
                  <c:v>43668</c:v>
                </c:pt>
                <c:pt idx="144">
                  <c:v>43669</c:v>
                </c:pt>
                <c:pt idx="145">
                  <c:v>43670</c:v>
                </c:pt>
                <c:pt idx="146">
                  <c:v>43671</c:v>
                </c:pt>
                <c:pt idx="147">
                  <c:v>43672</c:v>
                </c:pt>
                <c:pt idx="148">
                  <c:v>43673</c:v>
                </c:pt>
                <c:pt idx="149">
                  <c:v>43674</c:v>
                </c:pt>
                <c:pt idx="150">
                  <c:v>43675</c:v>
                </c:pt>
                <c:pt idx="151">
                  <c:v>43676</c:v>
                </c:pt>
                <c:pt idx="152">
                  <c:v>43677</c:v>
                </c:pt>
                <c:pt idx="153">
                  <c:v>43678</c:v>
                </c:pt>
                <c:pt idx="154">
                  <c:v>43679</c:v>
                </c:pt>
                <c:pt idx="155">
                  <c:v>43680</c:v>
                </c:pt>
                <c:pt idx="156">
                  <c:v>43681</c:v>
                </c:pt>
                <c:pt idx="157">
                  <c:v>43682</c:v>
                </c:pt>
                <c:pt idx="158">
                  <c:v>43683</c:v>
                </c:pt>
                <c:pt idx="159">
                  <c:v>43684</c:v>
                </c:pt>
                <c:pt idx="160">
                  <c:v>43685</c:v>
                </c:pt>
                <c:pt idx="161">
                  <c:v>43686</c:v>
                </c:pt>
                <c:pt idx="162">
                  <c:v>43687</c:v>
                </c:pt>
                <c:pt idx="163">
                  <c:v>43688</c:v>
                </c:pt>
                <c:pt idx="164">
                  <c:v>43689</c:v>
                </c:pt>
                <c:pt idx="165">
                  <c:v>43690</c:v>
                </c:pt>
                <c:pt idx="166">
                  <c:v>43691</c:v>
                </c:pt>
                <c:pt idx="167">
                  <c:v>43692</c:v>
                </c:pt>
                <c:pt idx="168">
                  <c:v>43693</c:v>
                </c:pt>
                <c:pt idx="169">
                  <c:v>43694</c:v>
                </c:pt>
                <c:pt idx="170">
                  <c:v>43695</c:v>
                </c:pt>
                <c:pt idx="171">
                  <c:v>43696</c:v>
                </c:pt>
                <c:pt idx="172">
                  <c:v>43697</c:v>
                </c:pt>
                <c:pt idx="173">
                  <c:v>43698</c:v>
                </c:pt>
                <c:pt idx="174">
                  <c:v>43699</c:v>
                </c:pt>
                <c:pt idx="175">
                  <c:v>43700</c:v>
                </c:pt>
                <c:pt idx="176">
                  <c:v>43701</c:v>
                </c:pt>
                <c:pt idx="177">
                  <c:v>43702</c:v>
                </c:pt>
                <c:pt idx="178">
                  <c:v>43703</c:v>
                </c:pt>
                <c:pt idx="179">
                  <c:v>43704</c:v>
                </c:pt>
                <c:pt idx="180">
                  <c:v>43705</c:v>
                </c:pt>
                <c:pt idx="181">
                  <c:v>43706</c:v>
                </c:pt>
                <c:pt idx="182">
                  <c:v>43707</c:v>
                </c:pt>
                <c:pt idx="183">
                  <c:v>43708</c:v>
                </c:pt>
                <c:pt idx="184">
                  <c:v>43709</c:v>
                </c:pt>
                <c:pt idx="185">
                  <c:v>43710</c:v>
                </c:pt>
                <c:pt idx="186">
                  <c:v>43711</c:v>
                </c:pt>
                <c:pt idx="187">
                  <c:v>43712</c:v>
                </c:pt>
                <c:pt idx="188">
                  <c:v>43713</c:v>
                </c:pt>
                <c:pt idx="189">
                  <c:v>43714</c:v>
                </c:pt>
                <c:pt idx="190">
                  <c:v>43715</c:v>
                </c:pt>
                <c:pt idx="191">
                  <c:v>43716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43722</c:v>
                </c:pt>
                <c:pt idx="198">
                  <c:v>43723</c:v>
                </c:pt>
                <c:pt idx="199">
                  <c:v>43724</c:v>
                </c:pt>
                <c:pt idx="200">
                  <c:v>43725</c:v>
                </c:pt>
                <c:pt idx="201">
                  <c:v>43726</c:v>
                </c:pt>
                <c:pt idx="202">
                  <c:v>43727</c:v>
                </c:pt>
                <c:pt idx="203">
                  <c:v>43728</c:v>
                </c:pt>
                <c:pt idx="204">
                  <c:v>43729</c:v>
                </c:pt>
                <c:pt idx="205">
                  <c:v>43730</c:v>
                </c:pt>
                <c:pt idx="206">
                  <c:v>43731</c:v>
                </c:pt>
                <c:pt idx="207">
                  <c:v>43732</c:v>
                </c:pt>
                <c:pt idx="208">
                  <c:v>43733</c:v>
                </c:pt>
                <c:pt idx="209">
                  <c:v>43734</c:v>
                </c:pt>
                <c:pt idx="210">
                  <c:v>43735</c:v>
                </c:pt>
                <c:pt idx="211">
                  <c:v>43736</c:v>
                </c:pt>
                <c:pt idx="212">
                  <c:v>43737</c:v>
                </c:pt>
                <c:pt idx="213">
                  <c:v>43738</c:v>
                </c:pt>
              </c:numCache>
            </c:numRef>
          </c:cat>
          <c:val>
            <c:numRef>
              <c:f>'2019'!$I$2:$I$215</c:f>
              <c:numCache>
                <c:formatCode>General</c:formatCode>
                <c:ptCount val="214"/>
                <c:pt idx="0">
                  <c:v>-1.7</c:v>
                </c:pt>
                <c:pt idx="1">
                  <c:v>-4.3</c:v>
                </c:pt>
                <c:pt idx="2">
                  <c:v>-4.5999999999999996</c:v>
                </c:pt>
                <c:pt idx="3">
                  <c:v>0.9</c:v>
                </c:pt>
                <c:pt idx="4">
                  <c:v>-2</c:v>
                </c:pt>
                <c:pt idx="5">
                  <c:v>-6.5</c:v>
                </c:pt>
                <c:pt idx="6">
                  <c:v>-4.0999999999999996</c:v>
                </c:pt>
                <c:pt idx="7">
                  <c:v>-1.9</c:v>
                </c:pt>
                <c:pt idx="8">
                  <c:v>-4</c:v>
                </c:pt>
                <c:pt idx="9">
                  <c:v>-9.5</c:v>
                </c:pt>
                <c:pt idx="10">
                  <c:v>-11.2</c:v>
                </c:pt>
                <c:pt idx="11">
                  <c:v>-3.2</c:v>
                </c:pt>
                <c:pt idx="12">
                  <c:v>-1.6</c:v>
                </c:pt>
                <c:pt idx="13">
                  <c:v>0.7</c:v>
                </c:pt>
                <c:pt idx="14">
                  <c:v>2</c:v>
                </c:pt>
                <c:pt idx="15">
                  <c:v>0.4</c:v>
                </c:pt>
                <c:pt idx="16">
                  <c:v>-5.7</c:v>
                </c:pt>
                <c:pt idx="17">
                  <c:v>-8.1999999999999993</c:v>
                </c:pt>
                <c:pt idx="18">
                  <c:v>-9.9</c:v>
                </c:pt>
                <c:pt idx="19">
                  <c:v>-3.9</c:v>
                </c:pt>
                <c:pt idx="20">
                  <c:v>-5.6</c:v>
                </c:pt>
                <c:pt idx="21">
                  <c:v>-3.2</c:v>
                </c:pt>
                <c:pt idx="22">
                  <c:v>-0.9</c:v>
                </c:pt>
                <c:pt idx="23">
                  <c:v>0.5</c:v>
                </c:pt>
                <c:pt idx="24">
                  <c:v>1.2</c:v>
                </c:pt>
                <c:pt idx="25">
                  <c:v>1.3</c:v>
                </c:pt>
                <c:pt idx="26">
                  <c:v>-1.1000000000000001</c:v>
                </c:pt>
                <c:pt idx="27">
                  <c:v>1.4</c:v>
                </c:pt>
                <c:pt idx="28">
                  <c:v>1.9</c:v>
                </c:pt>
                <c:pt idx="29">
                  <c:v>4.4000000000000004</c:v>
                </c:pt>
                <c:pt idx="30">
                  <c:v>4.5</c:v>
                </c:pt>
                <c:pt idx="31">
                  <c:v>4.3</c:v>
                </c:pt>
                <c:pt idx="32">
                  <c:v>2.7</c:v>
                </c:pt>
                <c:pt idx="33">
                  <c:v>4.4000000000000004</c:v>
                </c:pt>
                <c:pt idx="34">
                  <c:v>3.8</c:v>
                </c:pt>
                <c:pt idx="35">
                  <c:v>1.9</c:v>
                </c:pt>
                <c:pt idx="36">
                  <c:v>2.2000000000000002</c:v>
                </c:pt>
                <c:pt idx="37">
                  <c:v>2.9</c:v>
                </c:pt>
                <c:pt idx="38">
                  <c:v>1</c:v>
                </c:pt>
                <c:pt idx="39">
                  <c:v>3.9</c:v>
                </c:pt>
                <c:pt idx="40">
                  <c:v>4.8</c:v>
                </c:pt>
                <c:pt idx="41">
                  <c:v>4</c:v>
                </c:pt>
                <c:pt idx="42">
                  <c:v>5.8</c:v>
                </c:pt>
                <c:pt idx="43">
                  <c:v>11.4</c:v>
                </c:pt>
                <c:pt idx="44">
                  <c:v>12</c:v>
                </c:pt>
                <c:pt idx="45">
                  <c:v>1.6</c:v>
                </c:pt>
                <c:pt idx="46">
                  <c:v>0.3</c:v>
                </c:pt>
                <c:pt idx="47">
                  <c:v>2</c:v>
                </c:pt>
                <c:pt idx="48">
                  <c:v>-0.4</c:v>
                </c:pt>
                <c:pt idx="49">
                  <c:v>-2.9</c:v>
                </c:pt>
                <c:pt idx="50">
                  <c:v>1.1000000000000001</c:v>
                </c:pt>
                <c:pt idx="51">
                  <c:v>4</c:v>
                </c:pt>
                <c:pt idx="52">
                  <c:v>4.0999999999999996</c:v>
                </c:pt>
                <c:pt idx="53">
                  <c:v>4.9000000000000004</c:v>
                </c:pt>
                <c:pt idx="54">
                  <c:v>6.8</c:v>
                </c:pt>
                <c:pt idx="55">
                  <c:v>8.9</c:v>
                </c:pt>
                <c:pt idx="56">
                  <c:v>8.1</c:v>
                </c:pt>
                <c:pt idx="57">
                  <c:v>3.3</c:v>
                </c:pt>
                <c:pt idx="58">
                  <c:v>4.4000000000000004</c:v>
                </c:pt>
                <c:pt idx="59">
                  <c:v>12.7</c:v>
                </c:pt>
                <c:pt idx="60">
                  <c:v>16.7</c:v>
                </c:pt>
                <c:pt idx="61">
                  <c:v>4.2</c:v>
                </c:pt>
                <c:pt idx="62">
                  <c:v>2</c:v>
                </c:pt>
                <c:pt idx="63">
                  <c:v>4.9000000000000004</c:v>
                </c:pt>
                <c:pt idx="64">
                  <c:v>8.4</c:v>
                </c:pt>
                <c:pt idx="65">
                  <c:v>12.4</c:v>
                </c:pt>
                <c:pt idx="66">
                  <c:v>16</c:v>
                </c:pt>
                <c:pt idx="67">
                  <c:v>18.100000000000001</c:v>
                </c:pt>
                <c:pt idx="68">
                  <c:v>18.2</c:v>
                </c:pt>
                <c:pt idx="69">
                  <c:v>17.7</c:v>
                </c:pt>
                <c:pt idx="70">
                  <c:v>10</c:v>
                </c:pt>
                <c:pt idx="71">
                  <c:v>11.5</c:v>
                </c:pt>
                <c:pt idx="72">
                  <c:v>12.8</c:v>
                </c:pt>
                <c:pt idx="73">
                  <c:v>4.7</c:v>
                </c:pt>
                <c:pt idx="74">
                  <c:v>3.7</c:v>
                </c:pt>
                <c:pt idx="75">
                  <c:v>4.7</c:v>
                </c:pt>
                <c:pt idx="76">
                  <c:v>4.5</c:v>
                </c:pt>
                <c:pt idx="77">
                  <c:v>5.9</c:v>
                </c:pt>
                <c:pt idx="78">
                  <c:v>11.2</c:v>
                </c:pt>
                <c:pt idx="79">
                  <c:v>17.3</c:v>
                </c:pt>
                <c:pt idx="80">
                  <c:v>17.399999999999999</c:v>
                </c:pt>
                <c:pt idx="81">
                  <c:v>13</c:v>
                </c:pt>
                <c:pt idx="82">
                  <c:v>11.2</c:v>
                </c:pt>
                <c:pt idx="83">
                  <c:v>9.1</c:v>
                </c:pt>
                <c:pt idx="84">
                  <c:v>11.6</c:v>
                </c:pt>
                <c:pt idx="85">
                  <c:v>16.8</c:v>
                </c:pt>
                <c:pt idx="86">
                  <c:v>14</c:v>
                </c:pt>
                <c:pt idx="87">
                  <c:v>9.1999999999999993</c:v>
                </c:pt>
                <c:pt idx="88">
                  <c:v>15.5</c:v>
                </c:pt>
                <c:pt idx="89">
                  <c:v>19.8</c:v>
                </c:pt>
                <c:pt idx="90">
                  <c:v>20.5</c:v>
                </c:pt>
                <c:pt idx="91">
                  <c:v>13.1</c:v>
                </c:pt>
                <c:pt idx="92">
                  <c:v>15.2</c:v>
                </c:pt>
                <c:pt idx="93">
                  <c:v>12.6</c:v>
                </c:pt>
                <c:pt idx="94">
                  <c:v>15</c:v>
                </c:pt>
                <c:pt idx="95">
                  <c:v>16.600000000000001</c:v>
                </c:pt>
                <c:pt idx="96">
                  <c:v>17.7</c:v>
                </c:pt>
                <c:pt idx="97">
                  <c:v>20.399999999999999</c:v>
                </c:pt>
                <c:pt idx="98">
                  <c:v>17.899999999999999</c:v>
                </c:pt>
                <c:pt idx="99">
                  <c:v>17.899999999999999</c:v>
                </c:pt>
                <c:pt idx="100">
                  <c:v>16.100000000000001</c:v>
                </c:pt>
                <c:pt idx="101">
                  <c:v>16.7</c:v>
                </c:pt>
                <c:pt idx="102">
                  <c:v>18.3</c:v>
                </c:pt>
                <c:pt idx="103">
                  <c:v>21.3</c:v>
                </c:pt>
                <c:pt idx="104">
                  <c:v>22.6</c:v>
                </c:pt>
                <c:pt idx="105">
                  <c:v>20.5</c:v>
                </c:pt>
                <c:pt idx="106">
                  <c:v>14.9</c:v>
                </c:pt>
                <c:pt idx="107">
                  <c:v>14.6</c:v>
                </c:pt>
                <c:pt idx="108">
                  <c:v>13.8</c:v>
                </c:pt>
                <c:pt idx="109">
                  <c:v>15.1</c:v>
                </c:pt>
                <c:pt idx="110">
                  <c:v>16</c:v>
                </c:pt>
                <c:pt idx="111">
                  <c:v>16.600000000000001</c:v>
                </c:pt>
                <c:pt idx="112">
                  <c:v>17.8</c:v>
                </c:pt>
                <c:pt idx="113">
                  <c:v>19.3</c:v>
                </c:pt>
                <c:pt idx="114">
                  <c:v>14.7</c:v>
                </c:pt>
                <c:pt idx="115">
                  <c:v>11</c:v>
                </c:pt>
                <c:pt idx="116">
                  <c:v>14.3</c:v>
                </c:pt>
                <c:pt idx="117">
                  <c:v>18.8</c:v>
                </c:pt>
                <c:pt idx="118">
                  <c:v>20.399999999999999</c:v>
                </c:pt>
                <c:pt idx="119">
                  <c:v>21.1</c:v>
                </c:pt>
                <c:pt idx="120">
                  <c:v>18.2</c:v>
                </c:pt>
                <c:pt idx="121">
                  <c:v>15.5</c:v>
                </c:pt>
                <c:pt idx="122">
                  <c:v>16.2</c:v>
                </c:pt>
                <c:pt idx="123">
                  <c:v>15.1</c:v>
                </c:pt>
                <c:pt idx="124">
                  <c:v>19.3</c:v>
                </c:pt>
                <c:pt idx="125">
                  <c:v>22.2</c:v>
                </c:pt>
                <c:pt idx="126">
                  <c:v>22.3</c:v>
                </c:pt>
                <c:pt idx="127">
                  <c:v>21.7</c:v>
                </c:pt>
                <c:pt idx="128">
                  <c:v>21.9</c:v>
                </c:pt>
                <c:pt idx="129">
                  <c:v>20.7</c:v>
                </c:pt>
                <c:pt idx="130">
                  <c:v>22.2</c:v>
                </c:pt>
                <c:pt idx="131">
                  <c:v>21</c:v>
                </c:pt>
                <c:pt idx="132">
                  <c:v>19.3</c:v>
                </c:pt>
                <c:pt idx="133">
                  <c:v>20.2</c:v>
                </c:pt>
                <c:pt idx="134">
                  <c:v>22.2</c:v>
                </c:pt>
                <c:pt idx="135">
                  <c:v>22.5</c:v>
                </c:pt>
                <c:pt idx="136">
                  <c:v>23.2</c:v>
                </c:pt>
                <c:pt idx="137">
                  <c:v>19.8</c:v>
                </c:pt>
                <c:pt idx="138">
                  <c:v>19.5</c:v>
                </c:pt>
                <c:pt idx="139">
                  <c:v>18.8</c:v>
                </c:pt>
                <c:pt idx="140">
                  <c:v>18.399999999999999</c:v>
                </c:pt>
                <c:pt idx="141">
                  <c:v>20.3</c:v>
                </c:pt>
                <c:pt idx="142">
                  <c:v>19.7</c:v>
                </c:pt>
                <c:pt idx="143">
                  <c:v>16</c:v>
                </c:pt>
                <c:pt idx="144">
                  <c:v>16.2</c:v>
                </c:pt>
                <c:pt idx="145">
                  <c:v>17.399999999999999</c:v>
                </c:pt>
                <c:pt idx="146">
                  <c:v>18.899999999999999</c:v>
                </c:pt>
                <c:pt idx="147">
                  <c:v>19.399999999999999</c:v>
                </c:pt>
                <c:pt idx="148">
                  <c:v>17.600000000000001</c:v>
                </c:pt>
                <c:pt idx="149">
                  <c:v>19.5</c:v>
                </c:pt>
                <c:pt idx="150">
                  <c:v>21</c:v>
                </c:pt>
                <c:pt idx="151">
                  <c:v>21.9</c:v>
                </c:pt>
                <c:pt idx="152">
                  <c:v>23.6</c:v>
                </c:pt>
                <c:pt idx="153">
                  <c:v>23.8</c:v>
                </c:pt>
                <c:pt idx="154">
                  <c:v>23</c:v>
                </c:pt>
                <c:pt idx="155">
                  <c:v>24.4</c:v>
                </c:pt>
                <c:pt idx="156">
                  <c:v>20.6</c:v>
                </c:pt>
                <c:pt idx="157">
                  <c:v>22.2</c:v>
                </c:pt>
                <c:pt idx="158">
                  <c:v>21.2</c:v>
                </c:pt>
                <c:pt idx="159">
                  <c:v>21.9</c:v>
                </c:pt>
                <c:pt idx="160">
                  <c:v>20.9</c:v>
                </c:pt>
                <c:pt idx="161">
                  <c:v>20.100000000000001</c:v>
                </c:pt>
                <c:pt idx="162">
                  <c:v>18.7</c:v>
                </c:pt>
                <c:pt idx="163">
                  <c:v>18.399999999999999</c:v>
                </c:pt>
                <c:pt idx="164">
                  <c:v>18.3</c:v>
                </c:pt>
                <c:pt idx="165">
                  <c:v>18.8</c:v>
                </c:pt>
                <c:pt idx="166">
                  <c:v>19.2</c:v>
                </c:pt>
                <c:pt idx="167">
                  <c:v>18.7</c:v>
                </c:pt>
                <c:pt idx="168">
                  <c:v>18.399999999999999</c:v>
                </c:pt>
                <c:pt idx="169">
                  <c:v>17.2</c:v>
                </c:pt>
                <c:pt idx="170">
                  <c:v>19.100000000000001</c:v>
                </c:pt>
                <c:pt idx="171">
                  <c:v>19.899999999999999</c:v>
                </c:pt>
                <c:pt idx="172">
                  <c:v>17.7</c:v>
                </c:pt>
                <c:pt idx="173">
                  <c:v>16.100000000000001</c:v>
                </c:pt>
                <c:pt idx="174">
                  <c:v>13.3</c:v>
                </c:pt>
                <c:pt idx="175">
                  <c:v>15.4</c:v>
                </c:pt>
                <c:pt idx="176">
                  <c:v>16.7</c:v>
                </c:pt>
                <c:pt idx="177">
                  <c:v>20</c:v>
                </c:pt>
                <c:pt idx="178">
                  <c:v>17.5</c:v>
                </c:pt>
                <c:pt idx="179">
                  <c:v>20.399999999999999</c:v>
                </c:pt>
                <c:pt idx="180">
                  <c:v>17.899999999999999</c:v>
                </c:pt>
                <c:pt idx="181">
                  <c:v>16.5</c:v>
                </c:pt>
                <c:pt idx="182">
                  <c:v>22.9</c:v>
                </c:pt>
                <c:pt idx="183">
                  <c:v>19.5</c:v>
                </c:pt>
                <c:pt idx="184">
                  <c:v>15.8</c:v>
                </c:pt>
                <c:pt idx="185">
                  <c:v>14.9</c:v>
                </c:pt>
                <c:pt idx="186">
                  <c:v>13.4</c:v>
                </c:pt>
                <c:pt idx="187">
                  <c:v>12.9</c:v>
                </c:pt>
                <c:pt idx="188">
                  <c:v>12.2</c:v>
                </c:pt>
                <c:pt idx="189">
                  <c:v>13.1</c:v>
                </c:pt>
                <c:pt idx="190">
                  <c:v>15.4</c:v>
                </c:pt>
                <c:pt idx="191">
                  <c:v>14.7</c:v>
                </c:pt>
                <c:pt idx="192">
                  <c:v>13.2</c:v>
                </c:pt>
                <c:pt idx="193">
                  <c:v>11.6</c:v>
                </c:pt>
                <c:pt idx="194">
                  <c:v>10.7</c:v>
                </c:pt>
                <c:pt idx="195">
                  <c:v>8.6999999999999993</c:v>
                </c:pt>
                <c:pt idx="196">
                  <c:v>10.3</c:v>
                </c:pt>
                <c:pt idx="197">
                  <c:v>9.5</c:v>
                </c:pt>
                <c:pt idx="198">
                  <c:v>14.3</c:v>
                </c:pt>
                <c:pt idx="199">
                  <c:v>15.7</c:v>
                </c:pt>
                <c:pt idx="200">
                  <c:v>15.3</c:v>
                </c:pt>
                <c:pt idx="201">
                  <c:v>16.7</c:v>
                </c:pt>
                <c:pt idx="202">
                  <c:v>19.399999999999999</c:v>
                </c:pt>
                <c:pt idx="203">
                  <c:v>20.2</c:v>
                </c:pt>
                <c:pt idx="204">
                  <c:v>13.1</c:v>
                </c:pt>
                <c:pt idx="205">
                  <c:v>12.2</c:v>
                </c:pt>
                <c:pt idx="206">
                  <c:v>15.8</c:v>
                </c:pt>
                <c:pt idx="207">
                  <c:v>11.2</c:v>
                </c:pt>
                <c:pt idx="208">
                  <c:v>11.1</c:v>
                </c:pt>
                <c:pt idx="209">
                  <c:v>6.8</c:v>
                </c:pt>
                <c:pt idx="210">
                  <c:v>5.3</c:v>
                </c:pt>
                <c:pt idx="211">
                  <c:v>8.6</c:v>
                </c:pt>
                <c:pt idx="212">
                  <c:v>6.4</c:v>
                </c:pt>
                <c:pt idx="21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12112"/>
        <c:axId val="2110996880"/>
      </c:lineChart>
      <c:dateAx>
        <c:axId val="2111012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6880"/>
        <c:crosses val="autoZero"/>
        <c:auto val="1"/>
        <c:lblOffset val="100"/>
        <c:baseTimeUnit val="days"/>
        <c:majorUnit val="1"/>
        <c:majorTimeUnit val="days"/>
      </c:dateAx>
      <c:valAx>
        <c:axId val="21109968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1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'2019'!$H$1:$H$215</c:f>
              <c:strCache>
                <c:ptCount val="215"/>
                <c:pt idx="0">
                  <c:v>Дата</c:v>
                </c:pt>
                <c:pt idx="1">
                  <c:v>01.03.2019</c:v>
                </c:pt>
                <c:pt idx="2">
                  <c:v>02.03.2019</c:v>
                </c:pt>
                <c:pt idx="3">
                  <c:v>03.03.2019</c:v>
                </c:pt>
                <c:pt idx="4">
                  <c:v>04.03.2019</c:v>
                </c:pt>
                <c:pt idx="5">
                  <c:v>05.03.2019</c:v>
                </c:pt>
                <c:pt idx="6">
                  <c:v>06.03.2019</c:v>
                </c:pt>
                <c:pt idx="7">
                  <c:v>07.03.2019</c:v>
                </c:pt>
                <c:pt idx="8">
                  <c:v>08.03.2019</c:v>
                </c:pt>
                <c:pt idx="9">
                  <c:v>09.03.2019</c:v>
                </c:pt>
                <c:pt idx="10">
                  <c:v>10.03.2019</c:v>
                </c:pt>
                <c:pt idx="11">
                  <c:v>11.03.2019</c:v>
                </c:pt>
                <c:pt idx="12">
                  <c:v>12.03.2019</c:v>
                </c:pt>
                <c:pt idx="13">
                  <c:v>13.03.2019</c:v>
                </c:pt>
                <c:pt idx="14">
                  <c:v>14.03.2019</c:v>
                </c:pt>
                <c:pt idx="15">
                  <c:v>15.03.2019</c:v>
                </c:pt>
                <c:pt idx="16">
                  <c:v>16.03.2019</c:v>
                </c:pt>
                <c:pt idx="17">
                  <c:v>17.03.2019</c:v>
                </c:pt>
                <c:pt idx="18">
                  <c:v>18.03.2019</c:v>
                </c:pt>
                <c:pt idx="19">
                  <c:v>19.03.2019</c:v>
                </c:pt>
                <c:pt idx="20">
                  <c:v>20.03.2019</c:v>
                </c:pt>
                <c:pt idx="21">
                  <c:v>21.03.2019</c:v>
                </c:pt>
                <c:pt idx="22">
                  <c:v>22.03.2019</c:v>
                </c:pt>
                <c:pt idx="23">
                  <c:v>23.03.2019</c:v>
                </c:pt>
                <c:pt idx="24">
                  <c:v>24.03.2019</c:v>
                </c:pt>
                <c:pt idx="25">
                  <c:v>25.03.2019</c:v>
                </c:pt>
                <c:pt idx="26">
                  <c:v>26.03.2019</c:v>
                </c:pt>
                <c:pt idx="27">
                  <c:v>27.03.2019</c:v>
                </c:pt>
                <c:pt idx="28">
                  <c:v>28.03.2019</c:v>
                </c:pt>
                <c:pt idx="29">
                  <c:v>29.03.2019</c:v>
                </c:pt>
                <c:pt idx="30">
                  <c:v>30.03.2019</c:v>
                </c:pt>
                <c:pt idx="31">
                  <c:v>31.03.2019</c:v>
                </c:pt>
                <c:pt idx="32">
                  <c:v>01.04.2019</c:v>
                </c:pt>
                <c:pt idx="33">
                  <c:v>02.04.2019</c:v>
                </c:pt>
                <c:pt idx="34">
                  <c:v>03.04.2019</c:v>
                </c:pt>
                <c:pt idx="35">
                  <c:v>04.04.2019</c:v>
                </c:pt>
                <c:pt idx="36">
                  <c:v>05.04.2019</c:v>
                </c:pt>
                <c:pt idx="37">
                  <c:v>06.04.2019</c:v>
                </c:pt>
                <c:pt idx="38">
                  <c:v>07.04.2019</c:v>
                </c:pt>
                <c:pt idx="39">
                  <c:v>08.04.2019</c:v>
                </c:pt>
                <c:pt idx="40">
                  <c:v>09.04.2019</c:v>
                </c:pt>
                <c:pt idx="41">
                  <c:v>10.04.2019</c:v>
                </c:pt>
                <c:pt idx="42">
                  <c:v>11.04.2019</c:v>
                </c:pt>
                <c:pt idx="43">
                  <c:v>12.04.2019</c:v>
                </c:pt>
                <c:pt idx="44">
                  <c:v>13.04.2019</c:v>
                </c:pt>
                <c:pt idx="45">
                  <c:v>14.04.2019</c:v>
                </c:pt>
                <c:pt idx="46">
                  <c:v>15.04.2019</c:v>
                </c:pt>
                <c:pt idx="47">
                  <c:v>16.04.2019</c:v>
                </c:pt>
                <c:pt idx="48">
                  <c:v>17.04.2019</c:v>
                </c:pt>
                <c:pt idx="49">
                  <c:v>18.04.2019</c:v>
                </c:pt>
                <c:pt idx="50">
                  <c:v>19.04.2019</c:v>
                </c:pt>
                <c:pt idx="51">
                  <c:v>20.04.2019</c:v>
                </c:pt>
                <c:pt idx="52">
                  <c:v>21.04.2019</c:v>
                </c:pt>
                <c:pt idx="53">
                  <c:v>22.04.2019</c:v>
                </c:pt>
                <c:pt idx="54">
                  <c:v>23.04.2019</c:v>
                </c:pt>
                <c:pt idx="55">
                  <c:v>24.04.2019</c:v>
                </c:pt>
                <c:pt idx="56">
                  <c:v>25.04.2019</c:v>
                </c:pt>
                <c:pt idx="57">
                  <c:v>26.04.2019</c:v>
                </c:pt>
                <c:pt idx="58">
                  <c:v>27.04.2019</c:v>
                </c:pt>
                <c:pt idx="59">
                  <c:v>28.04.2019</c:v>
                </c:pt>
                <c:pt idx="60">
                  <c:v>29.04.2019</c:v>
                </c:pt>
                <c:pt idx="61">
                  <c:v>30.04.2019</c:v>
                </c:pt>
                <c:pt idx="62">
                  <c:v>01.05.2019</c:v>
                </c:pt>
                <c:pt idx="63">
                  <c:v>02.05.2019</c:v>
                </c:pt>
                <c:pt idx="64">
                  <c:v>03.05.2019</c:v>
                </c:pt>
                <c:pt idx="65">
                  <c:v>04.05.2019</c:v>
                </c:pt>
                <c:pt idx="66">
                  <c:v>05.05.2019</c:v>
                </c:pt>
                <c:pt idx="67">
                  <c:v>06.05.2019</c:v>
                </c:pt>
                <c:pt idx="68">
                  <c:v>07.05.2019</c:v>
                </c:pt>
                <c:pt idx="69">
                  <c:v>08.05.2019</c:v>
                </c:pt>
                <c:pt idx="70">
                  <c:v>09.05.2019</c:v>
                </c:pt>
                <c:pt idx="71">
                  <c:v>10.05.2019</c:v>
                </c:pt>
                <c:pt idx="72">
                  <c:v>11.05.2019</c:v>
                </c:pt>
                <c:pt idx="73">
                  <c:v>12.05.2019</c:v>
                </c:pt>
                <c:pt idx="74">
                  <c:v>13.05.2019</c:v>
                </c:pt>
                <c:pt idx="75">
                  <c:v>14.05.2019</c:v>
                </c:pt>
                <c:pt idx="76">
                  <c:v>15.05.2019</c:v>
                </c:pt>
                <c:pt idx="77">
                  <c:v>16.05.2019</c:v>
                </c:pt>
                <c:pt idx="78">
                  <c:v>17.05.2019</c:v>
                </c:pt>
                <c:pt idx="79">
                  <c:v>18.05.2019</c:v>
                </c:pt>
                <c:pt idx="80">
                  <c:v>19.05.2019</c:v>
                </c:pt>
                <c:pt idx="81">
                  <c:v>20.05.2019</c:v>
                </c:pt>
                <c:pt idx="82">
                  <c:v>21.05.2019</c:v>
                </c:pt>
                <c:pt idx="83">
                  <c:v>22.05.2019</c:v>
                </c:pt>
                <c:pt idx="84">
                  <c:v>23.05.2019</c:v>
                </c:pt>
                <c:pt idx="85">
                  <c:v>24.05.2019</c:v>
                </c:pt>
                <c:pt idx="86">
                  <c:v>25.05.2019</c:v>
                </c:pt>
                <c:pt idx="87">
                  <c:v>26.05.2019</c:v>
                </c:pt>
                <c:pt idx="88">
                  <c:v>27.05.2019</c:v>
                </c:pt>
                <c:pt idx="89">
                  <c:v>28.05.2019</c:v>
                </c:pt>
                <c:pt idx="90">
                  <c:v>29.05.2019</c:v>
                </c:pt>
                <c:pt idx="91">
                  <c:v>30.05.2019</c:v>
                </c:pt>
                <c:pt idx="92">
                  <c:v>31.05.2019</c:v>
                </c:pt>
                <c:pt idx="93">
                  <c:v>01.06.2019</c:v>
                </c:pt>
                <c:pt idx="94">
                  <c:v>02.06.2019</c:v>
                </c:pt>
                <c:pt idx="95">
                  <c:v>03.06.2019</c:v>
                </c:pt>
                <c:pt idx="96">
                  <c:v>04.06.2019</c:v>
                </c:pt>
                <c:pt idx="97">
                  <c:v>05.06.2019</c:v>
                </c:pt>
                <c:pt idx="98">
                  <c:v>06.06.2019</c:v>
                </c:pt>
                <c:pt idx="99">
                  <c:v>07.06.2019</c:v>
                </c:pt>
                <c:pt idx="100">
                  <c:v>08.06.2019</c:v>
                </c:pt>
                <c:pt idx="101">
                  <c:v>09.06.2019</c:v>
                </c:pt>
                <c:pt idx="102">
                  <c:v>10.06.2019</c:v>
                </c:pt>
                <c:pt idx="103">
                  <c:v>11.06.2019</c:v>
                </c:pt>
                <c:pt idx="104">
                  <c:v>12.06.2019</c:v>
                </c:pt>
                <c:pt idx="105">
                  <c:v>13.06.2019</c:v>
                </c:pt>
                <c:pt idx="106">
                  <c:v>14.06.2019</c:v>
                </c:pt>
                <c:pt idx="107">
                  <c:v>15.06.2019</c:v>
                </c:pt>
                <c:pt idx="108">
                  <c:v>16.06.2019</c:v>
                </c:pt>
                <c:pt idx="109">
                  <c:v>17.06.2019</c:v>
                </c:pt>
                <c:pt idx="110">
                  <c:v>18.06.2019</c:v>
                </c:pt>
                <c:pt idx="111">
                  <c:v>19.06.2019</c:v>
                </c:pt>
                <c:pt idx="112">
                  <c:v>20.06.2019</c:v>
                </c:pt>
                <c:pt idx="113">
                  <c:v>21.06.2019</c:v>
                </c:pt>
                <c:pt idx="114">
                  <c:v>22.06.2019</c:v>
                </c:pt>
                <c:pt idx="115">
                  <c:v>23.06.2019</c:v>
                </c:pt>
                <c:pt idx="116">
                  <c:v>24.06.2019</c:v>
                </c:pt>
                <c:pt idx="117">
                  <c:v>25.06.2019</c:v>
                </c:pt>
                <c:pt idx="118">
                  <c:v>26.06.2019</c:v>
                </c:pt>
                <c:pt idx="119">
                  <c:v>27.06.2019</c:v>
                </c:pt>
                <c:pt idx="120">
                  <c:v>28.06.2019</c:v>
                </c:pt>
                <c:pt idx="121">
                  <c:v>29.06.2019</c:v>
                </c:pt>
                <c:pt idx="122">
                  <c:v>30.06.2019</c:v>
                </c:pt>
                <c:pt idx="123">
                  <c:v>01.07.2019</c:v>
                </c:pt>
                <c:pt idx="124">
                  <c:v>02.07.2019</c:v>
                </c:pt>
                <c:pt idx="125">
                  <c:v>03.07.2019</c:v>
                </c:pt>
                <c:pt idx="126">
                  <c:v>04.07.2019</c:v>
                </c:pt>
                <c:pt idx="127">
                  <c:v>05.07.2019</c:v>
                </c:pt>
                <c:pt idx="128">
                  <c:v>06.07.2019</c:v>
                </c:pt>
                <c:pt idx="129">
                  <c:v>07.07.2019</c:v>
                </c:pt>
                <c:pt idx="130">
                  <c:v>08.07.2019</c:v>
                </c:pt>
                <c:pt idx="131">
                  <c:v>09.07.2019</c:v>
                </c:pt>
                <c:pt idx="132">
                  <c:v>10.07.2019</c:v>
                </c:pt>
                <c:pt idx="133">
                  <c:v>11.07.2019</c:v>
                </c:pt>
                <c:pt idx="134">
                  <c:v>12.07.2019</c:v>
                </c:pt>
                <c:pt idx="135">
                  <c:v>13.07.2019</c:v>
                </c:pt>
                <c:pt idx="136">
                  <c:v>14.07.2019</c:v>
                </c:pt>
                <c:pt idx="137">
                  <c:v>15.07.2019</c:v>
                </c:pt>
                <c:pt idx="138">
                  <c:v>16.07.2019</c:v>
                </c:pt>
                <c:pt idx="139">
                  <c:v>17.07.2019</c:v>
                </c:pt>
                <c:pt idx="140">
                  <c:v>18.07.2019</c:v>
                </c:pt>
                <c:pt idx="141">
                  <c:v>19.07.2019</c:v>
                </c:pt>
                <c:pt idx="142">
                  <c:v>20.07.2019</c:v>
                </c:pt>
                <c:pt idx="143">
                  <c:v>21.07.2019</c:v>
                </c:pt>
                <c:pt idx="144">
                  <c:v>22.07.2019</c:v>
                </c:pt>
                <c:pt idx="145">
                  <c:v>23.07.2019</c:v>
                </c:pt>
                <c:pt idx="146">
                  <c:v>24.07.2019</c:v>
                </c:pt>
                <c:pt idx="147">
                  <c:v>25.07.2019</c:v>
                </c:pt>
                <c:pt idx="148">
                  <c:v>26.07.2019</c:v>
                </c:pt>
                <c:pt idx="149">
                  <c:v>27.07.2019</c:v>
                </c:pt>
                <c:pt idx="150">
                  <c:v>28.07.2019</c:v>
                </c:pt>
                <c:pt idx="151">
                  <c:v>29.07.2019</c:v>
                </c:pt>
                <c:pt idx="152">
                  <c:v>30.07.2019</c:v>
                </c:pt>
                <c:pt idx="153">
                  <c:v>31.07.2019</c:v>
                </c:pt>
                <c:pt idx="154">
                  <c:v>01.08.2019</c:v>
                </c:pt>
                <c:pt idx="155">
                  <c:v>02.08.2019</c:v>
                </c:pt>
                <c:pt idx="156">
                  <c:v>03.08.2019</c:v>
                </c:pt>
                <c:pt idx="157">
                  <c:v>04.08.2019</c:v>
                </c:pt>
                <c:pt idx="158">
                  <c:v>05.08.2019</c:v>
                </c:pt>
                <c:pt idx="159">
                  <c:v>06.08.2019</c:v>
                </c:pt>
                <c:pt idx="160">
                  <c:v>07.08.2019</c:v>
                </c:pt>
                <c:pt idx="161">
                  <c:v>08.08.2019</c:v>
                </c:pt>
                <c:pt idx="162">
                  <c:v>09.08.2019</c:v>
                </c:pt>
                <c:pt idx="163">
                  <c:v>10.08.2019</c:v>
                </c:pt>
                <c:pt idx="164">
                  <c:v>11.08.2019</c:v>
                </c:pt>
                <c:pt idx="165">
                  <c:v>12.08.2019</c:v>
                </c:pt>
                <c:pt idx="166">
                  <c:v>13.08.2019</c:v>
                </c:pt>
                <c:pt idx="167">
                  <c:v>14.08.2019</c:v>
                </c:pt>
                <c:pt idx="168">
                  <c:v>15.08.2019</c:v>
                </c:pt>
                <c:pt idx="169">
                  <c:v>16.08.2019</c:v>
                </c:pt>
                <c:pt idx="170">
                  <c:v>17.08.2019</c:v>
                </c:pt>
                <c:pt idx="171">
                  <c:v>18.08.2019</c:v>
                </c:pt>
                <c:pt idx="172">
                  <c:v>19.08.2019</c:v>
                </c:pt>
                <c:pt idx="173">
                  <c:v>20.08.2019</c:v>
                </c:pt>
                <c:pt idx="174">
                  <c:v>21.08.2019</c:v>
                </c:pt>
                <c:pt idx="175">
                  <c:v>22.08.2019</c:v>
                </c:pt>
                <c:pt idx="176">
                  <c:v>23.08.2019</c:v>
                </c:pt>
                <c:pt idx="177">
                  <c:v>24.08.2019</c:v>
                </c:pt>
                <c:pt idx="178">
                  <c:v>25.08.2019</c:v>
                </c:pt>
                <c:pt idx="179">
                  <c:v>26.08.2019</c:v>
                </c:pt>
                <c:pt idx="180">
                  <c:v>27.08.2019</c:v>
                </c:pt>
                <c:pt idx="181">
                  <c:v>28.08.2019</c:v>
                </c:pt>
                <c:pt idx="182">
                  <c:v>29.08.2019</c:v>
                </c:pt>
                <c:pt idx="183">
                  <c:v>30.08.2019</c:v>
                </c:pt>
                <c:pt idx="184">
                  <c:v>31.08.2019</c:v>
                </c:pt>
                <c:pt idx="185">
                  <c:v>01.09.2019</c:v>
                </c:pt>
                <c:pt idx="186">
                  <c:v>02.09.2019</c:v>
                </c:pt>
                <c:pt idx="187">
                  <c:v>03.09.2019</c:v>
                </c:pt>
                <c:pt idx="188">
                  <c:v>04.09.2019</c:v>
                </c:pt>
                <c:pt idx="189">
                  <c:v>05.09.2019</c:v>
                </c:pt>
                <c:pt idx="190">
                  <c:v>06.09.2019</c:v>
                </c:pt>
                <c:pt idx="191">
                  <c:v>07.09.2019</c:v>
                </c:pt>
                <c:pt idx="192">
                  <c:v>08.09.2019</c:v>
                </c:pt>
                <c:pt idx="193">
                  <c:v>09.09.2019</c:v>
                </c:pt>
                <c:pt idx="194">
                  <c:v>10.09.2019</c:v>
                </c:pt>
                <c:pt idx="195">
                  <c:v>11.09.2019</c:v>
                </c:pt>
                <c:pt idx="196">
                  <c:v>12.09.2019</c:v>
                </c:pt>
                <c:pt idx="197">
                  <c:v>13.09.2019</c:v>
                </c:pt>
                <c:pt idx="198">
                  <c:v>14.09.2019</c:v>
                </c:pt>
                <c:pt idx="199">
                  <c:v>15.09.2019</c:v>
                </c:pt>
                <c:pt idx="200">
                  <c:v>16.09.2019</c:v>
                </c:pt>
                <c:pt idx="201">
                  <c:v>17.09.2019</c:v>
                </c:pt>
                <c:pt idx="202">
                  <c:v>18.09.2019</c:v>
                </c:pt>
                <c:pt idx="203">
                  <c:v>19.09.2019</c:v>
                </c:pt>
                <c:pt idx="204">
                  <c:v>20.09.2019</c:v>
                </c:pt>
                <c:pt idx="205">
                  <c:v>21.09.2019</c:v>
                </c:pt>
                <c:pt idx="206">
                  <c:v>22.09.2019</c:v>
                </c:pt>
                <c:pt idx="207">
                  <c:v>23.09.2019</c:v>
                </c:pt>
                <c:pt idx="208">
                  <c:v>24.09.2019</c:v>
                </c:pt>
                <c:pt idx="209">
                  <c:v>25.09.2019</c:v>
                </c:pt>
                <c:pt idx="210">
                  <c:v>26.09.2019</c:v>
                </c:pt>
                <c:pt idx="211">
                  <c:v>27.09.2019</c:v>
                </c:pt>
                <c:pt idx="212">
                  <c:v>28.09.2019</c:v>
                </c:pt>
                <c:pt idx="213">
                  <c:v>29.09.2019</c:v>
                </c:pt>
                <c:pt idx="214">
                  <c:v>30.09.2019</c:v>
                </c:pt>
              </c:strCache>
            </c:strRef>
          </c:cat>
          <c:val>
            <c:numRef>
              <c:f>'2019'!$I$1:$I$215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-1.7</c:v>
                </c:pt>
                <c:pt idx="2">
                  <c:v>-4.3</c:v>
                </c:pt>
                <c:pt idx="3">
                  <c:v>-4.5999999999999996</c:v>
                </c:pt>
                <c:pt idx="4">
                  <c:v>0.9</c:v>
                </c:pt>
                <c:pt idx="5">
                  <c:v>-2</c:v>
                </c:pt>
                <c:pt idx="6">
                  <c:v>-6.5</c:v>
                </c:pt>
                <c:pt idx="7">
                  <c:v>-4.0999999999999996</c:v>
                </c:pt>
                <c:pt idx="8">
                  <c:v>-1.9</c:v>
                </c:pt>
                <c:pt idx="9">
                  <c:v>-4</c:v>
                </c:pt>
                <c:pt idx="10">
                  <c:v>-9.5</c:v>
                </c:pt>
                <c:pt idx="11">
                  <c:v>-11.2</c:v>
                </c:pt>
                <c:pt idx="12">
                  <c:v>-3.2</c:v>
                </c:pt>
                <c:pt idx="13">
                  <c:v>-1.6</c:v>
                </c:pt>
                <c:pt idx="14">
                  <c:v>0.7</c:v>
                </c:pt>
                <c:pt idx="15">
                  <c:v>2</c:v>
                </c:pt>
                <c:pt idx="16">
                  <c:v>0.4</c:v>
                </c:pt>
                <c:pt idx="17">
                  <c:v>-5.7</c:v>
                </c:pt>
                <c:pt idx="18">
                  <c:v>-8.1999999999999993</c:v>
                </c:pt>
                <c:pt idx="19">
                  <c:v>-9.9</c:v>
                </c:pt>
                <c:pt idx="20">
                  <c:v>-3.9</c:v>
                </c:pt>
                <c:pt idx="21">
                  <c:v>-5.6</c:v>
                </c:pt>
                <c:pt idx="22">
                  <c:v>-3.2</c:v>
                </c:pt>
                <c:pt idx="23">
                  <c:v>-0.9</c:v>
                </c:pt>
                <c:pt idx="24">
                  <c:v>0.5</c:v>
                </c:pt>
                <c:pt idx="25">
                  <c:v>1.2</c:v>
                </c:pt>
                <c:pt idx="26">
                  <c:v>1.3</c:v>
                </c:pt>
                <c:pt idx="27">
                  <c:v>-1.1000000000000001</c:v>
                </c:pt>
                <c:pt idx="28">
                  <c:v>1.4</c:v>
                </c:pt>
                <c:pt idx="29">
                  <c:v>1.9</c:v>
                </c:pt>
                <c:pt idx="30">
                  <c:v>4.4000000000000004</c:v>
                </c:pt>
                <c:pt idx="31">
                  <c:v>4.5</c:v>
                </c:pt>
                <c:pt idx="32">
                  <c:v>4.3</c:v>
                </c:pt>
                <c:pt idx="33">
                  <c:v>2.7</c:v>
                </c:pt>
                <c:pt idx="34">
                  <c:v>4.4000000000000004</c:v>
                </c:pt>
                <c:pt idx="35">
                  <c:v>3.8</c:v>
                </c:pt>
                <c:pt idx="36">
                  <c:v>1.9</c:v>
                </c:pt>
                <c:pt idx="37">
                  <c:v>2.2000000000000002</c:v>
                </c:pt>
                <c:pt idx="38">
                  <c:v>2.9</c:v>
                </c:pt>
                <c:pt idx="39">
                  <c:v>1</c:v>
                </c:pt>
                <c:pt idx="40">
                  <c:v>3.9</c:v>
                </c:pt>
                <c:pt idx="41">
                  <c:v>4.8</c:v>
                </c:pt>
                <c:pt idx="42">
                  <c:v>4</c:v>
                </c:pt>
                <c:pt idx="43">
                  <c:v>5.8</c:v>
                </c:pt>
                <c:pt idx="44">
                  <c:v>11.4</c:v>
                </c:pt>
                <c:pt idx="45">
                  <c:v>12</c:v>
                </c:pt>
                <c:pt idx="46">
                  <c:v>1.6</c:v>
                </c:pt>
                <c:pt idx="47">
                  <c:v>0.3</c:v>
                </c:pt>
                <c:pt idx="48">
                  <c:v>2</c:v>
                </c:pt>
                <c:pt idx="49">
                  <c:v>-0.4</c:v>
                </c:pt>
                <c:pt idx="50">
                  <c:v>-2.9</c:v>
                </c:pt>
                <c:pt idx="51">
                  <c:v>1.1000000000000001</c:v>
                </c:pt>
                <c:pt idx="52">
                  <c:v>4</c:v>
                </c:pt>
                <c:pt idx="53">
                  <c:v>4.0999999999999996</c:v>
                </c:pt>
                <c:pt idx="54">
                  <c:v>4.9000000000000004</c:v>
                </c:pt>
                <c:pt idx="55">
                  <c:v>6.8</c:v>
                </c:pt>
                <c:pt idx="56">
                  <c:v>8.9</c:v>
                </c:pt>
                <c:pt idx="57">
                  <c:v>8.1</c:v>
                </c:pt>
                <c:pt idx="58">
                  <c:v>3.3</c:v>
                </c:pt>
                <c:pt idx="59">
                  <c:v>4.4000000000000004</c:v>
                </c:pt>
                <c:pt idx="60">
                  <c:v>12.7</c:v>
                </c:pt>
                <c:pt idx="61">
                  <c:v>16.7</c:v>
                </c:pt>
                <c:pt idx="62">
                  <c:v>4.2</c:v>
                </c:pt>
                <c:pt idx="63">
                  <c:v>2</c:v>
                </c:pt>
                <c:pt idx="64">
                  <c:v>4.9000000000000004</c:v>
                </c:pt>
                <c:pt idx="65">
                  <c:v>8.4</c:v>
                </c:pt>
                <c:pt idx="66">
                  <c:v>12.4</c:v>
                </c:pt>
                <c:pt idx="67">
                  <c:v>16</c:v>
                </c:pt>
                <c:pt idx="68">
                  <c:v>18.100000000000001</c:v>
                </c:pt>
                <c:pt idx="69">
                  <c:v>18.2</c:v>
                </c:pt>
                <c:pt idx="70">
                  <c:v>17.7</c:v>
                </c:pt>
                <c:pt idx="71">
                  <c:v>10</c:v>
                </c:pt>
                <c:pt idx="72">
                  <c:v>11.5</c:v>
                </c:pt>
                <c:pt idx="73">
                  <c:v>12.8</c:v>
                </c:pt>
                <c:pt idx="74">
                  <c:v>4.7</c:v>
                </c:pt>
                <c:pt idx="75">
                  <c:v>3.7</c:v>
                </c:pt>
                <c:pt idx="76">
                  <c:v>4.7</c:v>
                </c:pt>
                <c:pt idx="77">
                  <c:v>4.5</c:v>
                </c:pt>
                <c:pt idx="78">
                  <c:v>5.9</c:v>
                </c:pt>
                <c:pt idx="79">
                  <c:v>11.2</c:v>
                </c:pt>
                <c:pt idx="80">
                  <c:v>17.3</c:v>
                </c:pt>
                <c:pt idx="81">
                  <c:v>17.399999999999999</c:v>
                </c:pt>
                <c:pt idx="82">
                  <c:v>13</c:v>
                </c:pt>
                <c:pt idx="83">
                  <c:v>11.2</c:v>
                </c:pt>
                <c:pt idx="84">
                  <c:v>9.1</c:v>
                </c:pt>
                <c:pt idx="85">
                  <c:v>11.6</c:v>
                </c:pt>
                <c:pt idx="86">
                  <c:v>16.8</c:v>
                </c:pt>
                <c:pt idx="87">
                  <c:v>14</c:v>
                </c:pt>
                <c:pt idx="88">
                  <c:v>9.1999999999999993</c:v>
                </c:pt>
                <c:pt idx="89">
                  <c:v>15.5</c:v>
                </c:pt>
                <c:pt idx="90">
                  <c:v>19.8</c:v>
                </c:pt>
                <c:pt idx="91">
                  <c:v>20.5</c:v>
                </c:pt>
                <c:pt idx="92">
                  <c:v>13.1</c:v>
                </c:pt>
                <c:pt idx="93">
                  <c:v>15.2</c:v>
                </c:pt>
                <c:pt idx="94">
                  <c:v>12.6</c:v>
                </c:pt>
                <c:pt idx="95">
                  <c:v>15</c:v>
                </c:pt>
                <c:pt idx="96">
                  <c:v>16.600000000000001</c:v>
                </c:pt>
                <c:pt idx="97">
                  <c:v>17.7</c:v>
                </c:pt>
                <c:pt idx="98">
                  <c:v>20.399999999999999</c:v>
                </c:pt>
                <c:pt idx="99">
                  <c:v>17.899999999999999</c:v>
                </c:pt>
                <c:pt idx="100">
                  <c:v>17.899999999999999</c:v>
                </c:pt>
                <c:pt idx="101">
                  <c:v>16.100000000000001</c:v>
                </c:pt>
                <c:pt idx="102">
                  <c:v>16.7</c:v>
                </c:pt>
                <c:pt idx="103">
                  <c:v>18.3</c:v>
                </c:pt>
                <c:pt idx="104">
                  <c:v>21.3</c:v>
                </c:pt>
                <c:pt idx="105">
                  <c:v>22.6</c:v>
                </c:pt>
                <c:pt idx="106">
                  <c:v>20.5</c:v>
                </c:pt>
                <c:pt idx="107">
                  <c:v>14.9</c:v>
                </c:pt>
                <c:pt idx="108">
                  <c:v>14.6</c:v>
                </c:pt>
                <c:pt idx="109">
                  <c:v>13.8</c:v>
                </c:pt>
                <c:pt idx="110">
                  <c:v>15.1</c:v>
                </c:pt>
                <c:pt idx="111">
                  <c:v>16</c:v>
                </c:pt>
                <c:pt idx="112">
                  <c:v>16.600000000000001</c:v>
                </c:pt>
                <c:pt idx="113">
                  <c:v>17.8</c:v>
                </c:pt>
                <c:pt idx="114">
                  <c:v>19.3</c:v>
                </c:pt>
                <c:pt idx="115">
                  <c:v>14.7</c:v>
                </c:pt>
                <c:pt idx="116">
                  <c:v>11</c:v>
                </c:pt>
                <c:pt idx="117">
                  <c:v>14.3</c:v>
                </c:pt>
                <c:pt idx="118">
                  <c:v>18.8</c:v>
                </c:pt>
                <c:pt idx="119">
                  <c:v>20.399999999999999</c:v>
                </c:pt>
                <c:pt idx="120">
                  <c:v>21.1</c:v>
                </c:pt>
                <c:pt idx="121">
                  <c:v>18.2</c:v>
                </c:pt>
                <c:pt idx="122">
                  <c:v>15.5</c:v>
                </c:pt>
                <c:pt idx="123">
                  <c:v>16.2</c:v>
                </c:pt>
                <c:pt idx="124">
                  <c:v>15.1</c:v>
                </c:pt>
                <c:pt idx="125">
                  <c:v>19.3</c:v>
                </c:pt>
                <c:pt idx="126">
                  <c:v>22.2</c:v>
                </c:pt>
                <c:pt idx="127">
                  <c:v>22.3</c:v>
                </c:pt>
                <c:pt idx="128">
                  <c:v>21.7</c:v>
                </c:pt>
                <c:pt idx="129">
                  <c:v>21.9</c:v>
                </c:pt>
                <c:pt idx="130">
                  <c:v>20.7</c:v>
                </c:pt>
                <c:pt idx="131">
                  <c:v>22.2</c:v>
                </c:pt>
                <c:pt idx="132">
                  <c:v>21</c:v>
                </c:pt>
                <c:pt idx="133">
                  <c:v>19.3</c:v>
                </c:pt>
                <c:pt idx="134">
                  <c:v>20.2</c:v>
                </c:pt>
                <c:pt idx="135">
                  <c:v>22.2</c:v>
                </c:pt>
                <c:pt idx="136">
                  <c:v>22.5</c:v>
                </c:pt>
                <c:pt idx="137">
                  <c:v>23.2</c:v>
                </c:pt>
                <c:pt idx="138">
                  <c:v>19.8</c:v>
                </c:pt>
                <c:pt idx="139">
                  <c:v>19.5</c:v>
                </c:pt>
                <c:pt idx="140">
                  <c:v>18.8</c:v>
                </c:pt>
                <c:pt idx="141">
                  <c:v>18.399999999999999</c:v>
                </c:pt>
                <c:pt idx="142">
                  <c:v>20.3</c:v>
                </c:pt>
                <c:pt idx="143">
                  <c:v>19.7</c:v>
                </c:pt>
                <c:pt idx="144">
                  <c:v>16</c:v>
                </c:pt>
                <c:pt idx="145">
                  <c:v>16.2</c:v>
                </c:pt>
                <c:pt idx="146">
                  <c:v>17.399999999999999</c:v>
                </c:pt>
                <c:pt idx="147">
                  <c:v>18.899999999999999</c:v>
                </c:pt>
                <c:pt idx="148">
                  <c:v>19.399999999999999</c:v>
                </c:pt>
                <c:pt idx="149">
                  <c:v>17.600000000000001</c:v>
                </c:pt>
                <c:pt idx="150">
                  <c:v>19.5</c:v>
                </c:pt>
                <c:pt idx="151">
                  <c:v>21</c:v>
                </c:pt>
                <c:pt idx="152">
                  <c:v>21.9</c:v>
                </c:pt>
                <c:pt idx="153">
                  <c:v>23.6</c:v>
                </c:pt>
                <c:pt idx="154">
                  <c:v>23.8</c:v>
                </c:pt>
                <c:pt idx="155">
                  <c:v>23</c:v>
                </c:pt>
                <c:pt idx="156">
                  <c:v>24.4</c:v>
                </c:pt>
                <c:pt idx="157">
                  <c:v>20.6</c:v>
                </c:pt>
                <c:pt idx="158">
                  <c:v>22.2</c:v>
                </c:pt>
                <c:pt idx="159">
                  <c:v>21.2</c:v>
                </c:pt>
                <c:pt idx="160">
                  <c:v>21.9</c:v>
                </c:pt>
                <c:pt idx="161">
                  <c:v>20.9</c:v>
                </c:pt>
                <c:pt idx="162">
                  <c:v>20.100000000000001</c:v>
                </c:pt>
                <c:pt idx="163">
                  <c:v>18.7</c:v>
                </c:pt>
                <c:pt idx="164">
                  <c:v>18.399999999999999</c:v>
                </c:pt>
                <c:pt idx="165">
                  <c:v>18.3</c:v>
                </c:pt>
                <c:pt idx="166">
                  <c:v>18.8</c:v>
                </c:pt>
                <c:pt idx="167">
                  <c:v>19.2</c:v>
                </c:pt>
                <c:pt idx="168">
                  <c:v>18.7</c:v>
                </c:pt>
                <c:pt idx="169">
                  <c:v>18.399999999999999</c:v>
                </c:pt>
                <c:pt idx="170">
                  <c:v>17.2</c:v>
                </c:pt>
                <c:pt idx="171">
                  <c:v>19.100000000000001</c:v>
                </c:pt>
                <c:pt idx="172">
                  <c:v>19.899999999999999</c:v>
                </c:pt>
                <c:pt idx="173">
                  <c:v>17.7</c:v>
                </c:pt>
                <c:pt idx="174">
                  <c:v>16.100000000000001</c:v>
                </c:pt>
                <c:pt idx="175">
                  <c:v>13.3</c:v>
                </c:pt>
                <c:pt idx="176">
                  <c:v>15.4</c:v>
                </c:pt>
                <c:pt idx="177">
                  <c:v>16.7</c:v>
                </c:pt>
                <c:pt idx="178">
                  <c:v>20</c:v>
                </c:pt>
                <c:pt idx="179">
                  <c:v>17.5</c:v>
                </c:pt>
                <c:pt idx="180">
                  <c:v>20.399999999999999</c:v>
                </c:pt>
                <c:pt idx="181">
                  <c:v>17.899999999999999</c:v>
                </c:pt>
                <c:pt idx="182">
                  <c:v>16.5</c:v>
                </c:pt>
                <c:pt idx="183">
                  <c:v>22.9</c:v>
                </c:pt>
                <c:pt idx="184">
                  <c:v>19.5</c:v>
                </c:pt>
                <c:pt idx="185">
                  <c:v>15.8</c:v>
                </c:pt>
                <c:pt idx="186">
                  <c:v>14.9</c:v>
                </c:pt>
                <c:pt idx="187">
                  <c:v>13.4</c:v>
                </c:pt>
                <c:pt idx="188">
                  <c:v>12.9</c:v>
                </c:pt>
                <c:pt idx="189">
                  <c:v>12.2</c:v>
                </c:pt>
                <c:pt idx="190">
                  <c:v>13.1</c:v>
                </c:pt>
                <c:pt idx="191">
                  <c:v>15.4</c:v>
                </c:pt>
                <c:pt idx="192">
                  <c:v>14.7</c:v>
                </c:pt>
                <c:pt idx="193">
                  <c:v>13.2</c:v>
                </c:pt>
                <c:pt idx="194">
                  <c:v>11.6</c:v>
                </c:pt>
                <c:pt idx="195">
                  <c:v>10.7</c:v>
                </c:pt>
                <c:pt idx="196">
                  <c:v>8.6999999999999993</c:v>
                </c:pt>
                <c:pt idx="197">
                  <c:v>10.3</c:v>
                </c:pt>
                <c:pt idx="198">
                  <c:v>9.5</c:v>
                </c:pt>
                <c:pt idx="199">
                  <c:v>14.3</c:v>
                </c:pt>
                <c:pt idx="200">
                  <c:v>15.7</c:v>
                </c:pt>
                <c:pt idx="201">
                  <c:v>15.3</c:v>
                </c:pt>
                <c:pt idx="202">
                  <c:v>16.7</c:v>
                </c:pt>
                <c:pt idx="203">
                  <c:v>19.399999999999999</c:v>
                </c:pt>
                <c:pt idx="204">
                  <c:v>20.2</c:v>
                </c:pt>
                <c:pt idx="205">
                  <c:v>13.1</c:v>
                </c:pt>
                <c:pt idx="206">
                  <c:v>12.2</c:v>
                </c:pt>
                <c:pt idx="207">
                  <c:v>15.8</c:v>
                </c:pt>
                <c:pt idx="208">
                  <c:v>11.2</c:v>
                </c:pt>
                <c:pt idx="209">
                  <c:v>11.1</c:v>
                </c:pt>
                <c:pt idx="210">
                  <c:v>6.8</c:v>
                </c:pt>
                <c:pt idx="211">
                  <c:v>5.3</c:v>
                </c:pt>
                <c:pt idx="212">
                  <c:v>8.6</c:v>
                </c:pt>
                <c:pt idx="213">
                  <c:v>6.4</c:v>
                </c:pt>
                <c:pt idx="214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3-4DF7-BA4F-922507C7E666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'2019'!$H$1:$H$215</c:f>
              <c:strCache>
                <c:ptCount val="215"/>
                <c:pt idx="0">
                  <c:v>Дата</c:v>
                </c:pt>
                <c:pt idx="1">
                  <c:v>01.03.2019</c:v>
                </c:pt>
                <c:pt idx="2">
                  <c:v>02.03.2019</c:v>
                </c:pt>
                <c:pt idx="3">
                  <c:v>03.03.2019</c:v>
                </c:pt>
                <c:pt idx="4">
                  <c:v>04.03.2019</c:v>
                </c:pt>
                <c:pt idx="5">
                  <c:v>05.03.2019</c:v>
                </c:pt>
                <c:pt idx="6">
                  <c:v>06.03.2019</c:v>
                </c:pt>
                <c:pt idx="7">
                  <c:v>07.03.2019</c:v>
                </c:pt>
                <c:pt idx="8">
                  <c:v>08.03.2019</c:v>
                </c:pt>
                <c:pt idx="9">
                  <c:v>09.03.2019</c:v>
                </c:pt>
                <c:pt idx="10">
                  <c:v>10.03.2019</c:v>
                </c:pt>
                <c:pt idx="11">
                  <c:v>11.03.2019</c:v>
                </c:pt>
                <c:pt idx="12">
                  <c:v>12.03.2019</c:v>
                </c:pt>
                <c:pt idx="13">
                  <c:v>13.03.2019</c:v>
                </c:pt>
                <c:pt idx="14">
                  <c:v>14.03.2019</c:v>
                </c:pt>
                <c:pt idx="15">
                  <c:v>15.03.2019</c:v>
                </c:pt>
                <c:pt idx="16">
                  <c:v>16.03.2019</c:v>
                </c:pt>
                <c:pt idx="17">
                  <c:v>17.03.2019</c:v>
                </c:pt>
                <c:pt idx="18">
                  <c:v>18.03.2019</c:v>
                </c:pt>
                <c:pt idx="19">
                  <c:v>19.03.2019</c:v>
                </c:pt>
                <c:pt idx="20">
                  <c:v>20.03.2019</c:v>
                </c:pt>
                <c:pt idx="21">
                  <c:v>21.03.2019</c:v>
                </c:pt>
                <c:pt idx="22">
                  <c:v>22.03.2019</c:v>
                </c:pt>
                <c:pt idx="23">
                  <c:v>23.03.2019</c:v>
                </c:pt>
                <c:pt idx="24">
                  <c:v>24.03.2019</c:v>
                </c:pt>
                <c:pt idx="25">
                  <c:v>25.03.2019</c:v>
                </c:pt>
                <c:pt idx="26">
                  <c:v>26.03.2019</c:v>
                </c:pt>
                <c:pt idx="27">
                  <c:v>27.03.2019</c:v>
                </c:pt>
                <c:pt idx="28">
                  <c:v>28.03.2019</c:v>
                </c:pt>
                <c:pt idx="29">
                  <c:v>29.03.2019</c:v>
                </c:pt>
                <c:pt idx="30">
                  <c:v>30.03.2019</c:v>
                </c:pt>
                <c:pt idx="31">
                  <c:v>31.03.2019</c:v>
                </c:pt>
                <c:pt idx="32">
                  <c:v>01.04.2019</c:v>
                </c:pt>
                <c:pt idx="33">
                  <c:v>02.04.2019</c:v>
                </c:pt>
                <c:pt idx="34">
                  <c:v>03.04.2019</c:v>
                </c:pt>
                <c:pt idx="35">
                  <c:v>04.04.2019</c:v>
                </c:pt>
                <c:pt idx="36">
                  <c:v>05.04.2019</c:v>
                </c:pt>
                <c:pt idx="37">
                  <c:v>06.04.2019</c:v>
                </c:pt>
                <c:pt idx="38">
                  <c:v>07.04.2019</c:v>
                </c:pt>
                <c:pt idx="39">
                  <c:v>08.04.2019</c:v>
                </c:pt>
                <c:pt idx="40">
                  <c:v>09.04.2019</c:v>
                </c:pt>
                <c:pt idx="41">
                  <c:v>10.04.2019</c:v>
                </c:pt>
                <c:pt idx="42">
                  <c:v>11.04.2019</c:v>
                </c:pt>
                <c:pt idx="43">
                  <c:v>12.04.2019</c:v>
                </c:pt>
                <c:pt idx="44">
                  <c:v>13.04.2019</c:v>
                </c:pt>
                <c:pt idx="45">
                  <c:v>14.04.2019</c:v>
                </c:pt>
                <c:pt idx="46">
                  <c:v>15.04.2019</c:v>
                </c:pt>
                <c:pt idx="47">
                  <c:v>16.04.2019</c:v>
                </c:pt>
                <c:pt idx="48">
                  <c:v>17.04.2019</c:v>
                </c:pt>
                <c:pt idx="49">
                  <c:v>18.04.2019</c:v>
                </c:pt>
                <c:pt idx="50">
                  <c:v>19.04.2019</c:v>
                </c:pt>
                <c:pt idx="51">
                  <c:v>20.04.2019</c:v>
                </c:pt>
                <c:pt idx="52">
                  <c:v>21.04.2019</c:v>
                </c:pt>
                <c:pt idx="53">
                  <c:v>22.04.2019</c:v>
                </c:pt>
                <c:pt idx="54">
                  <c:v>23.04.2019</c:v>
                </c:pt>
                <c:pt idx="55">
                  <c:v>24.04.2019</c:v>
                </c:pt>
                <c:pt idx="56">
                  <c:v>25.04.2019</c:v>
                </c:pt>
                <c:pt idx="57">
                  <c:v>26.04.2019</c:v>
                </c:pt>
                <c:pt idx="58">
                  <c:v>27.04.2019</c:v>
                </c:pt>
                <c:pt idx="59">
                  <c:v>28.04.2019</c:v>
                </c:pt>
                <c:pt idx="60">
                  <c:v>29.04.2019</c:v>
                </c:pt>
                <c:pt idx="61">
                  <c:v>30.04.2019</c:v>
                </c:pt>
                <c:pt idx="62">
                  <c:v>01.05.2019</c:v>
                </c:pt>
                <c:pt idx="63">
                  <c:v>02.05.2019</c:v>
                </c:pt>
                <c:pt idx="64">
                  <c:v>03.05.2019</c:v>
                </c:pt>
                <c:pt idx="65">
                  <c:v>04.05.2019</c:v>
                </c:pt>
                <c:pt idx="66">
                  <c:v>05.05.2019</c:v>
                </c:pt>
                <c:pt idx="67">
                  <c:v>06.05.2019</c:v>
                </c:pt>
                <c:pt idx="68">
                  <c:v>07.05.2019</c:v>
                </c:pt>
                <c:pt idx="69">
                  <c:v>08.05.2019</c:v>
                </c:pt>
                <c:pt idx="70">
                  <c:v>09.05.2019</c:v>
                </c:pt>
                <c:pt idx="71">
                  <c:v>10.05.2019</c:v>
                </c:pt>
                <c:pt idx="72">
                  <c:v>11.05.2019</c:v>
                </c:pt>
                <c:pt idx="73">
                  <c:v>12.05.2019</c:v>
                </c:pt>
                <c:pt idx="74">
                  <c:v>13.05.2019</c:v>
                </c:pt>
                <c:pt idx="75">
                  <c:v>14.05.2019</c:v>
                </c:pt>
                <c:pt idx="76">
                  <c:v>15.05.2019</c:v>
                </c:pt>
                <c:pt idx="77">
                  <c:v>16.05.2019</c:v>
                </c:pt>
                <c:pt idx="78">
                  <c:v>17.05.2019</c:v>
                </c:pt>
                <c:pt idx="79">
                  <c:v>18.05.2019</c:v>
                </c:pt>
                <c:pt idx="80">
                  <c:v>19.05.2019</c:v>
                </c:pt>
                <c:pt idx="81">
                  <c:v>20.05.2019</c:v>
                </c:pt>
                <c:pt idx="82">
                  <c:v>21.05.2019</c:v>
                </c:pt>
                <c:pt idx="83">
                  <c:v>22.05.2019</c:v>
                </c:pt>
                <c:pt idx="84">
                  <c:v>23.05.2019</c:v>
                </c:pt>
                <c:pt idx="85">
                  <c:v>24.05.2019</c:v>
                </c:pt>
                <c:pt idx="86">
                  <c:v>25.05.2019</c:v>
                </c:pt>
                <c:pt idx="87">
                  <c:v>26.05.2019</c:v>
                </c:pt>
                <c:pt idx="88">
                  <c:v>27.05.2019</c:v>
                </c:pt>
                <c:pt idx="89">
                  <c:v>28.05.2019</c:v>
                </c:pt>
                <c:pt idx="90">
                  <c:v>29.05.2019</c:v>
                </c:pt>
                <c:pt idx="91">
                  <c:v>30.05.2019</c:v>
                </c:pt>
                <c:pt idx="92">
                  <c:v>31.05.2019</c:v>
                </c:pt>
                <c:pt idx="93">
                  <c:v>01.06.2019</c:v>
                </c:pt>
                <c:pt idx="94">
                  <c:v>02.06.2019</c:v>
                </c:pt>
                <c:pt idx="95">
                  <c:v>03.06.2019</c:v>
                </c:pt>
                <c:pt idx="96">
                  <c:v>04.06.2019</c:v>
                </c:pt>
                <c:pt idx="97">
                  <c:v>05.06.2019</c:v>
                </c:pt>
                <c:pt idx="98">
                  <c:v>06.06.2019</c:v>
                </c:pt>
                <c:pt idx="99">
                  <c:v>07.06.2019</c:v>
                </c:pt>
                <c:pt idx="100">
                  <c:v>08.06.2019</c:v>
                </c:pt>
                <c:pt idx="101">
                  <c:v>09.06.2019</c:v>
                </c:pt>
                <c:pt idx="102">
                  <c:v>10.06.2019</c:v>
                </c:pt>
                <c:pt idx="103">
                  <c:v>11.06.2019</c:v>
                </c:pt>
                <c:pt idx="104">
                  <c:v>12.06.2019</c:v>
                </c:pt>
                <c:pt idx="105">
                  <c:v>13.06.2019</c:v>
                </c:pt>
                <c:pt idx="106">
                  <c:v>14.06.2019</c:v>
                </c:pt>
                <c:pt idx="107">
                  <c:v>15.06.2019</c:v>
                </c:pt>
                <c:pt idx="108">
                  <c:v>16.06.2019</c:v>
                </c:pt>
                <c:pt idx="109">
                  <c:v>17.06.2019</c:v>
                </c:pt>
                <c:pt idx="110">
                  <c:v>18.06.2019</c:v>
                </c:pt>
                <c:pt idx="111">
                  <c:v>19.06.2019</c:v>
                </c:pt>
                <c:pt idx="112">
                  <c:v>20.06.2019</c:v>
                </c:pt>
                <c:pt idx="113">
                  <c:v>21.06.2019</c:v>
                </c:pt>
                <c:pt idx="114">
                  <c:v>22.06.2019</c:v>
                </c:pt>
                <c:pt idx="115">
                  <c:v>23.06.2019</c:v>
                </c:pt>
                <c:pt idx="116">
                  <c:v>24.06.2019</c:v>
                </c:pt>
                <c:pt idx="117">
                  <c:v>25.06.2019</c:v>
                </c:pt>
                <c:pt idx="118">
                  <c:v>26.06.2019</c:v>
                </c:pt>
                <c:pt idx="119">
                  <c:v>27.06.2019</c:v>
                </c:pt>
                <c:pt idx="120">
                  <c:v>28.06.2019</c:v>
                </c:pt>
                <c:pt idx="121">
                  <c:v>29.06.2019</c:v>
                </c:pt>
                <c:pt idx="122">
                  <c:v>30.06.2019</c:v>
                </c:pt>
                <c:pt idx="123">
                  <c:v>01.07.2019</c:v>
                </c:pt>
                <c:pt idx="124">
                  <c:v>02.07.2019</c:v>
                </c:pt>
                <c:pt idx="125">
                  <c:v>03.07.2019</c:v>
                </c:pt>
                <c:pt idx="126">
                  <c:v>04.07.2019</c:v>
                </c:pt>
                <c:pt idx="127">
                  <c:v>05.07.2019</c:v>
                </c:pt>
                <c:pt idx="128">
                  <c:v>06.07.2019</c:v>
                </c:pt>
                <c:pt idx="129">
                  <c:v>07.07.2019</c:v>
                </c:pt>
                <c:pt idx="130">
                  <c:v>08.07.2019</c:v>
                </c:pt>
                <c:pt idx="131">
                  <c:v>09.07.2019</c:v>
                </c:pt>
                <c:pt idx="132">
                  <c:v>10.07.2019</c:v>
                </c:pt>
                <c:pt idx="133">
                  <c:v>11.07.2019</c:v>
                </c:pt>
                <c:pt idx="134">
                  <c:v>12.07.2019</c:v>
                </c:pt>
                <c:pt idx="135">
                  <c:v>13.07.2019</c:v>
                </c:pt>
                <c:pt idx="136">
                  <c:v>14.07.2019</c:v>
                </c:pt>
                <c:pt idx="137">
                  <c:v>15.07.2019</c:v>
                </c:pt>
                <c:pt idx="138">
                  <c:v>16.07.2019</c:v>
                </c:pt>
                <c:pt idx="139">
                  <c:v>17.07.2019</c:v>
                </c:pt>
                <c:pt idx="140">
                  <c:v>18.07.2019</c:v>
                </c:pt>
                <c:pt idx="141">
                  <c:v>19.07.2019</c:v>
                </c:pt>
                <c:pt idx="142">
                  <c:v>20.07.2019</c:v>
                </c:pt>
                <c:pt idx="143">
                  <c:v>21.07.2019</c:v>
                </c:pt>
                <c:pt idx="144">
                  <c:v>22.07.2019</c:v>
                </c:pt>
                <c:pt idx="145">
                  <c:v>23.07.2019</c:v>
                </c:pt>
                <c:pt idx="146">
                  <c:v>24.07.2019</c:v>
                </c:pt>
                <c:pt idx="147">
                  <c:v>25.07.2019</c:v>
                </c:pt>
                <c:pt idx="148">
                  <c:v>26.07.2019</c:v>
                </c:pt>
                <c:pt idx="149">
                  <c:v>27.07.2019</c:v>
                </c:pt>
                <c:pt idx="150">
                  <c:v>28.07.2019</c:v>
                </c:pt>
                <c:pt idx="151">
                  <c:v>29.07.2019</c:v>
                </c:pt>
                <c:pt idx="152">
                  <c:v>30.07.2019</c:v>
                </c:pt>
                <c:pt idx="153">
                  <c:v>31.07.2019</c:v>
                </c:pt>
                <c:pt idx="154">
                  <c:v>01.08.2019</c:v>
                </c:pt>
                <c:pt idx="155">
                  <c:v>02.08.2019</c:v>
                </c:pt>
                <c:pt idx="156">
                  <c:v>03.08.2019</c:v>
                </c:pt>
                <c:pt idx="157">
                  <c:v>04.08.2019</c:v>
                </c:pt>
                <c:pt idx="158">
                  <c:v>05.08.2019</c:v>
                </c:pt>
                <c:pt idx="159">
                  <c:v>06.08.2019</c:v>
                </c:pt>
                <c:pt idx="160">
                  <c:v>07.08.2019</c:v>
                </c:pt>
                <c:pt idx="161">
                  <c:v>08.08.2019</c:v>
                </c:pt>
                <c:pt idx="162">
                  <c:v>09.08.2019</c:v>
                </c:pt>
                <c:pt idx="163">
                  <c:v>10.08.2019</c:v>
                </c:pt>
                <c:pt idx="164">
                  <c:v>11.08.2019</c:v>
                </c:pt>
                <c:pt idx="165">
                  <c:v>12.08.2019</c:v>
                </c:pt>
                <c:pt idx="166">
                  <c:v>13.08.2019</c:v>
                </c:pt>
                <c:pt idx="167">
                  <c:v>14.08.2019</c:v>
                </c:pt>
                <c:pt idx="168">
                  <c:v>15.08.2019</c:v>
                </c:pt>
                <c:pt idx="169">
                  <c:v>16.08.2019</c:v>
                </c:pt>
                <c:pt idx="170">
                  <c:v>17.08.2019</c:v>
                </c:pt>
                <c:pt idx="171">
                  <c:v>18.08.2019</c:v>
                </c:pt>
                <c:pt idx="172">
                  <c:v>19.08.2019</c:v>
                </c:pt>
                <c:pt idx="173">
                  <c:v>20.08.2019</c:v>
                </c:pt>
                <c:pt idx="174">
                  <c:v>21.08.2019</c:v>
                </c:pt>
                <c:pt idx="175">
                  <c:v>22.08.2019</c:v>
                </c:pt>
                <c:pt idx="176">
                  <c:v>23.08.2019</c:v>
                </c:pt>
                <c:pt idx="177">
                  <c:v>24.08.2019</c:v>
                </c:pt>
                <c:pt idx="178">
                  <c:v>25.08.2019</c:v>
                </c:pt>
                <c:pt idx="179">
                  <c:v>26.08.2019</c:v>
                </c:pt>
                <c:pt idx="180">
                  <c:v>27.08.2019</c:v>
                </c:pt>
                <c:pt idx="181">
                  <c:v>28.08.2019</c:v>
                </c:pt>
                <c:pt idx="182">
                  <c:v>29.08.2019</c:v>
                </c:pt>
                <c:pt idx="183">
                  <c:v>30.08.2019</c:v>
                </c:pt>
                <c:pt idx="184">
                  <c:v>31.08.2019</c:v>
                </c:pt>
                <c:pt idx="185">
                  <c:v>01.09.2019</c:v>
                </c:pt>
                <c:pt idx="186">
                  <c:v>02.09.2019</c:v>
                </c:pt>
                <c:pt idx="187">
                  <c:v>03.09.2019</c:v>
                </c:pt>
                <c:pt idx="188">
                  <c:v>04.09.2019</c:v>
                </c:pt>
                <c:pt idx="189">
                  <c:v>05.09.2019</c:v>
                </c:pt>
                <c:pt idx="190">
                  <c:v>06.09.2019</c:v>
                </c:pt>
                <c:pt idx="191">
                  <c:v>07.09.2019</c:v>
                </c:pt>
                <c:pt idx="192">
                  <c:v>08.09.2019</c:v>
                </c:pt>
                <c:pt idx="193">
                  <c:v>09.09.2019</c:v>
                </c:pt>
                <c:pt idx="194">
                  <c:v>10.09.2019</c:v>
                </c:pt>
                <c:pt idx="195">
                  <c:v>11.09.2019</c:v>
                </c:pt>
                <c:pt idx="196">
                  <c:v>12.09.2019</c:v>
                </c:pt>
                <c:pt idx="197">
                  <c:v>13.09.2019</c:v>
                </c:pt>
                <c:pt idx="198">
                  <c:v>14.09.2019</c:v>
                </c:pt>
                <c:pt idx="199">
                  <c:v>15.09.2019</c:v>
                </c:pt>
                <c:pt idx="200">
                  <c:v>16.09.2019</c:v>
                </c:pt>
                <c:pt idx="201">
                  <c:v>17.09.2019</c:v>
                </c:pt>
                <c:pt idx="202">
                  <c:v>18.09.2019</c:v>
                </c:pt>
                <c:pt idx="203">
                  <c:v>19.09.2019</c:v>
                </c:pt>
                <c:pt idx="204">
                  <c:v>20.09.2019</c:v>
                </c:pt>
                <c:pt idx="205">
                  <c:v>21.09.2019</c:v>
                </c:pt>
                <c:pt idx="206">
                  <c:v>22.09.2019</c:v>
                </c:pt>
                <c:pt idx="207">
                  <c:v>23.09.2019</c:v>
                </c:pt>
                <c:pt idx="208">
                  <c:v>24.09.2019</c:v>
                </c:pt>
                <c:pt idx="209">
                  <c:v>25.09.2019</c:v>
                </c:pt>
                <c:pt idx="210">
                  <c:v>26.09.2019</c:v>
                </c:pt>
                <c:pt idx="211">
                  <c:v>27.09.2019</c:v>
                </c:pt>
                <c:pt idx="212">
                  <c:v>28.09.2019</c:v>
                </c:pt>
                <c:pt idx="213">
                  <c:v>29.09.2019</c:v>
                </c:pt>
                <c:pt idx="214">
                  <c:v>30.09.2019</c:v>
                </c:pt>
              </c:strCache>
            </c:strRef>
          </c:cat>
          <c:val>
            <c:numRef>
              <c:f>'2019'!$J$1:$J$215</c:f>
              <c:numCache>
                <c:formatCode>General</c:formatCode>
                <c:ptCount val="215"/>
                <c:pt idx="0">
                  <c:v>0</c:v>
                </c:pt>
                <c:pt idx="1">
                  <c:v>1.4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1.1000000000000001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3.5</c:v>
                </c:pt>
                <c:pt idx="17">
                  <c:v>1.1000000000000001</c:v>
                </c:pt>
                <c:pt idx="18">
                  <c:v>0.7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9.6</c:v>
                </c:pt>
                <c:pt idx="37">
                  <c:v>2.2000000000000002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6.6</c:v>
                </c:pt>
                <c:pt idx="47">
                  <c:v>7.5</c:v>
                </c:pt>
                <c:pt idx="48">
                  <c:v>0</c:v>
                </c:pt>
                <c:pt idx="49">
                  <c:v>0.5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2.2000000000000002</c:v>
                </c:pt>
                <c:pt idx="57">
                  <c:v>2</c:v>
                </c:pt>
                <c:pt idx="58">
                  <c:v>1.4</c:v>
                </c:pt>
                <c:pt idx="59">
                  <c:v>0</c:v>
                </c:pt>
                <c:pt idx="60">
                  <c:v>0.3</c:v>
                </c:pt>
                <c:pt idx="61">
                  <c:v>0.6</c:v>
                </c:pt>
                <c:pt idx="62">
                  <c:v>2.9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0.3</c:v>
                </c:pt>
                <c:pt idx="74">
                  <c:v>0</c:v>
                </c:pt>
                <c:pt idx="75">
                  <c:v>0</c:v>
                </c:pt>
                <c:pt idx="76">
                  <c:v>1.5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1.9</c:v>
                </c:pt>
                <c:pt idx="83">
                  <c:v>0</c:v>
                </c:pt>
                <c:pt idx="84">
                  <c:v>4.9000000000000004</c:v>
                </c:pt>
                <c:pt idx="85">
                  <c:v>0.4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2.8</c:v>
                </c:pt>
                <c:pt idx="94">
                  <c:v>1.1000000000000001</c:v>
                </c:pt>
                <c:pt idx="95">
                  <c:v>0</c:v>
                </c:pt>
                <c:pt idx="96">
                  <c:v>0.2</c:v>
                </c:pt>
                <c:pt idx="97">
                  <c:v>0</c:v>
                </c:pt>
                <c:pt idx="98">
                  <c:v>2.8</c:v>
                </c:pt>
                <c:pt idx="99">
                  <c:v>0</c:v>
                </c:pt>
                <c:pt idx="100">
                  <c:v>2.4</c:v>
                </c:pt>
                <c:pt idx="101">
                  <c:v>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</c:v>
                </c:pt>
                <c:pt idx="108">
                  <c:v>14.6</c:v>
                </c:pt>
                <c:pt idx="109">
                  <c:v>0.3</c:v>
                </c:pt>
                <c:pt idx="110">
                  <c:v>1.8</c:v>
                </c:pt>
                <c:pt idx="111">
                  <c:v>2.1</c:v>
                </c:pt>
                <c:pt idx="112">
                  <c:v>1.4</c:v>
                </c:pt>
                <c:pt idx="113">
                  <c:v>0</c:v>
                </c:pt>
                <c:pt idx="114">
                  <c:v>0</c:v>
                </c:pt>
                <c:pt idx="115">
                  <c:v>6</c:v>
                </c:pt>
                <c:pt idx="116">
                  <c:v>9.9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</c:v>
                </c:pt>
                <c:pt idx="123">
                  <c:v>0</c:v>
                </c:pt>
                <c:pt idx="124">
                  <c:v>1.2</c:v>
                </c:pt>
                <c:pt idx="125">
                  <c:v>0</c:v>
                </c:pt>
                <c:pt idx="126">
                  <c:v>0</c:v>
                </c:pt>
                <c:pt idx="127">
                  <c:v>0.1</c:v>
                </c:pt>
                <c:pt idx="128">
                  <c:v>4.4000000000000004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9.3000000000000007</c:v>
                </c:pt>
                <c:pt idx="140">
                  <c:v>7.6</c:v>
                </c:pt>
                <c:pt idx="141">
                  <c:v>18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</c:v>
                </c:pt>
                <c:pt idx="153">
                  <c:v>0.6</c:v>
                </c:pt>
                <c:pt idx="154">
                  <c:v>0</c:v>
                </c:pt>
                <c:pt idx="155">
                  <c:v>0</c:v>
                </c:pt>
                <c:pt idx="156">
                  <c:v>0.1</c:v>
                </c:pt>
                <c:pt idx="157">
                  <c:v>0</c:v>
                </c:pt>
                <c:pt idx="158">
                  <c:v>12.1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5.4</c:v>
                </c:pt>
                <c:pt idx="170">
                  <c:v>0</c:v>
                </c:pt>
                <c:pt idx="171">
                  <c:v>0</c:v>
                </c:pt>
                <c:pt idx="172">
                  <c:v>0.6</c:v>
                </c:pt>
                <c:pt idx="173">
                  <c:v>11.7</c:v>
                </c:pt>
                <c:pt idx="174">
                  <c:v>0.6</c:v>
                </c:pt>
                <c:pt idx="175">
                  <c:v>0.1</c:v>
                </c:pt>
                <c:pt idx="176">
                  <c:v>0.3</c:v>
                </c:pt>
                <c:pt idx="177">
                  <c:v>0</c:v>
                </c:pt>
                <c:pt idx="178">
                  <c:v>0.3</c:v>
                </c:pt>
                <c:pt idx="179">
                  <c:v>0</c:v>
                </c:pt>
                <c:pt idx="180">
                  <c:v>0</c:v>
                </c:pt>
                <c:pt idx="181">
                  <c:v>4.9000000000000004</c:v>
                </c:pt>
                <c:pt idx="182">
                  <c:v>0</c:v>
                </c:pt>
                <c:pt idx="183">
                  <c:v>0.4</c:v>
                </c:pt>
                <c:pt idx="184">
                  <c:v>0</c:v>
                </c:pt>
                <c:pt idx="185">
                  <c:v>0.3</c:v>
                </c:pt>
                <c:pt idx="186">
                  <c:v>0</c:v>
                </c:pt>
                <c:pt idx="187">
                  <c:v>7.6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6.5</c:v>
                </c:pt>
                <c:pt idx="194">
                  <c:v>0</c:v>
                </c:pt>
                <c:pt idx="195">
                  <c:v>3.2</c:v>
                </c:pt>
                <c:pt idx="196">
                  <c:v>0.3</c:v>
                </c:pt>
                <c:pt idx="197">
                  <c:v>1.5</c:v>
                </c:pt>
                <c:pt idx="198">
                  <c:v>4.4000000000000004</c:v>
                </c:pt>
                <c:pt idx="199">
                  <c:v>0</c:v>
                </c:pt>
                <c:pt idx="200">
                  <c:v>3.2</c:v>
                </c:pt>
                <c:pt idx="201">
                  <c:v>0</c:v>
                </c:pt>
                <c:pt idx="202">
                  <c:v>1.3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3.5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0.6</c:v>
                </c:pt>
                <c:pt idx="2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3-4DF7-BA4F-922507C7E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97968"/>
        <c:axId val="2110998512"/>
      </c:lineChart>
      <c:catAx>
        <c:axId val="2110997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8512"/>
        <c:crosses val="autoZero"/>
        <c:auto val="1"/>
        <c:lblAlgn val="ctr"/>
        <c:lblOffset val="100"/>
        <c:tickLblSkip val="1"/>
        <c:noMultiLvlLbl val="0"/>
      </c:catAx>
      <c:valAx>
        <c:axId val="21109985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99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'2020'!$I$1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'2020'!$H$2:$H$215</c:f>
              <c:numCache>
                <c:formatCode>dd\.mm\.yyyy</c:formatCode>
                <c:ptCount val="214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43925</c:v>
                </c:pt>
                <c:pt idx="35">
                  <c:v>43926</c:v>
                </c:pt>
                <c:pt idx="36">
                  <c:v>43927</c:v>
                </c:pt>
                <c:pt idx="37">
                  <c:v>43928</c:v>
                </c:pt>
                <c:pt idx="38">
                  <c:v>43929</c:v>
                </c:pt>
                <c:pt idx="39">
                  <c:v>43930</c:v>
                </c:pt>
                <c:pt idx="40">
                  <c:v>43931</c:v>
                </c:pt>
                <c:pt idx="41">
                  <c:v>43932</c:v>
                </c:pt>
                <c:pt idx="42">
                  <c:v>43933</c:v>
                </c:pt>
                <c:pt idx="43">
                  <c:v>43934</c:v>
                </c:pt>
                <c:pt idx="44">
                  <c:v>43935</c:v>
                </c:pt>
                <c:pt idx="45">
                  <c:v>43936</c:v>
                </c:pt>
                <c:pt idx="46">
                  <c:v>43937</c:v>
                </c:pt>
                <c:pt idx="47">
                  <c:v>43938</c:v>
                </c:pt>
                <c:pt idx="48">
                  <c:v>43939</c:v>
                </c:pt>
                <c:pt idx="49">
                  <c:v>43940</c:v>
                </c:pt>
                <c:pt idx="50">
                  <c:v>43941</c:v>
                </c:pt>
                <c:pt idx="51">
                  <c:v>43942</c:v>
                </c:pt>
                <c:pt idx="52">
                  <c:v>43943</c:v>
                </c:pt>
                <c:pt idx="53">
                  <c:v>43944</c:v>
                </c:pt>
                <c:pt idx="54">
                  <c:v>43945</c:v>
                </c:pt>
                <c:pt idx="55">
                  <c:v>43946</c:v>
                </c:pt>
                <c:pt idx="56">
                  <c:v>43947</c:v>
                </c:pt>
                <c:pt idx="57">
                  <c:v>43948</c:v>
                </c:pt>
                <c:pt idx="58">
                  <c:v>43949</c:v>
                </c:pt>
                <c:pt idx="59">
                  <c:v>43950</c:v>
                </c:pt>
                <c:pt idx="60">
                  <c:v>43951</c:v>
                </c:pt>
                <c:pt idx="61">
                  <c:v>43952</c:v>
                </c:pt>
                <c:pt idx="62">
                  <c:v>43953</c:v>
                </c:pt>
                <c:pt idx="63">
                  <c:v>43954</c:v>
                </c:pt>
                <c:pt idx="64">
                  <c:v>43955</c:v>
                </c:pt>
                <c:pt idx="65">
                  <c:v>43956</c:v>
                </c:pt>
                <c:pt idx="66">
                  <c:v>43957</c:v>
                </c:pt>
                <c:pt idx="67">
                  <c:v>43958</c:v>
                </c:pt>
                <c:pt idx="68">
                  <c:v>43959</c:v>
                </c:pt>
                <c:pt idx="69">
                  <c:v>43960</c:v>
                </c:pt>
                <c:pt idx="70">
                  <c:v>43961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43967</c:v>
                </c:pt>
                <c:pt idx="77">
                  <c:v>43968</c:v>
                </c:pt>
                <c:pt idx="78">
                  <c:v>43969</c:v>
                </c:pt>
                <c:pt idx="79">
                  <c:v>43970</c:v>
                </c:pt>
                <c:pt idx="80">
                  <c:v>43971</c:v>
                </c:pt>
                <c:pt idx="81">
                  <c:v>43972</c:v>
                </c:pt>
                <c:pt idx="82">
                  <c:v>43973</c:v>
                </c:pt>
                <c:pt idx="83">
                  <c:v>43974</c:v>
                </c:pt>
                <c:pt idx="84">
                  <c:v>43975</c:v>
                </c:pt>
                <c:pt idx="85">
                  <c:v>43976</c:v>
                </c:pt>
                <c:pt idx="86">
                  <c:v>43977</c:v>
                </c:pt>
                <c:pt idx="87">
                  <c:v>43978</c:v>
                </c:pt>
                <c:pt idx="88">
                  <c:v>43979</c:v>
                </c:pt>
                <c:pt idx="89">
                  <c:v>43980</c:v>
                </c:pt>
                <c:pt idx="90">
                  <c:v>43981</c:v>
                </c:pt>
                <c:pt idx="91">
                  <c:v>43982</c:v>
                </c:pt>
                <c:pt idx="92">
                  <c:v>43983</c:v>
                </c:pt>
                <c:pt idx="93">
                  <c:v>43984</c:v>
                </c:pt>
                <c:pt idx="94">
                  <c:v>43985</c:v>
                </c:pt>
                <c:pt idx="95">
                  <c:v>43986</c:v>
                </c:pt>
                <c:pt idx="96">
                  <c:v>43987</c:v>
                </c:pt>
                <c:pt idx="97">
                  <c:v>43988</c:v>
                </c:pt>
                <c:pt idx="98">
                  <c:v>43989</c:v>
                </c:pt>
                <c:pt idx="99">
                  <c:v>43990</c:v>
                </c:pt>
                <c:pt idx="100">
                  <c:v>43991</c:v>
                </c:pt>
                <c:pt idx="101">
                  <c:v>43992</c:v>
                </c:pt>
                <c:pt idx="102">
                  <c:v>43993</c:v>
                </c:pt>
                <c:pt idx="103">
                  <c:v>43994</c:v>
                </c:pt>
                <c:pt idx="104">
                  <c:v>43995</c:v>
                </c:pt>
                <c:pt idx="105">
                  <c:v>43996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44002</c:v>
                </c:pt>
                <c:pt idx="112">
                  <c:v>44003</c:v>
                </c:pt>
                <c:pt idx="113">
                  <c:v>44004</c:v>
                </c:pt>
                <c:pt idx="114">
                  <c:v>44005</c:v>
                </c:pt>
                <c:pt idx="115">
                  <c:v>44006</c:v>
                </c:pt>
                <c:pt idx="116">
                  <c:v>44007</c:v>
                </c:pt>
                <c:pt idx="117">
                  <c:v>44008</c:v>
                </c:pt>
                <c:pt idx="118">
                  <c:v>44009</c:v>
                </c:pt>
                <c:pt idx="119">
                  <c:v>44010</c:v>
                </c:pt>
                <c:pt idx="120">
                  <c:v>44011</c:v>
                </c:pt>
                <c:pt idx="121">
                  <c:v>44012</c:v>
                </c:pt>
                <c:pt idx="122">
                  <c:v>44013</c:v>
                </c:pt>
                <c:pt idx="123">
                  <c:v>44014</c:v>
                </c:pt>
                <c:pt idx="124">
                  <c:v>44015</c:v>
                </c:pt>
                <c:pt idx="125">
                  <c:v>44016</c:v>
                </c:pt>
                <c:pt idx="126">
                  <c:v>44017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44023</c:v>
                </c:pt>
                <c:pt idx="133">
                  <c:v>44024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44030</c:v>
                </c:pt>
                <c:pt idx="140">
                  <c:v>44031</c:v>
                </c:pt>
                <c:pt idx="141">
                  <c:v>44032</c:v>
                </c:pt>
                <c:pt idx="142">
                  <c:v>44033</c:v>
                </c:pt>
                <c:pt idx="143">
                  <c:v>44034</c:v>
                </c:pt>
                <c:pt idx="144">
                  <c:v>44035</c:v>
                </c:pt>
                <c:pt idx="145">
                  <c:v>44036</c:v>
                </c:pt>
                <c:pt idx="146">
                  <c:v>44037</c:v>
                </c:pt>
                <c:pt idx="147">
                  <c:v>44038</c:v>
                </c:pt>
                <c:pt idx="148">
                  <c:v>44039</c:v>
                </c:pt>
                <c:pt idx="149">
                  <c:v>44040</c:v>
                </c:pt>
                <c:pt idx="150">
                  <c:v>44041</c:v>
                </c:pt>
                <c:pt idx="151">
                  <c:v>44042</c:v>
                </c:pt>
                <c:pt idx="152">
                  <c:v>44043</c:v>
                </c:pt>
                <c:pt idx="153">
                  <c:v>44044</c:v>
                </c:pt>
                <c:pt idx="154">
                  <c:v>44045</c:v>
                </c:pt>
                <c:pt idx="155">
                  <c:v>44046</c:v>
                </c:pt>
                <c:pt idx="156">
                  <c:v>44047</c:v>
                </c:pt>
                <c:pt idx="157">
                  <c:v>44048</c:v>
                </c:pt>
                <c:pt idx="158">
                  <c:v>44049</c:v>
                </c:pt>
                <c:pt idx="159">
                  <c:v>44050</c:v>
                </c:pt>
                <c:pt idx="160">
                  <c:v>44051</c:v>
                </c:pt>
                <c:pt idx="161">
                  <c:v>44052</c:v>
                </c:pt>
                <c:pt idx="162">
                  <c:v>44053</c:v>
                </c:pt>
                <c:pt idx="163">
                  <c:v>44054</c:v>
                </c:pt>
                <c:pt idx="164">
                  <c:v>44055</c:v>
                </c:pt>
                <c:pt idx="165">
                  <c:v>44056</c:v>
                </c:pt>
                <c:pt idx="166">
                  <c:v>44057</c:v>
                </c:pt>
                <c:pt idx="167">
                  <c:v>44058</c:v>
                </c:pt>
                <c:pt idx="168">
                  <c:v>44059</c:v>
                </c:pt>
                <c:pt idx="169">
                  <c:v>44060</c:v>
                </c:pt>
                <c:pt idx="170">
                  <c:v>44061</c:v>
                </c:pt>
                <c:pt idx="171">
                  <c:v>44062</c:v>
                </c:pt>
                <c:pt idx="172">
                  <c:v>44063</c:v>
                </c:pt>
                <c:pt idx="173">
                  <c:v>44064</c:v>
                </c:pt>
                <c:pt idx="174">
                  <c:v>44065</c:v>
                </c:pt>
                <c:pt idx="175">
                  <c:v>44066</c:v>
                </c:pt>
                <c:pt idx="176">
                  <c:v>44067</c:v>
                </c:pt>
                <c:pt idx="177">
                  <c:v>44068</c:v>
                </c:pt>
                <c:pt idx="178">
                  <c:v>44069</c:v>
                </c:pt>
                <c:pt idx="179">
                  <c:v>44070</c:v>
                </c:pt>
                <c:pt idx="180">
                  <c:v>44071</c:v>
                </c:pt>
                <c:pt idx="181">
                  <c:v>44072</c:v>
                </c:pt>
                <c:pt idx="182">
                  <c:v>44073</c:v>
                </c:pt>
                <c:pt idx="183">
                  <c:v>44074</c:v>
                </c:pt>
                <c:pt idx="184">
                  <c:v>44075</c:v>
                </c:pt>
                <c:pt idx="185">
                  <c:v>44076</c:v>
                </c:pt>
                <c:pt idx="186">
                  <c:v>44077</c:v>
                </c:pt>
                <c:pt idx="187">
                  <c:v>44078</c:v>
                </c:pt>
                <c:pt idx="188">
                  <c:v>44079</c:v>
                </c:pt>
                <c:pt idx="189">
                  <c:v>44080</c:v>
                </c:pt>
                <c:pt idx="190">
                  <c:v>44081</c:v>
                </c:pt>
                <c:pt idx="191">
                  <c:v>44082</c:v>
                </c:pt>
                <c:pt idx="192">
                  <c:v>44083</c:v>
                </c:pt>
                <c:pt idx="193">
                  <c:v>44084</c:v>
                </c:pt>
                <c:pt idx="194">
                  <c:v>44085</c:v>
                </c:pt>
                <c:pt idx="195">
                  <c:v>44086</c:v>
                </c:pt>
                <c:pt idx="196">
                  <c:v>44087</c:v>
                </c:pt>
                <c:pt idx="197">
                  <c:v>44088</c:v>
                </c:pt>
                <c:pt idx="198">
                  <c:v>44089</c:v>
                </c:pt>
                <c:pt idx="199">
                  <c:v>44090</c:v>
                </c:pt>
                <c:pt idx="200">
                  <c:v>44091</c:v>
                </c:pt>
                <c:pt idx="201">
                  <c:v>44092</c:v>
                </c:pt>
                <c:pt idx="202">
                  <c:v>44093</c:v>
                </c:pt>
                <c:pt idx="203">
                  <c:v>44094</c:v>
                </c:pt>
                <c:pt idx="204">
                  <c:v>44095</c:v>
                </c:pt>
                <c:pt idx="205">
                  <c:v>44096</c:v>
                </c:pt>
                <c:pt idx="206">
                  <c:v>44097</c:v>
                </c:pt>
                <c:pt idx="207">
                  <c:v>44098</c:v>
                </c:pt>
                <c:pt idx="208">
                  <c:v>44099</c:v>
                </c:pt>
                <c:pt idx="209">
                  <c:v>44100</c:v>
                </c:pt>
                <c:pt idx="210">
                  <c:v>44101</c:v>
                </c:pt>
                <c:pt idx="211">
                  <c:v>44102</c:v>
                </c:pt>
                <c:pt idx="212">
                  <c:v>44103</c:v>
                </c:pt>
                <c:pt idx="213">
                  <c:v>44104</c:v>
                </c:pt>
              </c:numCache>
            </c:numRef>
          </c:cat>
          <c:val>
            <c:numRef>
              <c:f>'2020'!$I$2:$I$215</c:f>
              <c:numCache>
                <c:formatCode>General</c:formatCode>
                <c:ptCount val="214"/>
                <c:pt idx="0">
                  <c:v>0.4</c:v>
                </c:pt>
                <c:pt idx="1">
                  <c:v>-1.5</c:v>
                </c:pt>
                <c:pt idx="2">
                  <c:v>-1.9</c:v>
                </c:pt>
                <c:pt idx="3">
                  <c:v>-3.2</c:v>
                </c:pt>
                <c:pt idx="4">
                  <c:v>-2</c:v>
                </c:pt>
                <c:pt idx="5">
                  <c:v>-7.1</c:v>
                </c:pt>
                <c:pt idx="6">
                  <c:v>-15.1</c:v>
                </c:pt>
                <c:pt idx="7">
                  <c:v>-11.7</c:v>
                </c:pt>
                <c:pt idx="8">
                  <c:v>-5.2</c:v>
                </c:pt>
                <c:pt idx="9">
                  <c:v>-3.1</c:v>
                </c:pt>
                <c:pt idx="10">
                  <c:v>-10.7</c:v>
                </c:pt>
                <c:pt idx="11">
                  <c:v>-6.7</c:v>
                </c:pt>
                <c:pt idx="12">
                  <c:v>-4.5</c:v>
                </c:pt>
                <c:pt idx="13">
                  <c:v>-1.6</c:v>
                </c:pt>
                <c:pt idx="14">
                  <c:v>2.8</c:v>
                </c:pt>
                <c:pt idx="15">
                  <c:v>3.9</c:v>
                </c:pt>
                <c:pt idx="16">
                  <c:v>-0.2</c:v>
                </c:pt>
                <c:pt idx="17">
                  <c:v>1.6</c:v>
                </c:pt>
                <c:pt idx="18">
                  <c:v>-0.7</c:v>
                </c:pt>
                <c:pt idx="19">
                  <c:v>0.3</c:v>
                </c:pt>
                <c:pt idx="20">
                  <c:v>2.2000000000000002</c:v>
                </c:pt>
                <c:pt idx="21">
                  <c:v>2.9</c:v>
                </c:pt>
                <c:pt idx="22">
                  <c:v>-2.7</c:v>
                </c:pt>
                <c:pt idx="23">
                  <c:v>-8.1999999999999993</c:v>
                </c:pt>
                <c:pt idx="24">
                  <c:v>-9.6999999999999993</c:v>
                </c:pt>
                <c:pt idx="25">
                  <c:v>-5.8</c:v>
                </c:pt>
                <c:pt idx="26">
                  <c:v>-2.7</c:v>
                </c:pt>
                <c:pt idx="27">
                  <c:v>0.1</c:v>
                </c:pt>
                <c:pt idx="28">
                  <c:v>-0.4</c:v>
                </c:pt>
                <c:pt idx="29">
                  <c:v>0.2</c:v>
                </c:pt>
                <c:pt idx="30">
                  <c:v>1.6</c:v>
                </c:pt>
                <c:pt idx="31">
                  <c:v>2.4</c:v>
                </c:pt>
                <c:pt idx="32">
                  <c:v>4.9000000000000004</c:v>
                </c:pt>
                <c:pt idx="33">
                  <c:v>6.7</c:v>
                </c:pt>
                <c:pt idx="34">
                  <c:v>2.8</c:v>
                </c:pt>
                <c:pt idx="35">
                  <c:v>3.5</c:v>
                </c:pt>
                <c:pt idx="36">
                  <c:v>5.4</c:v>
                </c:pt>
                <c:pt idx="37">
                  <c:v>8.3000000000000007</c:v>
                </c:pt>
                <c:pt idx="38">
                  <c:v>7</c:v>
                </c:pt>
                <c:pt idx="39">
                  <c:v>2.2999999999999998</c:v>
                </c:pt>
                <c:pt idx="40">
                  <c:v>3.7</c:v>
                </c:pt>
                <c:pt idx="41">
                  <c:v>4.5</c:v>
                </c:pt>
                <c:pt idx="42">
                  <c:v>4.5999999999999996</c:v>
                </c:pt>
                <c:pt idx="43">
                  <c:v>4.5</c:v>
                </c:pt>
                <c:pt idx="44">
                  <c:v>8</c:v>
                </c:pt>
                <c:pt idx="45">
                  <c:v>6.6</c:v>
                </c:pt>
                <c:pt idx="46">
                  <c:v>7</c:v>
                </c:pt>
                <c:pt idx="47">
                  <c:v>10.199999999999999</c:v>
                </c:pt>
                <c:pt idx="48">
                  <c:v>10.5</c:v>
                </c:pt>
                <c:pt idx="49">
                  <c:v>9.4</c:v>
                </c:pt>
                <c:pt idx="50">
                  <c:v>12.2</c:v>
                </c:pt>
                <c:pt idx="51">
                  <c:v>14.8</c:v>
                </c:pt>
                <c:pt idx="52">
                  <c:v>15.9</c:v>
                </c:pt>
                <c:pt idx="53">
                  <c:v>21.7</c:v>
                </c:pt>
                <c:pt idx="54">
                  <c:v>21.4</c:v>
                </c:pt>
                <c:pt idx="55">
                  <c:v>15.7</c:v>
                </c:pt>
                <c:pt idx="56">
                  <c:v>9.4</c:v>
                </c:pt>
                <c:pt idx="57">
                  <c:v>11.2</c:v>
                </c:pt>
                <c:pt idx="58">
                  <c:v>15.5</c:v>
                </c:pt>
                <c:pt idx="59">
                  <c:v>22.2</c:v>
                </c:pt>
                <c:pt idx="60">
                  <c:v>18.600000000000001</c:v>
                </c:pt>
                <c:pt idx="61">
                  <c:v>11.7</c:v>
                </c:pt>
                <c:pt idx="62">
                  <c:v>15.7</c:v>
                </c:pt>
                <c:pt idx="63">
                  <c:v>13.1</c:v>
                </c:pt>
                <c:pt idx="64">
                  <c:v>9.9</c:v>
                </c:pt>
                <c:pt idx="65">
                  <c:v>5.8</c:v>
                </c:pt>
                <c:pt idx="66">
                  <c:v>6.8</c:v>
                </c:pt>
                <c:pt idx="67">
                  <c:v>15.5</c:v>
                </c:pt>
                <c:pt idx="68">
                  <c:v>15.9</c:v>
                </c:pt>
                <c:pt idx="69">
                  <c:v>15.3</c:v>
                </c:pt>
                <c:pt idx="70">
                  <c:v>19.600000000000001</c:v>
                </c:pt>
                <c:pt idx="71">
                  <c:v>20.6</c:v>
                </c:pt>
                <c:pt idx="72">
                  <c:v>22.9</c:v>
                </c:pt>
                <c:pt idx="73">
                  <c:v>21.1</c:v>
                </c:pt>
                <c:pt idx="74">
                  <c:v>22.9</c:v>
                </c:pt>
                <c:pt idx="75">
                  <c:v>18.899999999999999</c:v>
                </c:pt>
                <c:pt idx="76">
                  <c:v>19.8</c:v>
                </c:pt>
                <c:pt idx="77">
                  <c:v>20.8</c:v>
                </c:pt>
                <c:pt idx="78">
                  <c:v>21</c:v>
                </c:pt>
                <c:pt idx="79">
                  <c:v>20.6</c:v>
                </c:pt>
                <c:pt idx="80">
                  <c:v>18.3</c:v>
                </c:pt>
                <c:pt idx="81">
                  <c:v>13.2</c:v>
                </c:pt>
                <c:pt idx="82">
                  <c:v>15.2</c:v>
                </c:pt>
                <c:pt idx="83">
                  <c:v>16.100000000000001</c:v>
                </c:pt>
                <c:pt idx="84">
                  <c:v>17.5</c:v>
                </c:pt>
                <c:pt idx="85">
                  <c:v>19.100000000000001</c:v>
                </c:pt>
                <c:pt idx="86">
                  <c:v>25.4</c:v>
                </c:pt>
                <c:pt idx="87">
                  <c:v>14.7</c:v>
                </c:pt>
                <c:pt idx="88">
                  <c:v>11.7</c:v>
                </c:pt>
                <c:pt idx="89">
                  <c:v>14.6</c:v>
                </c:pt>
                <c:pt idx="90">
                  <c:v>18.7</c:v>
                </c:pt>
                <c:pt idx="91">
                  <c:v>17.600000000000001</c:v>
                </c:pt>
                <c:pt idx="92">
                  <c:v>18.3</c:v>
                </c:pt>
                <c:pt idx="93">
                  <c:v>22.5</c:v>
                </c:pt>
                <c:pt idx="94">
                  <c:v>15.3</c:v>
                </c:pt>
                <c:pt idx="95">
                  <c:v>12.6</c:v>
                </c:pt>
                <c:pt idx="96">
                  <c:v>9.4</c:v>
                </c:pt>
                <c:pt idx="97">
                  <c:v>10.6</c:v>
                </c:pt>
                <c:pt idx="98">
                  <c:v>14.5</c:v>
                </c:pt>
                <c:pt idx="99">
                  <c:v>18.399999999999999</c:v>
                </c:pt>
                <c:pt idx="100">
                  <c:v>16.8</c:v>
                </c:pt>
                <c:pt idx="101">
                  <c:v>13.7</c:v>
                </c:pt>
                <c:pt idx="102">
                  <c:v>15.1</c:v>
                </c:pt>
                <c:pt idx="103">
                  <c:v>21.1</c:v>
                </c:pt>
                <c:pt idx="104">
                  <c:v>21.6</c:v>
                </c:pt>
                <c:pt idx="105">
                  <c:v>21.3</c:v>
                </c:pt>
                <c:pt idx="106">
                  <c:v>15.7</c:v>
                </c:pt>
                <c:pt idx="107">
                  <c:v>14.6</c:v>
                </c:pt>
                <c:pt idx="108">
                  <c:v>17.100000000000001</c:v>
                </c:pt>
                <c:pt idx="109">
                  <c:v>18.600000000000001</c:v>
                </c:pt>
                <c:pt idx="110">
                  <c:v>14.7</c:v>
                </c:pt>
                <c:pt idx="111">
                  <c:v>12.1</c:v>
                </c:pt>
                <c:pt idx="112">
                  <c:v>12.7</c:v>
                </c:pt>
                <c:pt idx="113">
                  <c:v>16.399999999999999</c:v>
                </c:pt>
                <c:pt idx="114">
                  <c:v>18.8</c:v>
                </c:pt>
                <c:pt idx="115">
                  <c:v>21.5</c:v>
                </c:pt>
                <c:pt idx="116">
                  <c:v>22.9</c:v>
                </c:pt>
                <c:pt idx="117">
                  <c:v>22.9</c:v>
                </c:pt>
                <c:pt idx="118">
                  <c:v>25</c:v>
                </c:pt>
                <c:pt idx="119">
                  <c:v>20.8</c:v>
                </c:pt>
                <c:pt idx="120">
                  <c:v>19.8</c:v>
                </c:pt>
                <c:pt idx="121">
                  <c:v>21.6</c:v>
                </c:pt>
                <c:pt idx="122">
                  <c:v>21.4</c:v>
                </c:pt>
                <c:pt idx="123">
                  <c:v>21.6</c:v>
                </c:pt>
                <c:pt idx="124">
                  <c:v>22.7</c:v>
                </c:pt>
                <c:pt idx="125">
                  <c:v>21.9</c:v>
                </c:pt>
                <c:pt idx="126">
                  <c:v>19.5</c:v>
                </c:pt>
                <c:pt idx="127">
                  <c:v>19.399999999999999</c:v>
                </c:pt>
                <c:pt idx="128">
                  <c:v>19.7</c:v>
                </c:pt>
                <c:pt idx="129">
                  <c:v>19.100000000000001</c:v>
                </c:pt>
                <c:pt idx="130">
                  <c:v>20.7</c:v>
                </c:pt>
                <c:pt idx="131">
                  <c:v>20.7</c:v>
                </c:pt>
                <c:pt idx="132">
                  <c:v>17.899999999999999</c:v>
                </c:pt>
                <c:pt idx="133">
                  <c:v>19.899999999999999</c:v>
                </c:pt>
                <c:pt idx="134">
                  <c:v>19.600000000000001</c:v>
                </c:pt>
                <c:pt idx="135">
                  <c:v>21.5</c:v>
                </c:pt>
                <c:pt idx="136">
                  <c:v>22</c:v>
                </c:pt>
                <c:pt idx="137">
                  <c:v>19.899999999999999</c:v>
                </c:pt>
                <c:pt idx="138">
                  <c:v>23.6</c:v>
                </c:pt>
                <c:pt idx="139">
                  <c:v>23</c:v>
                </c:pt>
                <c:pt idx="140">
                  <c:v>21.7</c:v>
                </c:pt>
                <c:pt idx="141">
                  <c:v>22.6</c:v>
                </c:pt>
                <c:pt idx="142">
                  <c:v>21.7</c:v>
                </c:pt>
                <c:pt idx="143">
                  <c:v>19.399999999999999</c:v>
                </c:pt>
                <c:pt idx="144">
                  <c:v>17.899999999999999</c:v>
                </c:pt>
                <c:pt idx="145">
                  <c:v>19.100000000000001</c:v>
                </c:pt>
                <c:pt idx="146">
                  <c:v>20</c:v>
                </c:pt>
                <c:pt idx="147">
                  <c:v>16.600000000000001</c:v>
                </c:pt>
                <c:pt idx="148">
                  <c:v>17.899999999999999</c:v>
                </c:pt>
                <c:pt idx="149">
                  <c:v>18.100000000000001</c:v>
                </c:pt>
                <c:pt idx="150">
                  <c:v>17.5</c:v>
                </c:pt>
                <c:pt idx="151">
                  <c:v>17.5</c:v>
                </c:pt>
                <c:pt idx="152">
                  <c:v>15</c:v>
                </c:pt>
                <c:pt idx="153">
                  <c:v>19.3</c:v>
                </c:pt>
                <c:pt idx="154">
                  <c:v>20.3</c:v>
                </c:pt>
                <c:pt idx="155">
                  <c:v>20.7</c:v>
                </c:pt>
                <c:pt idx="156">
                  <c:v>23.4</c:v>
                </c:pt>
                <c:pt idx="157">
                  <c:v>22.5</c:v>
                </c:pt>
                <c:pt idx="158">
                  <c:v>21.8</c:v>
                </c:pt>
                <c:pt idx="159">
                  <c:v>18.600000000000001</c:v>
                </c:pt>
                <c:pt idx="160">
                  <c:v>20.399999999999999</c:v>
                </c:pt>
                <c:pt idx="161">
                  <c:v>21.5</c:v>
                </c:pt>
                <c:pt idx="162">
                  <c:v>22.3</c:v>
                </c:pt>
                <c:pt idx="163">
                  <c:v>23.7</c:v>
                </c:pt>
                <c:pt idx="164">
                  <c:v>21.6</c:v>
                </c:pt>
                <c:pt idx="165">
                  <c:v>19.399999999999999</c:v>
                </c:pt>
                <c:pt idx="166">
                  <c:v>18.3</c:v>
                </c:pt>
                <c:pt idx="167">
                  <c:v>16.100000000000001</c:v>
                </c:pt>
                <c:pt idx="168">
                  <c:v>17.7</c:v>
                </c:pt>
                <c:pt idx="169">
                  <c:v>19.2</c:v>
                </c:pt>
                <c:pt idx="170">
                  <c:v>19.600000000000001</c:v>
                </c:pt>
                <c:pt idx="171">
                  <c:v>16.8</c:v>
                </c:pt>
                <c:pt idx="172">
                  <c:v>17.5</c:v>
                </c:pt>
                <c:pt idx="173">
                  <c:v>16.3</c:v>
                </c:pt>
                <c:pt idx="174">
                  <c:v>17</c:v>
                </c:pt>
                <c:pt idx="175">
                  <c:v>14.5</c:v>
                </c:pt>
                <c:pt idx="176">
                  <c:v>15.6</c:v>
                </c:pt>
                <c:pt idx="177">
                  <c:v>13.5</c:v>
                </c:pt>
                <c:pt idx="178">
                  <c:v>15.4</c:v>
                </c:pt>
                <c:pt idx="179">
                  <c:v>17.5</c:v>
                </c:pt>
                <c:pt idx="180">
                  <c:v>16.100000000000001</c:v>
                </c:pt>
                <c:pt idx="181">
                  <c:v>16.2</c:v>
                </c:pt>
                <c:pt idx="182">
                  <c:v>19.899999999999999</c:v>
                </c:pt>
                <c:pt idx="183">
                  <c:v>18.8</c:v>
                </c:pt>
                <c:pt idx="184">
                  <c:v>19.100000000000001</c:v>
                </c:pt>
                <c:pt idx="185">
                  <c:v>20.3</c:v>
                </c:pt>
                <c:pt idx="186">
                  <c:v>22.2</c:v>
                </c:pt>
                <c:pt idx="187">
                  <c:v>13.9</c:v>
                </c:pt>
                <c:pt idx="188">
                  <c:v>9.4</c:v>
                </c:pt>
                <c:pt idx="189">
                  <c:v>9.4</c:v>
                </c:pt>
                <c:pt idx="190">
                  <c:v>9.8000000000000007</c:v>
                </c:pt>
                <c:pt idx="191">
                  <c:v>9.1999999999999993</c:v>
                </c:pt>
                <c:pt idx="192">
                  <c:v>9.9</c:v>
                </c:pt>
                <c:pt idx="193">
                  <c:v>8.8000000000000007</c:v>
                </c:pt>
                <c:pt idx="194">
                  <c:v>11</c:v>
                </c:pt>
                <c:pt idx="195">
                  <c:v>10.5</c:v>
                </c:pt>
                <c:pt idx="196">
                  <c:v>11.2</c:v>
                </c:pt>
                <c:pt idx="197">
                  <c:v>11.5</c:v>
                </c:pt>
                <c:pt idx="198">
                  <c:v>11.4</c:v>
                </c:pt>
                <c:pt idx="199">
                  <c:v>14.6</c:v>
                </c:pt>
                <c:pt idx="200">
                  <c:v>14.3</c:v>
                </c:pt>
                <c:pt idx="201">
                  <c:v>11.8</c:v>
                </c:pt>
                <c:pt idx="202">
                  <c:v>11.8</c:v>
                </c:pt>
                <c:pt idx="203">
                  <c:v>14.1</c:v>
                </c:pt>
                <c:pt idx="204">
                  <c:v>13.6</c:v>
                </c:pt>
                <c:pt idx="205">
                  <c:v>14.3</c:v>
                </c:pt>
                <c:pt idx="206">
                  <c:v>9.4</c:v>
                </c:pt>
                <c:pt idx="207">
                  <c:v>9.3000000000000007</c:v>
                </c:pt>
                <c:pt idx="208">
                  <c:v>6.6</c:v>
                </c:pt>
                <c:pt idx="209">
                  <c:v>7</c:v>
                </c:pt>
                <c:pt idx="210">
                  <c:v>3.8</c:v>
                </c:pt>
                <c:pt idx="211">
                  <c:v>6.5</c:v>
                </c:pt>
                <c:pt idx="212">
                  <c:v>4.7</c:v>
                </c:pt>
                <c:pt idx="2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000688"/>
        <c:axId val="2115223392"/>
      </c:lineChart>
      <c:dateAx>
        <c:axId val="2111000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3392"/>
        <c:crosses val="autoZero"/>
        <c:auto val="1"/>
        <c:lblOffset val="100"/>
        <c:baseTimeUnit val="days"/>
        <c:majorUnit val="1"/>
        <c:majorTimeUnit val="days"/>
      </c:dateAx>
      <c:valAx>
        <c:axId val="21152233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00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'2020'!$H$1:$H$215</c:f>
              <c:strCache>
                <c:ptCount val="215"/>
                <c:pt idx="0">
                  <c:v>Дата</c:v>
                </c:pt>
                <c:pt idx="1">
                  <c:v>01.03.2020</c:v>
                </c:pt>
                <c:pt idx="2">
                  <c:v>02.03.2020</c:v>
                </c:pt>
                <c:pt idx="3">
                  <c:v>03.03.2020</c:v>
                </c:pt>
                <c:pt idx="4">
                  <c:v>04.03.2020</c:v>
                </c:pt>
                <c:pt idx="5">
                  <c:v>05.03.2020</c:v>
                </c:pt>
                <c:pt idx="6">
                  <c:v>06.03.2020</c:v>
                </c:pt>
                <c:pt idx="7">
                  <c:v>07.03.2020</c:v>
                </c:pt>
                <c:pt idx="8">
                  <c:v>08.03.2020</c:v>
                </c:pt>
                <c:pt idx="9">
                  <c:v>09.03.2020</c:v>
                </c:pt>
                <c:pt idx="10">
                  <c:v>10.03.2020</c:v>
                </c:pt>
                <c:pt idx="11">
                  <c:v>11.03.2020</c:v>
                </c:pt>
                <c:pt idx="12">
                  <c:v>12.03.2020</c:v>
                </c:pt>
                <c:pt idx="13">
                  <c:v>13.03.2020</c:v>
                </c:pt>
                <c:pt idx="14">
                  <c:v>14.03.2020</c:v>
                </c:pt>
                <c:pt idx="15">
                  <c:v>15.03.2020</c:v>
                </c:pt>
                <c:pt idx="16">
                  <c:v>16.03.2020</c:v>
                </c:pt>
                <c:pt idx="17">
                  <c:v>17.03.2020</c:v>
                </c:pt>
                <c:pt idx="18">
                  <c:v>18.03.2020</c:v>
                </c:pt>
                <c:pt idx="19">
                  <c:v>19.03.2020</c:v>
                </c:pt>
                <c:pt idx="20">
                  <c:v>20.03.2020</c:v>
                </c:pt>
                <c:pt idx="21">
                  <c:v>21.03.2020</c:v>
                </c:pt>
                <c:pt idx="22">
                  <c:v>22.03.2020</c:v>
                </c:pt>
                <c:pt idx="23">
                  <c:v>23.03.2020</c:v>
                </c:pt>
                <c:pt idx="24">
                  <c:v>24.03.2020</c:v>
                </c:pt>
                <c:pt idx="25">
                  <c:v>25.03.2020</c:v>
                </c:pt>
                <c:pt idx="26">
                  <c:v>26.03.2020</c:v>
                </c:pt>
                <c:pt idx="27">
                  <c:v>27.03.2020</c:v>
                </c:pt>
                <c:pt idx="28">
                  <c:v>28.03.2020</c:v>
                </c:pt>
                <c:pt idx="29">
                  <c:v>29.03.2020</c:v>
                </c:pt>
                <c:pt idx="30">
                  <c:v>30.03.2020</c:v>
                </c:pt>
                <c:pt idx="31">
                  <c:v>31.03.2020</c:v>
                </c:pt>
                <c:pt idx="32">
                  <c:v>01.04.2020</c:v>
                </c:pt>
                <c:pt idx="33">
                  <c:v>02.04.2020</c:v>
                </c:pt>
                <c:pt idx="34">
                  <c:v>03.04.2020</c:v>
                </c:pt>
                <c:pt idx="35">
                  <c:v>04.04.2020</c:v>
                </c:pt>
                <c:pt idx="36">
                  <c:v>05.04.2020</c:v>
                </c:pt>
                <c:pt idx="37">
                  <c:v>06.04.2020</c:v>
                </c:pt>
                <c:pt idx="38">
                  <c:v>07.04.2020</c:v>
                </c:pt>
                <c:pt idx="39">
                  <c:v>08.04.2020</c:v>
                </c:pt>
                <c:pt idx="40">
                  <c:v>09.04.2020</c:v>
                </c:pt>
                <c:pt idx="41">
                  <c:v>10.04.2020</c:v>
                </c:pt>
                <c:pt idx="42">
                  <c:v>11.04.2020</c:v>
                </c:pt>
                <c:pt idx="43">
                  <c:v>12.04.2020</c:v>
                </c:pt>
                <c:pt idx="44">
                  <c:v>13.04.2020</c:v>
                </c:pt>
                <c:pt idx="45">
                  <c:v>14.04.2020</c:v>
                </c:pt>
                <c:pt idx="46">
                  <c:v>15.04.2020</c:v>
                </c:pt>
                <c:pt idx="47">
                  <c:v>16.04.2020</c:v>
                </c:pt>
                <c:pt idx="48">
                  <c:v>17.04.2020</c:v>
                </c:pt>
                <c:pt idx="49">
                  <c:v>18.04.2020</c:v>
                </c:pt>
                <c:pt idx="50">
                  <c:v>19.04.2020</c:v>
                </c:pt>
                <c:pt idx="51">
                  <c:v>20.04.2020</c:v>
                </c:pt>
                <c:pt idx="52">
                  <c:v>21.04.2020</c:v>
                </c:pt>
                <c:pt idx="53">
                  <c:v>22.04.2020</c:v>
                </c:pt>
                <c:pt idx="54">
                  <c:v>23.04.2020</c:v>
                </c:pt>
                <c:pt idx="55">
                  <c:v>24.04.2020</c:v>
                </c:pt>
                <c:pt idx="56">
                  <c:v>25.04.2020</c:v>
                </c:pt>
                <c:pt idx="57">
                  <c:v>26.04.2020</c:v>
                </c:pt>
                <c:pt idx="58">
                  <c:v>27.04.2020</c:v>
                </c:pt>
                <c:pt idx="59">
                  <c:v>28.04.2020</c:v>
                </c:pt>
                <c:pt idx="60">
                  <c:v>29.04.2020</c:v>
                </c:pt>
                <c:pt idx="61">
                  <c:v>30.04.2020</c:v>
                </c:pt>
                <c:pt idx="62">
                  <c:v>01.05.2020</c:v>
                </c:pt>
                <c:pt idx="63">
                  <c:v>02.05.2020</c:v>
                </c:pt>
                <c:pt idx="64">
                  <c:v>03.05.2020</c:v>
                </c:pt>
                <c:pt idx="65">
                  <c:v>04.05.2020</c:v>
                </c:pt>
                <c:pt idx="66">
                  <c:v>05.05.2020</c:v>
                </c:pt>
                <c:pt idx="67">
                  <c:v>06.05.2020</c:v>
                </c:pt>
                <c:pt idx="68">
                  <c:v>07.05.2020</c:v>
                </c:pt>
                <c:pt idx="69">
                  <c:v>08.05.2020</c:v>
                </c:pt>
                <c:pt idx="70">
                  <c:v>09.05.2020</c:v>
                </c:pt>
                <c:pt idx="71">
                  <c:v>10.05.2020</c:v>
                </c:pt>
                <c:pt idx="72">
                  <c:v>11.05.2020</c:v>
                </c:pt>
                <c:pt idx="73">
                  <c:v>12.05.2020</c:v>
                </c:pt>
                <c:pt idx="74">
                  <c:v>13.05.2020</c:v>
                </c:pt>
                <c:pt idx="75">
                  <c:v>14.05.2020</c:v>
                </c:pt>
                <c:pt idx="76">
                  <c:v>15.05.2020</c:v>
                </c:pt>
                <c:pt idx="77">
                  <c:v>16.05.2020</c:v>
                </c:pt>
                <c:pt idx="78">
                  <c:v>17.05.2020</c:v>
                </c:pt>
                <c:pt idx="79">
                  <c:v>18.05.2020</c:v>
                </c:pt>
                <c:pt idx="80">
                  <c:v>19.05.2020</c:v>
                </c:pt>
                <c:pt idx="81">
                  <c:v>20.05.2020</c:v>
                </c:pt>
                <c:pt idx="82">
                  <c:v>21.05.2020</c:v>
                </c:pt>
                <c:pt idx="83">
                  <c:v>22.05.2020</c:v>
                </c:pt>
                <c:pt idx="84">
                  <c:v>23.05.2020</c:v>
                </c:pt>
                <c:pt idx="85">
                  <c:v>24.05.2020</c:v>
                </c:pt>
                <c:pt idx="86">
                  <c:v>25.05.2020</c:v>
                </c:pt>
                <c:pt idx="87">
                  <c:v>26.05.2020</c:v>
                </c:pt>
                <c:pt idx="88">
                  <c:v>27.05.2020</c:v>
                </c:pt>
                <c:pt idx="89">
                  <c:v>28.05.2020</c:v>
                </c:pt>
                <c:pt idx="90">
                  <c:v>29.05.2020</c:v>
                </c:pt>
                <c:pt idx="91">
                  <c:v>30.05.2020</c:v>
                </c:pt>
                <c:pt idx="92">
                  <c:v>31.05.2020</c:v>
                </c:pt>
                <c:pt idx="93">
                  <c:v>01.06.2020</c:v>
                </c:pt>
                <c:pt idx="94">
                  <c:v>02.06.2020</c:v>
                </c:pt>
                <c:pt idx="95">
                  <c:v>03.06.2020</c:v>
                </c:pt>
                <c:pt idx="96">
                  <c:v>04.06.2020</c:v>
                </c:pt>
                <c:pt idx="97">
                  <c:v>05.06.2020</c:v>
                </c:pt>
                <c:pt idx="98">
                  <c:v>06.06.2020</c:v>
                </c:pt>
                <c:pt idx="99">
                  <c:v>07.06.2020</c:v>
                </c:pt>
                <c:pt idx="100">
                  <c:v>08.06.2020</c:v>
                </c:pt>
                <c:pt idx="101">
                  <c:v>09.06.2020</c:v>
                </c:pt>
                <c:pt idx="102">
                  <c:v>10.06.2020</c:v>
                </c:pt>
                <c:pt idx="103">
                  <c:v>11.06.2020</c:v>
                </c:pt>
                <c:pt idx="104">
                  <c:v>12.06.2020</c:v>
                </c:pt>
                <c:pt idx="105">
                  <c:v>13.06.2020</c:v>
                </c:pt>
                <c:pt idx="106">
                  <c:v>14.06.2020</c:v>
                </c:pt>
                <c:pt idx="107">
                  <c:v>15.06.2020</c:v>
                </c:pt>
                <c:pt idx="108">
                  <c:v>16.06.2020</c:v>
                </c:pt>
                <c:pt idx="109">
                  <c:v>17.06.2020</c:v>
                </c:pt>
                <c:pt idx="110">
                  <c:v>18.06.2020</c:v>
                </c:pt>
                <c:pt idx="111">
                  <c:v>19.06.2020</c:v>
                </c:pt>
                <c:pt idx="112">
                  <c:v>20.06.2020</c:v>
                </c:pt>
                <c:pt idx="113">
                  <c:v>21.06.2020</c:v>
                </c:pt>
                <c:pt idx="114">
                  <c:v>22.06.2020</c:v>
                </c:pt>
                <c:pt idx="115">
                  <c:v>23.06.2020</c:v>
                </c:pt>
                <c:pt idx="116">
                  <c:v>24.06.2020</c:v>
                </c:pt>
                <c:pt idx="117">
                  <c:v>25.06.2020</c:v>
                </c:pt>
                <c:pt idx="118">
                  <c:v>26.06.2020</c:v>
                </c:pt>
                <c:pt idx="119">
                  <c:v>27.06.2020</c:v>
                </c:pt>
                <c:pt idx="120">
                  <c:v>28.06.2020</c:v>
                </c:pt>
                <c:pt idx="121">
                  <c:v>29.06.2020</c:v>
                </c:pt>
                <c:pt idx="122">
                  <c:v>30.06.2020</c:v>
                </c:pt>
                <c:pt idx="123">
                  <c:v>01.07.2020</c:v>
                </c:pt>
                <c:pt idx="124">
                  <c:v>02.07.2020</c:v>
                </c:pt>
                <c:pt idx="125">
                  <c:v>03.07.2020</c:v>
                </c:pt>
                <c:pt idx="126">
                  <c:v>04.07.2020</c:v>
                </c:pt>
                <c:pt idx="127">
                  <c:v>05.07.2020</c:v>
                </c:pt>
                <c:pt idx="128">
                  <c:v>06.07.2020</c:v>
                </c:pt>
                <c:pt idx="129">
                  <c:v>07.07.2020</c:v>
                </c:pt>
                <c:pt idx="130">
                  <c:v>08.07.2020</c:v>
                </c:pt>
                <c:pt idx="131">
                  <c:v>09.07.2020</c:v>
                </c:pt>
                <c:pt idx="132">
                  <c:v>10.07.2020</c:v>
                </c:pt>
                <c:pt idx="133">
                  <c:v>11.07.2020</c:v>
                </c:pt>
                <c:pt idx="134">
                  <c:v>12.07.2020</c:v>
                </c:pt>
                <c:pt idx="135">
                  <c:v>13.07.2020</c:v>
                </c:pt>
                <c:pt idx="136">
                  <c:v>14.07.2020</c:v>
                </c:pt>
                <c:pt idx="137">
                  <c:v>15.07.2020</c:v>
                </c:pt>
                <c:pt idx="138">
                  <c:v>16.07.2020</c:v>
                </c:pt>
                <c:pt idx="139">
                  <c:v>17.07.2020</c:v>
                </c:pt>
                <c:pt idx="140">
                  <c:v>18.07.2020</c:v>
                </c:pt>
                <c:pt idx="141">
                  <c:v>19.07.2020</c:v>
                </c:pt>
                <c:pt idx="142">
                  <c:v>20.07.2020</c:v>
                </c:pt>
                <c:pt idx="143">
                  <c:v>21.07.2020</c:v>
                </c:pt>
                <c:pt idx="144">
                  <c:v>22.07.2020</c:v>
                </c:pt>
                <c:pt idx="145">
                  <c:v>23.07.2020</c:v>
                </c:pt>
                <c:pt idx="146">
                  <c:v>24.07.2020</c:v>
                </c:pt>
                <c:pt idx="147">
                  <c:v>25.07.2020</c:v>
                </c:pt>
                <c:pt idx="148">
                  <c:v>26.07.2020</c:v>
                </c:pt>
                <c:pt idx="149">
                  <c:v>27.07.2020</c:v>
                </c:pt>
                <c:pt idx="150">
                  <c:v>28.07.2020</c:v>
                </c:pt>
                <c:pt idx="151">
                  <c:v>29.07.2020</c:v>
                </c:pt>
                <c:pt idx="152">
                  <c:v>30.07.2020</c:v>
                </c:pt>
                <c:pt idx="153">
                  <c:v>31.07.2020</c:v>
                </c:pt>
                <c:pt idx="154">
                  <c:v>01.08.2020</c:v>
                </c:pt>
                <c:pt idx="155">
                  <c:v>02.08.2020</c:v>
                </c:pt>
                <c:pt idx="156">
                  <c:v>03.08.2020</c:v>
                </c:pt>
                <c:pt idx="157">
                  <c:v>04.08.2020</c:v>
                </c:pt>
                <c:pt idx="158">
                  <c:v>05.08.2020</c:v>
                </c:pt>
                <c:pt idx="159">
                  <c:v>06.08.2020</c:v>
                </c:pt>
                <c:pt idx="160">
                  <c:v>07.08.2020</c:v>
                </c:pt>
                <c:pt idx="161">
                  <c:v>08.08.2020</c:v>
                </c:pt>
                <c:pt idx="162">
                  <c:v>09.08.2020</c:v>
                </c:pt>
                <c:pt idx="163">
                  <c:v>10.08.2020</c:v>
                </c:pt>
                <c:pt idx="164">
                  <c:v>11.08.2020</c:v>
                </c:pt>
                <c:pt idx="165">
                  <c:v>12.08.2020</c:v>
                </c:pt>
                <c:pt idx="166">
                  <c:v>13.08.2020</c:v>
                </c:pt>
                <c:pt idx="167">
                  <c:v>14.08.2020</c:v>
                </c:pt>
                <c:pt idx="168">
                  <c:v>15.08.2020</c:v>
                </c:pt>
                <c:pt idx="169">
                  <c:v>16.08.2020</c:v>
                </c:pt>
                <c:pt idx="170">
                  <c:v>17.08.2020</c:v>
                </c:pt>
                <c:pt idx="171">
                  <c:v>18.08.2020</c:v>
                </c:pt>
                <c:pt idx="172">
                  <c:v>19.08.2020</c:v>
                </c:pt>
                <c:pt idx="173">
                  <c:v>20.08.2020</c:v>
                </c:pt>
                <c:pt idx="174">
                  <c:v>21.08.2020</c:v>
                </c:pt>
                <c:pt idx="175">
                  <c:v>22.08.2020</c:v>
                </c:pt>
                <c:pt idx="176">
                  <c:v>23.08.2020</c:v>
                </c:pt>
                <c:pt idx="177">
                  <c:v>24.08.2020</c:v>
                </c:pt>
                <c:pt idx="178">
                  <c:v>25.08.2020</c:v>
                </c:pt>
                <c:pt idx="179">
                  <c:v>26.08.2020</c:v>
                </c:pt>
                <c:pt idx="180">
                  <c:v>27.08.2020</c:v>
                </c:pt>
                <c:pt idx="181">
                  <c:v>28.08.2020</c:v>
                </c:pt>
                <c:pt idx="182">
                  <c:v>29.08.2020</c:v>
                </c:pt>
                <c:pt idx="183">
                  <c:v>30.08.2020</c:v>
                </c:pt>
                <c:pt idx="184">
                  <c:v>31.08.2020</c:v>
                </c:pt>
                <c:pt idx="185">
                  <c:v>01.09.2020</c:v>
                </c:pt>
                <c:pt idx="186">
                  <c:v>02.09.2020</c:v>
                </c:pt>
                <c:pt idx="187">
                  <c:v>03.09.2020</c:v>
                </c:pt>
                <c:pt idx="188">
                  <c:v>04.09.2020</c:v>
                </c:pt>
                <c:pt idx="189">
                  <c:v>05.09.2020</c:v>
                </c:pt>
                <c:pt idx="190">
                  <c:v>06.09.2020</c:v>
                </c:pt>
                <c:pt idx="191">
                  <c:v>07.09.2020</c:v>
                </c:pt>
                <c:pt idx="192">
                  <c:v>08.09.2020</c:v>
                </c:pt>
                <c:pt idx="193">
                  <c:v>09.09.2020</c:v>
                </c:pt>
                <c:pt idx="194">
                  <c:v>10.09.2020</c:v>
                </c:pt>
                <c:pt idx="195">
                  <c:v>11.09.2020</c:v>
                </c:pt>
                <c:pt idx="196">
                  <c:v>12.09.2020</c:v>
                </c:pt>
                <c:pt idx="197">
                  <c:v>13.09.2020</c:v>
                </c:pt>
                <c:pt idx="198">
                  <c:v>14.09.2020</c:v>
                </c:pt>
                <c:pt idx="199">
                  <c:v>15.09.2020</c:v>
                </c:pt>
                <c:pt idx="200">
                  <c:v>16.09.2020</c:v>
                </c:pt>
                <c:pt idx="201">
                  <c:v>17.09.2020</c:v>
                </c:pt>
                <c:pt idx="202">
                  <c:v>18.09.2020</c:v>
                </c:pt>
                <c:pt idx="203">
                  <c:v>19.09.2020</c:v>
                </c:pt>
                <c:pt idx="204">
                  <c:v>20.09.2020</c:v>
                </c:pt>
                <c:pt idx="205">
                  <c:v>21.09.2020</c:v>
                </c:pt>
                <c:pt idx="206">
                  <c:v>22.09.2020</c:v>
                </c:pt>
                <c:pt idx="207">
                  <c:v>23.09.2020</c:v>
                </c:pt>
                <c:pt idx="208">
                  <c:v>24.09.2020</c:v>
                </c:pt>
                <c:pt idx="209">
                  <c:v>25.09.2020</c:v>
                </c:pt>
                <c:pt idx="210">
                  <c:v>26.09.2020</c:v>
                </c:pt>
                <c:pt idx="211">
                  <c:v>27.09.2020</c:v>
                </c:pt>
                <c:pt idx="212">
                  <c:v>28.09.2020</c:v>
                </c:pt>
                <c:pt idx="213">
                  <c:v>29.09.2020</c:v>
                </c:pt>
                <c:pt idx="214">
                  <c:v>30.09.2020</c:v>
                </c:pt>
              </c:strCache>
            </c:strRef>
          </c:cat>
          <c:val>
            <c:numRef>
              <c:f>'2020'!$I$1:$I$215</c:f>
              <c:numCache>
                <c:formatCode>General</c:formatCode>
                <c:ptCount val="215"/>
                <c:pt idx="0">
                  <c:v>0</c:v>
                </c:pt>
                <c:pt idx="1">
                  <c:v>0.4</c:v>
                </c:pt>
                <c:pt idx="2">
                  <c:v>-1.5</c:v>
                </c:pt>
                <c:pt idx="3">
                  <c:v>-1.9</c:v>
                </c:pt>
                <c:pt idx="4">
                  <c:v>-3.2</c:v>
                </c:pt>
                <c:pt idx="5">
                  <c:v>-2</c:v>
                </c:pt>
                <c:pt idx="6">
                  <c:v>-7.1</c:v>
                </c:pt>
                <c:pt idx="7">
                  <c:v>-15.1</c:v>
                </c:pt>
                <c:pt idx="8">
                  <c:v>-11.7</c:v>
                </c:pt>
                <c:pt idx="9">
                  <c:v>-5.2</c:v>
                </c:pt>
                <c:pt idx="10">
                  <c:v>-3.1</c:v>
                </c:pt>
                <c:pt idx="11">
                  <c:v>-10.7</c:v>
                </c:pt>
                <c:pt idx="12">
                  <c:v>-6.7</c:v>
                </c:pt>
                <c:pt idx="13">
                  <c:v>-4.5</c:v>
                </c:pt>
                <c:pt idx="14">
                  <c:v>-1.6</c:v>
                </c:pt>
                <c:pt idx="15">
                  <c:v>2.8</c:v>
                </c:pt>
                <c:pt idx="16">
                  <c:v>3.9</c:v>
                </c:pt>
                <c:pt idx="17">
                  <c:v>-0.2</c:v>
                </c:pt>
                <c:pt idx="18">
                  <c:v>1.6</c:v>
                </c:pt>
                <c:pt idx="19">
                  <c:v>-0.7</c:v>
                </c:pt>
                <c:pt idx="20">
                  <c:v>0.3</c:v>
                </c:pt>
                <c:pt idx="21">
                  <c:v>2.2000000000000002</c:v>
                </c:pt>
                <c:pt idx="22">
                  <c:v>2.9</c:v>
                </c:pt>
                <c:pt idx="23">
                  <c:v>-2.7</c:v>
                </c:pt>
                <c:pt idx="24">
                  <c:v>-8.1999999999999993</c:v>
                </c:pt>
                <c:pt idx="25">
                  <c:v>-9.6999999999999993</c:v>
                </c:pt>
                <c:pt idx="26">
                  <c:v>-5.8</c:v>
                </c:pt>
                <c:pt idx="27">
                  <c:v>-2.7</c:v>
                </c:pt>
                <c:pt idx="28">
                  <c:v>0.1</c:v>
                </c:pt>
                <c:pt idx="29">
                  <c:v>-0.4</c:v>
                </c:pt>
                <c:pt idx="30">
                  <c:v>0.2</c:v>
                </c:pt>
                <c:pt idx="31">
                  <c:v>1.6</c:v>
                </c:pt>
                <c:pt idx="32">
                  <c:v>2.4</c:v>
                </c:pt>
                <c:pt idx="33">
                  <c:v>4.9000000000000004</c:v>
                </c:pt>
                <c:pt idx="34">
                  <c:v>6.7</c:v>
                </c:pt>
                <c:pt idx="35">
                  <c:v>2.8</c:v>
                </c:pt>
                <c:pt idx="36">
                  <c:v>3.5</c:v>
                </c:pt>
                <c:pt idx="37">
                  <c:v>5.4</c:v>
                </c:pt>
                <c:pt idx="38">
                  <c:v>8.3000000000000007</c:v>
                </c:pt>
                <c:pt idx="39">
                  <c:v>7</c:v>
                </c:pt>
                <c:pt idx="40">
                  <c:v>2.2999999999999998</c:v>
                </c:pt>
                <c:pt idx="41">
                  <c:v>3.7</c:v>
                </c:pt>
                <c:pt idx="42">
                  <c:v>4.5</c:v>
                </c:pt>
                <c:pt idx="43">
                  <c:v>4.5999999999999996</c:v>
                </c:pt>
                <c:pt idx="44">
                  <c:v>4.5</c:v>
                </c:pt>
                <c:pt idx="45">
                  <c:v>8</c:v>
                </c:pt>
                <c:pt idx="46">
                  <c:v>6.6</c:v>
                </c:pt>
                <c:pt idx="47">
                  <c:v>7</c:v>
                </c:pt>
                <c:pt idx="48">
                  <c:v>10.199999999999999</c:v>
                </c:pt>
                <c:pt idx="49">
                  <c:v>10.5</c:v>
                </c:pt>
                <c:pt idx="50">
                  <c:v>9.4</c:v>
                </c:pt>
                <c:pt idx="51">
                  <c:v>12.2</c:v>
                </c:pt>
                <c:pt idx="52">
                  <c:v>14.8</c:v>
                </c:pt>
                <c:pt idx="53">
                  <c:v>15.9</c:v>
                </c:pt>
                <c:pt idx="54">
                  <c:v>21.7</c:v>
                </c:pt>
                <c:pt idx="55">
                  <c:v>21.4</c:v>
                </c:pt>
                <c:pt idx="56">
                  <c:v>15.7</c:v>
                </c:pt>
                <c:pt idx="57">
                  <c:v>9.4</c:v>
                </c:pt>
                <c:pt idx="58">
                  <c:v>11.2</c:v>
                </c:pt>
                <c:pt idx="59">
                  <c:v>15.5</c:v>
                </c:pt>
                <c:pt idx="60">
                  <c:v>22.2</c:v>
                </c:pt>
                <c:pt idx="61">
                  <c:v>18.600000000000001</c:v>
                </c:pt>
                <c:pt idx="62">
                  <c:v>11.7</c:v>
                </c:pt>
                <c:pt idx="63">
                  <c:v>15.7</c:v>
                </c:pt>
                <c:pt idx="64">
                  <c:v>13.1</c:v>
                </c:pt>
                <c:pt idx="65">
                  <c:v>9.9</c:v>
                </c:pt>
                <c:pt idx="66">
                  <c:v>5.8</c:v>
                </c:pt>
                <c:pt idx="67">
                  <c:v>6.8</c:v>
                </c:pt>
                <c:pt idx="68">
                  <c:v>15.5</c:v>
                </c:pt>
                <c:pt idx="69">
                  <c:v>15.9</c:v>
                </c:pt>
                <c:pt idx="70">
                  <c:v>15.3</c:v>
                </c:pt>
                <c:pt idx="71">
                  <c:v>19.600000000000001</c:v>
                </c:pt>
                <c:pt idx="72">
                  <c:v>20.6</c:v>
                </c:pt>
                <c:pt idx="73">
                  <c:v>22.9</c:v>
                </c:pt>
                <c:pt idx="74">
                  <c:v>21.1</c:v>
                </c:pt>
                <c:pt idx="75">
                  <c:v>22.9</c:v>
                </c:pt>
                <c:pt idx="76">
                  <c:v>18.899999999999999</c:v>
                </c:pt>
                <c:pt idx="77">
                  <c:v>19.8</c:v>
                </c:pt>
                <c:pt idx="78">
                  <c:v>20.8</c:v>
                </c:pt>
                <c:pt idx="79">
                  <c:v>21</c:v>
                </c:pt>
                <c:pt idx="80">
                  <c:v>20.6</c:v>
                </c:pt>
                <c:pt idx="81">
                  <c:v>18.3</c:v>
                </c:pt>
                <c:pt idx="82">
                  <c:v>13.2</c:v>
                </c:pt>
                <c:pt idx="83">
                  <c:v>15.2</c:v>
                </c:pt>
                <c:pt idx="84">
                  <c:v>16.100000000000001</c:v>
                </c:pt>
                <c:pt idx="85">
                  <c:v>17.5</c:v>
                </c:pt>
                <c:pt idx="86">
                  <c:v>19.100000000000001</c:v>
                </c:pt>
                <c:pt idx="87">
                  <c:v>25.4</c:v>
                </c:pt>
                <c:pt idx="88">
                  <c:v>14.7</c:v>
                </c:pt>
                <c:pt idx="89">
                  <c:v>11.7</c:v>
                </c:pt>
                <c:pt idx="90">
                  <c:v>14.6</c:v>
                </c:pt>
                <c:pt idx="91">
                  <c:v>18.7</c:v>
                </c:pt>
                <c:pt idx="92">
                  <c:v>17.600000000000001</c:v>
                </c:pt>
                <c:pt idx="93">
                  <c:v>18.3</c:v>
                </c:pt>
                <c:pt idx="94">
                  <c:v>22.5</c:v>
                </c:pt>
                <c:pt idx="95">
                  <c:v>15.3</c:v>
                </c:pt>
                <c:pt idx="96">
                  <c:v>12.6</c:v>
                </c:pt>
                <c:pt idx="97">
                  <c:v>9.4</c:v>
                </c:pt>
                <c:pt idx="98">
                  <c:v>10.6</c:v>
                </c:pt>
                <c:pt idx="99">
                  <c:v>14.5</c:v>
                </c:pt>
                <c:pt idx="100">
                  <c:v>18.399999999999999</c:v>
                </c:pt>
                <c:pt idx="101">
                  <c:v>16.8</c:v>
                </c:pt>
                <c:pt idx="102">
                  <c:v>13.7</c:v>
                </c:pt>
                <c:pt idx="103">
                  <c:v>15.1</c:v>
                </c:pt>
                <c:pt idx="104">
                  <c:v>21.1</c:v>
                </c:pt>
                <c:pt idx="105">
                  <c:v>21.6</c:v>
                </c:pt>
                <c:pt idx="106">
                  <c:v>21.3</c:v>
                </c:pt>
                <c:pt idx="107">
                  <c:v>15.7</c:v>
                </c:pt>
                <c:pt idx="108">
                  <c:v>14.6</c:v>
                </c:pt>
                <c:pt idx="109">
                  <c:v>17.100000000000001</c:v>
                </c:pt>
                <c:pt idx="110">
                  <c:v>18.600000000000001</c:v>
                </c:pt>
                <c:pt idx="111">
                  <c:v>14.7</c:v>
                </c:pt>
                <c:pt idx="112">
                  <c:v>12.1</c:v>
                </c:pt>
                <c:pt idx="113">
                  <c:v>12.7</c:v>
                </c:pt>
                <c:pt idx="114">
                  <c:v>16.399999999999999</c:v>
                </c:pt>
                <c:pt idx="115">
                  <c:v>18.8</c:v>
                </c:pt>
                <c:pt idx="116">
                  <c:v>21.5</c:v>
                </c:pt>
                <c:pt idx="117">
                  <c:v>22.9</c:v>
                </c:pt>
                <c:pt idx="118">
                  <c:v>22.9</c:v>
                </c:pt>
                <c:pt idx="119">
                  <c:v>25</c:v>
                </c:pt>
                <c:pt idx="120">
                  <c:v>20.8</c:v>
                </c:pt>
                <c:pt idx="121">
                  <c:v>19.8</c:v>
                </c:pt>
                <c:pt idx="122">
                  <c:v>21.6</c:v>
                </c:pt>
                <c:pt idx="123">
                  <c:v>21.4</c:v>
                </c:pt>
                <c:pt idx="124">
                  <c:v>21.6</c:v>
                </c:pt>
                <c:pt idx="125">
                  <c:v>22.7</c:v>
                </c:pt>
                <c:pt idx="126">
                  <c:v>21.9</c:v>
                </c:pt>
                <c:pt idx="127">
                  <c:v>19.5</c:v>
                </c:pt>
                <c:pt idx="128">
                  <c:v>19.399999999999999</c:v>
                </c:pt>
                <c:pt idx="129">
                  <c:v>19.7</c:v>
                </c:pt>
                <c:pt idx="130">
                  <c:v>19.100000000000001</c:v>
                </c:pt>
                <c:pt idx="131">
                  <c:v>20.7</c:v>
                </c:pt>
                <c:pt idx="132">
                  <c:v>20.7</c:v>
                </c:pt>
                <c:pt idx="133">
                  <c:v>17.899999999999999</c:v>
                </c:pt>
                <c:pt idx="134">
                  <c:v>19.899999999999999</c:v>
                </c:pt>
                <c:pt idx="135">
                  <c:v>19.600000000000001</c:v>
                </c:pt>
                <c:pt idx="136">
                  <c:v>21.5</c:v>
                </c:pt>
                <c:pt idx="137">
                  <c:v>22</c:v>
                </c:pt>
                <c:pt idx="138">
                  <c:v>19.899999999999999</c:v>
                </c:pt>
                <c:pt idx="139">
                  <c:v>23.6</c:v>
                </c:pt>
                <c:pt idx="140">
                  <c:v>23</c:v>
                </c:pt>
                <c:pt idx="141">
                  <c:v>21.7</c:v>
                </c:pt>
                <c:pt idx="142">
                  <c:v>22.6</c:v>
                </c:pt>
                <c:pt idx="143">
                  <c:v>21.7</c:v>
                </c:pt>
                <c:pt idx="144">
                  <c:v>19.399999999999999</c:v>
                </c:pt>
                <c:pt idx="145">
                  <c:v>17.899999999999999</c:v>
                </c:pt>
                <c:pt idx="146">
                  <c:v>19.100000000000001</c:v>
                </c:pt>
                <c:pt idx="147">
                  <c:v>20</c:v>
                </c:pt>
                <c:pt idx="148">
                  <c:v>16.600000000000001</c:v>
                </c:pt>
                <c:pt idx="149">
                  <c:v>17.899999999999999</c:v>
                </c:pt>
                <c:pt idx="150">
                  <c:v>18.100000000000001</c:v>
                </c:pt>
                <c:pt idx="151">
                  <c:v>17.5</c:v>
                </c:pt>
                <c:pt idx="152">
                  <c:v>17.5</c:v>
                </c:pt>
                <c:pt idx="153">
                  <c:v>15</c:v>
                </c:pt>
                <c:pt idx="154">
                  <c:v>19.3</c:v>
                </c:pt>
                <c:pt idx="155">
                  <c:v>20.3</c:v>
                </c:pt>
                <c:pt idx="156">
                  <c:v>20.7</c:v>
                </c:pt>
                <c:pt idx="157">
                  <c:v>23.4</c:v>
                </c:pt>
                <c:pt idx="158">
                  <c:v>22.5</c:v>
                </c:pt>
                <c:pt idx="159">
                  <c:v>21.8</c:v>
                </c:pt>
                <c:pt idx="160">
                  <c:v>18.600000000000001</c:v>
                </c:pt>
                <c:pt idx="161">
                  <c:v>20.399999999999999</c:v>
                </c:pt>
                <c:pt idx="162">
                  <c:v>21.5</c:v>
                </c:pt>
                <c:pt idx="163">
                  <c:v>22.3</c:v>
                </c:pt>
                <c:pt idx="164">
                  <c:v>23.7</c:v>
                </c:pt>
                <c:pt idx="165">
                  <c:v>21.6</c:v>
                </c:pt>
                <c:pt idx="166">
                  <c:v>19.399999999999999</c:v>
                </c:pt>
                <c:pt idx="167">
                  <c:v>18.3</c:v>
                </c:pt>
                <c:pt idx="168">
                  <c:v>16.100000000000001</c:v>
                </c:pt>
                <c:pt idx="169">
                  <c:v>17.7</c:v>
                </c:pt>
                <c:pt idx="170">
                  <c:v>19.2</c:v>
                </c:pt>
                <c:pt idx="171">
                  <c:v>19.600000000000001</c:v>
                </c:pt>
                <c:pt idx="172">
                  <c:v>16.8</c:v>
                </c:pt>
                <c:pt idx="173">
                  <c:v>17.5</c:v>
                </c:pt>
                <c:pt idx="174">
                  <c:v>16.3</c:v>
                </c:pt>
                <c:pt idx="175">
                  <c:v>17</c:v>
                </c:pt>
                <c:pt idx="176">
                  <c:v>14.5</c:v>
                </c:pt>
                <c:pt idx="177">
                  <c:v>15.6</c:v>
                </c:pt>
                <c:pt idx="178">
                  <c:v>13.5</c:v>
                </c:pt>
                <c:pt idx="179">
                  <c:v>15.4</c:v>
                </c:pt>
                <c:pt idx="180">
                  <c:v>17.5</c:v>
                </c:pt>
                <c:pt idx="181">
                  <c:v>16.100000000000001</c:v>
                </c:pt>
                <c:pt idx="182">
                  <c:v>16.2</c:v>
                </c:pt>
                <c:pt idx="183">
                  <c:v>19.899999999999999</c:v>
                </c:pt>
                <c:pt idx="184">
                  <c:v>18.8</c:v>
                </c:pt>
                <c:pt idx="185">
                  <c:v>19.100000000000001</c:v>
                </c:pt>
                <c:pt idx="186">
                  <c:v>20.3</c:v>
                </c:pt>
                <c:pt idx="187">
                  <c:v>22.2</c:v>
                </c:pt>
                <c:pt idx="188">
                  <c:v>13.9</c:v>
                </c:pt>
                <c:pt idx="189">
                  <c:v>9.4</c:v>
                </c:pt>
                <c:pt idx="190">
                  <c:v>9.4</c:v>
                </c:pt>
                <c:pt idx="191">
                  <c:v>9.8000000000000007</c:v>
                </c:pt>
                <c:pt idx="192">
                  <c:v>9.1999999999999993</c:v>
                </c:pt>
                <c:pt idx="193">
                  <c:v>9.9</c:v>
                </c:pt>
                <c:pt idx="194">
                  <c:v>8.8000000000000007</c:v>
                </c:pt>
                <c:pt idx="195">
                  <c:v>11</c:v>
                </c:pt>
                <c:pt idx="196">
                  <c:v>10.5</c:v>
                </c:pt>
                <c:pt idx="197">
                  <c:v>11.2</c:v>
                </c:pt>
                <c:pt idx="198">
                  <c:v>11.5</c:v>
                </c:pt>
                <c:pt idx="199">
                  <c:v>11.4</c:v>
                </c:pt>
                <c:pt idx="200">
                  <c:v>14.6</c:v>
                </c:pt>
                <c:pt idx="201">
                  <c:v>14.3</c:v>
                </c:pt>
                <c:pt idx="202">
                  <c:v>11.8</c:v>
                </c:pt>
                <c:pt idx="203">
                  <c:v>11.8</c:v>
                </c:pt>
                <c:pt idx="204">
                  <c:v>14.1</c:v>
                </c:pt>
                <c:pt idx="205">
                  <c:v>13.6</c:v>
                </c:pt>
                <c:pt idx="206">
                  <c:v>14.3</c:v>
                </c:pt>
                <c:pt idx="207">
                  <c:v>9.4</c:v>
                </c:pt>
                <c:pt idx="208">
                  <c:v>9.3000000000000007</c:v>
                </c:pt>
                <c:pt idx="209">
                  <c:v>6.6</c:v>
                </c:pt>
                <c:pt idx="210">
                  <c:v>7</c:v>
                </c:pt>
                <c:pt idx="211">
                  <c:v>3.8</c:v>
                </c:pt>
                <c:pt idx="212">
                  <c:v>6.5</c:v>
                </c:pt>
                <c:pt idx="213">
                  <c:v>4.7</c:v>
                </c:pt>
                <c:pt idx="2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4-4442-9DAE-BF892D41C643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'2020'!$H$1:$H$215</c:f>
              <c:strCache>
                <c:ptCount val="215"/>
                <c:pt idx="0">
                  <c:v>Дата</c:v>
                </c:pt>
                <c:pt idx="1">
                  <c:v>01.03.2020</c:v>
                </c:pt>
                <c:pt idx="2">
                  <c:v>02.03.2020</c:v>
                </c:pt>
                <c:pt idx="3">
                  <c:v>03.03.2020</c:v>
                </c:pt>
                <c:pt idx="4">
                  <c:v>04.03.2020</c:v>
                </c:pt>
                <c:pt idx="5">
                  <c:v>05.03.2020</c:v>
                </c:pt>
                <c:pt idx="6">
                  <c:v>06.03.2020</c:v>
                </c:pt>
                <c:pt idx="7">
                  <c:v>07.03.2020</c:v>
                </c:pt>
                <c:pt idx="8">
                  <c:v>08.03.2020</c:v>
                </c:pt>
                <c:pt idx="9">
                  <c:v>09.03.2020</c:v>
                </c:pt>
                <c:pt idx="10">
                  <c:v>10.03.2020</c:v>
                </c:pt>
                <c:pt idx="11">
                  <c:v>11.03.2020</c:v>
                </c:pt>
                <c:pt idx="12">
                  <c:v>12.03.2020</c:v>
                </c:pt>
                <c:pt idx="13">
                  <c:v>13.03.2020</c:v>
                </c:pt>
                <c:pt idx="14">
                  <c:v>14.03.2020</c:v>
                </c:pt>
                <c:pt idx="15">
                  <c:v>15.03.2020</c:v>
                </c:pt>
                <c:pt idx="16">
                  <c:v>16.03.2020</c:v>
                </c:pt>
                <c:pt idx="17">
                  <c:v>17.03.2020</c:v>
                </c:pt>
                <c:pt idx="18">
                  <c:v>18.03.2020</c:v>
                </c:pt>
                <c:pt idx="19">
                  <c:v>19.03.2020</c:v>
                </c:pt>
                <c:pt idx="20">
                  <c:v>20.03.2020</c:v>
                </c:pt>
                <c:pt idx="21">
                  <c:v>21.03.2020</c:v>
                </c:pt>
                <c:pt idx="22">
                  <c:v>22.03.2020</c:v>
                </c:pt>
                <c:pt idx="23">
                  <c:v>23.03.2020</c:v>
                </c:pt>
                <c:pt idx="24">
                  <c:v>24.03.2020</c:v>
                </c:pt>
                <c:pt idx="25">
                  <c:v>25.03.2020</c:v>
                </c:pt>
                <c:pt idx="26">
                  <c:v>26.03.2020</c:v>
                </c:pt>
                <c:pt idx="27">
                  <c:v>27.03.2020</c:v>
                </c:pt>
                <c:pt idx="28">
                  <c:v>28.03.2020</c:v>
                </c:pt>
                <c:pt idx="29">
                  <c:v>29.03.2020</c:v>
                </c:pt>
                <c:pt idx="30">
                  <c:v>30.03.2020</c:v>
                </c:pt>
                <c:pt idx="31">
                  <c:v>31.03.2020</c:v>
                </c:pt>
                <c:pt idx="32">
                  <c:v>01.04.2020</c:v>
                </c:pt>
                <c:pt idx="33">
                  <c:v>02.04.2020</c:v>
                </c:pt>
                <c:pt idx="34">
                  <c:v>03.04.2020</c:v>
                </c:pt>
                <c:pt idx="35">
                  <c:v>04.04.2020</c:v>
                </c:pt>
                <c:pt idx="36">
                  <c:v>05.04.2020</c:v>
                </c:pt>
                <c:pt idx="37">
                  <c:v>06.04.2020</c:v>
                </c:pt>
                <c:pt idx="38">
                  <c:v>07.04.2020</c:v>
                </c:pt>
                <c:pt idx="39">
                  <c:v>08.04.2020</c:v>
                </c:pt>
                <c:pt idx="40">
                  <c:v>09.04.2020</c:v>
                </c:pt>
                <c:pt idx="41">
                  <c:v>10.04.2020</c:v>
                </c:pt>
                <c:pt idx="42">
                  <c:v>11.04.2020</c:v>
                </c:pt>
                <c:pt idx="43">
                  <c:v>12.04.2020</c:v>
                </c:pt>
                <c:pt idx="44">
                  <c:v>13.04.2020</c:v>
                </c:pt>
                <c:pt idx="45">
                  <c:v>14.04.2020</c:v>
                </c:pt>
                <c:pt idx="46">
                  <c:v>15.04.2020</c:v>
                </c:pt>
                <c:pt idx="47">
                  <c:v>16.04.2020</c:v>
                </c:pt>
                <c:pt idx="48">
                  <c:v>17.04.2020</c:v>
                </c:pt>
                <c:pt idx="49">
                  <c:v>18.04.2020</c:v>
                </c:pt>
                <c:pt idx="50">
                  <c:v>19.04.2020</c:v>
                </c:pt>
                <c:pt idx="51">
                  <c:v>20.04.2020</c:v>
                </c:pt>
                <c:pt idx="52">
                  <c:v>21.04.2020</c:v>
                </c:pt>
                <c:pt idx="53">
                  <c:v>22.04.2020</c:v>
                </c:pt>
                <c:pt idx="54">
                  <c:v>23.04.2020</c:v>
                </c:pt>
                <c:pt idx="55">
                  <c:v>24.04.2020</c:v>
                </c:pt>
                <c:pt idx="56">
                  <c:v>25.04.2020</c:v>
                </c:pt>
                <c:pt idx="57">
                  <c:v>26.04.2020</c:v>
                </c:pt>
                <c:pt idx="58">
                  <c:v>27.04.2020</c:v>
                </c:pt>
                <c:pt idx="59">
                  <c:v>28.04.2020</c:v>
                </c:pt>
                <c:pt idx="60">
                  <c:v>29.04.2020</c:v>
                </c:pt>
                <c:pt idx="61">
                  <c:v>30.04.2020</c:v>
                </c:pt>
                <c:pt idx="62">
                  <c:v>01.05.2020</c:v>
                </c:pt>
                <c:pt idx="63">
                  <c:v>02.05.2020</c:v>
                </c:pt>
                <c:pt idx="64">
                  <c:v>03.05.2020</c:v>
                </c:pt>
                <c:pt idx="65">
                  <c:v>04.05.2020</c:v>
                </c:pt>
                <c:pt idx="66">
                  <c:v>05.05.2020</c:v>
                </c:pt>
                <c:pt idx="67">
                  <c:v>06.05.2020</c:v>
                </c:pt>
                <c:pt idx="68">
                  <c:v>07.05.2020</c:v>
                </c:pt>
                <c:pt idx="69">
                  <c:v>08.05.2020</c:v>
                </c:pt>
                <c:pt idx="70">
                  <c:v>09.05.2020</c:v>
                </c:pt>
                <c:pt idx="71">
                  <c:v>10.05.2020</c:v>
                </c:pt>
                <c:pt idx="72">
                  <c:v>11.05.2020</c:v>
                </c:pt>
                <c:pt idx="73">
                  <c:v>12.05.2020</c:v>
                </c:pt>
                <c:pt idx="74">
                  <c:v>13.05.2020</c:v>
                </c:pt>
                <c:pt idx="75">
                  <c:v>14.05.2020</c:v>
                </c:pt>
                <c:pt idx="76">
                  <c:v>15.05.2020</c:v>
                </c:pt>
                <c:pt idx="77">
                  <c:v>16.05.2020</c:v>
                </c:pt>
                <c:pt idx="78">
                  <c:v>17.05.2020</c:v>
                </c:pt>
                <c:pt idx="79">
                  <c:v>18.05.2020</c:v>
                </c:pt>
                <c:pt idx="80">
                  <c:v>19.05.2020</c:v>
                </c:pt>
                <c:pt idx="81">
                  <c:v>20.05.2020</c:v>
                </c:pt>
                <c:pt idx="82">
                  <c:v>21.05.2020</c:v>
                </c:pt>
                <c:pt idx="83">
                  <c:v>22.05.2020</c:v>
                </c:pt>
                <c:pt idx="84">
                  <c:v>23.05.2020</c:v>
                </c:pt>
                <c:pt idx="85">
                  <c:v>24.05.2020</c:v>
                </c:pt>
                <c:pt idx="86">
                  <c:v>25.05.2020</c:v>
                </c:pt>
                <c:pt idx="87">
                  <c:v>26.05.2020</c:v>
                </c:pt>
                <c:pt idx="88">
                  <c:v>27.05.2020</c:v>
                </c:pt>
                <c:pt idx="89">
                  <c:v>28.05.2020</c:v>
                </c:pt>
                <c:pt idx="90">
                  <c:v>29.05.2020</c:v>
                </c:pt>
                <c:pt idx="91">
                  <c:v>30.05.2020</c:v>
                </c:pt>
                <c:pt idx="92">
                  <c:v>31.05.2020</c:v>
                </c:pt>
                <c:pt idx="93">
                  <c:v>01.06.2020</c:v>
                </c:pt>
                <c:pt idx="94">
                  <c:v>02.06.2020</c:v>
                </c:pt>
                <c:pt idx="95">
                  <c:v>03.06.2020</c:v>
                </c:pt>
                <c:pt idx="96">
                  <c:v>04.06.2020</c:v>
                </c:pt>
                <c:pt idx="97">
                  <c:v>05.06.2020</c:v>
                </c:pt>
                <c:pt idx="98">
                  <c:v>06.06.2020</c:v>
                </c:pt>
                <c:pt idx="99">
                  <c:v>07.06.2020</c:v>
                </c:pt>
                <c:pt idx="100">
                  <c:v>08.06.2020</c:v>
                </c:pt>
                <c:pt idx="101">
                  <c:v>09.06.2020</c:v>
                </c:pt>
                <c:pt idx="102">
                  <c:v>10.06.2020</c:v>
                </c:pt>
                <c:pt idx="103">
                  <c:v>11.06.2020</c:v>
                </c:pt>
                <c:pt idx="104">
                  <c:v>12.06.2020</c:v>
                </c:pt>
                <c:pt idx="105">
                  <c:v>13.06.2020</c:v>
                </c:pt>
                <c:pt idx="106">
                  <c:v>14.06.2020</c:v>
                </c:pt>
                <c:pt idx="107">
                  <c:v>15.06.2020</c:v>
                </c:pt>
                <c:pt idx="108">
                  <c:v>16.06.2020</c:v>
                </c:pt>
                <c:pt idx="109">
                  <c:v>17.06.2020</c:v>
                </c:pt>
                <c:pt idx="110">
                  <c:v>18.06.2020</c:v>
                </c:pt>
                <c:pt idx="111">
                  <c:v>19.06.2020</c:v>
                </c:pt>
                <c:pt idx="112">
                  <c:v>20.06.2020</c:v>
                </c:pt>
                <c:pt idx="113">
                  <c:v>21.06.2020</c:v>
                </c:pt>
                <c:pt idx="114">
                  <c:v>22.06.2020</c:v>
                </c:pt>
                <c:pt idx="115">
                  <c:v>23.06.2020</c:v>
                </c:pt>
                <c:pt idx="116">
                  <c:v>24.06.2020</c:v>
                </c:pt>
                <c:pt idx="117">
                  <c:v>25.06.2020</c:v>
                </c:pt>
                <c:pt idx="118">
                  <c:v>26.06.2020</c:v>
                </c:pt>
                <c:pt idx="119">
                  <c:v>27.06.2020</c:v>
                </c:pt>
                <c:pt idx="120">
                  <c:v>28.06.2020</c:v>
                </c:pt>
                <c:pt idx="121">
                  <c:v>29.06.2020</c:v>
                </c:pt>
                <c:pt idx="122">
                  <c:v>30.06.2020</c:v>
                </c:pt>
                <c:pt idx="123">
                  <c:v>01.07.2020</c:v>
                </c:pt>
                <c:pt idx="124">
                  <c:v>02.07.2020</c:v>
                </c:pt>
                <c:pt idx="125">
                  <c:v>03.07.2020</c:v>
                </c:pt>
                <c:pt idx="126">
                  <c:v>04.07.2020</c:v>
                </c:pt>
                <c:pt idx="127">
                  <c:v>05.07.2020</c:v>
                </c:pt>
                <c:pt idx="128">
                  <c:v>06.07.2020</c:v>
                </c:pt>
                <c:pt idx="129">
                  <c:v>07.07.2020</c:v>
                </c:pt>
                <c:pt idx="130">
                  <c:v>08.07.2020</c:v>
                </c:pt>
                <c:pt idx="131">
                  <c:v>09.07.2020</c:v>
                </c:pt>
                <c:pt idx="132">
                  <c:v>10.07.2020</c:v>
                </c:pt>
                <c:pt idx="133">
                  <c:v>11.07.2020</c:v>
                </c:pt>
                <c:pt idx="134">
                  <c:v>12.07.2020</c:v>
                </c:pt>
                <c:pt idx="135">
                  <c:v>13.07.2020</c:v>
                </c:pt>
                <c:pt idx="136">
                  <c:v>14.07.2020</c:v>
                </c:pt>
                <c:pt idx="137">
                  <c:v>15.07.2020</c:v>
                </c:pt>
                <c:pt idx="138">
                  <c:v>16.07.2020</c:v>
                </c:pt>
                <c:pt idx="139">
                  <c:v>17.07.2020</c:v>
                </c:pt>
                <c:pt idx="140">
                  <c:v>18.07.2020</c:v>
                </c:pt>
                <c:pt idx="141">
                  <c:v>19.07.2020</c:v>
                </c:pt>
                <c:pt idx="142">
                  <c:v>20.07.2020</c:v>
                </c:pt>
                <c:pt idx="143">
                  <c:v>21.07.2020</c:v>
                </c:pt>
                <c:pt idx="144">
                  <c:v>22.07.2020</c:v>
                </c:pt>
                <c:pt idx="145">
                  <c:v>23.07.2020</c:v>
                </c:pt>
                <c:pt idx="146">
                  <c:v>24.07.2020</c:v>
                </c:pt>
                <c:pt idx="147">
                  <c:v>25.07.2020</c:v>
                </c:pt>
                <c:pt idx="148">
                  <c:v>26.07.2020</c:v>
                </c:pt>
                <c:pt idx="149">
                  <c:v>27.07.2020</c:v>
                </c:pt>
                <c:pt idx="150">
                  <c:v>28.07.2020</c:v>
                </c:pt>
                <c:pt idx="151">
                  <c:v>29.07.2020</c:v>
                </c:pt>
                <c:pt idx="152">
                  <c:v>30.07.2020</c:v>
                </c:pt>
                <c:pt idx="153">
                  <c:v>31.07.2020</c:v>
                </c:pt>
                <c:pt idx="154">
                  <c:v>01.08.2020</c:v>
                </c:pt>
                <c:pt idx="155">
                  <c:v>02.08.2020</c:v>
                </c:pt>
                <c:pt idx="156">
                  <c:v>03.08.2020</c:v>
                </c:pt>
                <c:pt idx="157">
                  <c:v>04.08.2020</c:v>
                </c:pt>
                <c:pt idx="158">
                  <c:v>05.08.2020</c:v>
                </c:pt>
                <c:pt idx="159">
                  <c:v>06.08.2020</c:v>
                </c:pt>
                <c:pt idx="160">
                  <c:v>07.08.2020</c:v>
                </c:pt>
                <c:pt idx="161">
                  <c:v>08.08.2020</c:v>
                </c:pt>
                <c:pt idx="162">
                  <c:v>09.08.2020</c:v>
                </c:pt>
                <c:pt idx="163">
                  <c:v>10.08.2020</c:v>
                </c:pt>
                <c:pt idx="164">
                  <c:v>11.08.2020</c:v>
                </c:pt>
                <c:pt idx="165">
                  <c:v>12.08.2020</c:v>
                </c:pt>
                <c:pt idx="166">
                  <c:v>13.08.2020</c:v>
                </c:pt>
                <c:pt idx="167">
                  <c:v>14.08.2020</c:v>
                </c:pt>
                <c:pt idx="168">
                  <c:v>15.08.2020</c:v>
                </c:pt>
                <c:pt idx="169">
                  <c:v>16.08.2020</c:v>
                </c:pt>
                <c:pt idx="170">
                  <c:v>17.08.2020</c:v>
                </c:pt>
                <c:pt idx="171">
                  <c:v>18.08.2020</c:v>
                </c:pt>
                <c:pt idx="172">
                  <c:v>19.08.2020</c:v>
                </c:pt>
                <c:pt idx="173">
                  <c:v>20.08.2020</c:v>
                </c:pt>
                <c:pt idx="174">
                  <c:v>21.08.2020</c:v>
                </c:pt>
                <c:pt idx="175">
                  <c:v>22.08.2020</c:v>
                </c:pt>
                <c:pt idx="176">
                  <c:v>23.08.2020</c:v>
                </c:pt>
                <c:pt idx="177">
                  <c:v>24.08.2020</c:v>
                </c:pt>
                <c:pt idx="178">
                  <c:v>25.08.2020</c:v>
                </c:pt>
                <c:pt idx="179">
                  <c:v>26.08.2020</c:v>
                </c:pt>
                <c:pt idx="180">
                  <c:v>27.08.2020</c:v>
                </c:pt>
                <c:pt idx="181">
                  <c:v>28.08.2020</c:v>
                </c:pt>
                <c:pt idx="182">
                  <c:v>29.08.2020</c:v>
                </c:pt>
                <c:pt idx="183">
                  <c:v>30.08.2020</c:v>
                </c:pt>
                <c:pt idx="184">
                  <c:v>31.08.2020</c:v>
                </c:pt>
                <c:pt idx="185">
                  <c:v>01.09.2020</c:v>
                </c:pt>
                <c:pt idx="186">
                  <c:v>02.09.2020</c:v>
                </c:pt>
                <c:pt idx="187">
                  <c:v>03.09.2020</c:v>
                </c:pt>
                <c:pt idx="188">
                  <c:v>04.09.2020</c:v>
                </c:pt>
                <c:pt idx="189">
                  <c:v>05.09.2020</c:v>
                </c:pt>
                <c:pt idx="190">
                  <c:v>06.09.2020</c:v>
                </c:pt>
                <c:pt idx="191">
                  <c:v>07.09.2020</c:v>
                </c:pt>
                <c:pt idx="192">
                  <c:v>08.09.2020</c:v>
                </c:pt>
                <c:pt idx="193">
                  <c:v>09.09.2020</c:v>
                </c:pt>
                <c:pt idx="194">
                  <c:v>10.09.2020</c:v>
                </c:pt>
                <c:pt idx="195">
                  <c:v>11.09.2020</c:v>
                </c:pt>
                <c:pt idx="196">
                  <c:v>12.09.2020</c:v>
                </c:pt>
                <c:pt idx="197">
                  <c:v>13.09.2020</c:v>
                </c:pt>
                <c:pt idx="198">
                  <c:v>14.09.2020</c:v>
                </c:pt>
                <c:pt idx="199">
                  <c:v>15.09.2020</c:v>
                </c:pt>
                <c:pt idx="200">
                  <c:v>16.09.2020</c:v>
                </c:pt>
                <c:pt idx="201">
                  <c:v>17.09.2020</c:v>
                </c:pt>
                <c:pt idx="202">
                  <c:v>18.09.2020</c:v>
                </c:pt>
                <c:pt idx="203">
                  <c:v>19.09.2020</c:v>
                </c:pt>
                <c:pt idx="204">
                  <c:v>20.09.2020</c:v>
                </c:pt>
                <c:pt idx="205">
                  <c:v>21.09.2020</c:v>
                </c:pt>
                <c:pt idx="206">
                  <c:v>22.09.2020</c:v>
                </c:pt>
                <c:pt idx="207">
                  <c:v>23.09.2020</c:v>
                </c:pt>
                <c:pt idx="208">
                  <c:v>24.09.2020</c:v>
                </c:pt>
                <c:pt idx="209">
                  <c:v>25.09.2020</c:v>
                </c:pt>
                <c:pt idx="210">
                  <c:v>26.09.2020</c:v>
                </c:pt>
                <c:pt idx="211">
                  <c:v>27.09.2020</c:v>
                </c:pt>
                <c:pt idx="212">
                  <c:v>28.09.2020</c:v>
                </c:pt>
                <c:pt idx="213">
                  <c:v>29.09.2020</c:v>
                </c:pt>
                <c:pt idx="214">
                  <c:v>30.09.2020</c:v>
                </c:pt>
              </c:strCache>
            </c:strRef>
          </c:cat>
          <c:val>
            <c:numRef>
              <c:f>'2020'!$J$1:$J$215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0.4</c:v>
                </c:pt>
                <c:pt idx="6">
                  <c:v>2</c:v>
                </c:pt>
                <c:pt idx="7">
                  <c:v>0</c:v>
                </c:pt>
                <c:pt idx="8">
                  <c:v>1.5</c:v>
                </c:pt>
                <c:pt idx="9">
                  <c:v>0.6</c:v>
                </c:pt>
                <c:pt idx="10">
                  <c:v>5.0999999999999996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</c:v>
                </c:pt>
                <c:pt idx="17">
                  <c:v>0</c:v>
                </c:pt>
                <c:pt idx="18">
                  <c:v>1.9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1.7</c:v>
                </c:pt>
                <c:pt idx="23">
                  <c:v>0.3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</c:v>
                </c:pt>
                <c:pt idx="45">
                  <c:v>0</c:v>
                </c:pt>
                <c:pt idx="46">
                  <c:v>3.1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8.1999999999999993</c:v>
                </c:pt>
                <c:pt idx="58">
                  <c:v>0</c:v>
                </c:pt>
                <c:pt idx="59">
                  <c:v>0</c:v>
                </c:pt>
                <c:pt idx="60">
                  <c:v>0.5</c:v>
                </c:pt>
                <c:pt idx="61">
                  <c:v>0</c:v>
                </c:pt>
                <c:pt idx="62">
                  <c:v>1.3</c:v>
                </c:pt>
                <c:pt idx="63">
                  <c:v>0</c:v>
                </c:pt>
                <c:pt idx="64">
                  <c:v>0</c:v>
                </c:pt>
                <c:pt idx="65">
                  <c:v>8.4</c:v>
                </c:pt>
                <c:pt idx="66">
                  <c:v>2.6</c:v>
                </c:pt>
                <c:pt idx="67">
                  <c:v>0</c:v>
                </c:pt>
                <c:pt idx="68">
                  <c:v>0</c:v>
                </c:pt>
                <c:pt idx="69">
                  <c:v>0.7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14.1</c:v>
                </c:pt>
                <c:pt idx="83">
                  <c:v>1.2</c:v>
                </c:pt>
                <c:pt idx="84">
                  <c:v>0</c:v>
                </c:pt>
                <c:pt idx="85">
                  <c:v>0</c:v>
                </c:pt>
                <c:pt idx="86">
                  <c:v>2.4</c:v>
                </c:pt>
                <c:pt idx="87">
                  <c:v>0</c:v>
                </c:pt>
                <c:pt idx="88">
                  <c:v>0.4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2.6</c:v>
                </c:pt>
                <c:pt idx="98">
                  <c:v>0.9</c:v>
                </c:pt>
                <c:pt idx="99">
                  <c:v>1.4</c:v>
                </c:pt>
                <c:pt idx="100">
                  <c:v>0</c:v>
                </c:pt>
                <c:pt idx="101">
                  <c:v>3.6</c:v>
                </c:pt>
                <c:pt idx="102">
                  <c:v>2.1</c:v>
                </c:pt>
                <c:pt idx="103">
                  <c:v>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</c:v>
                </c:pt>
                <c:pt idx="111">
                  <c:v>2.1</c:v>
                </c:pt>
                <c:pt idx="112">
                  <c:v>0</c:v>
                </c:pt>
                <c:pt idx="113">
                  <c:v>1.9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1.4</c:v>
                </c:pt>
                <c:pt idx="127">
                  <c:v>2.1</c:v>
                </c:pt>
                <c:pt idx="128">
                  <c:v>1</c:v>
                </c:pt>
                <c:pt idx="129">
                  <c:v>1.6</c:v>
                </c:pt>
                <c:pt idx="130">
                  <c:v>2.1</c:v>
                </c:pt>
                <c:pt idx="131">
                  <c:v>0</c:v>
                </c:pt>
                <c:pt idx="132">
                  <c:v>4.4000000000000004</c:v>
                </c:pt>
                <c:pt idx="133">
                  <c:v>0</c:v>
                </c:pt>
                <c:pt idx="134">
                  <c:v>0</c:v>
                </c:pt>
                <c:pt idx="135">
                  <c:v>16.399999999999999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0.4</c:v>
                </c:pt>
                <c:pt idx="147">
                  <c:v>1.3</c:v>
                </c:pt>
                <c:pt idx="148">
                  <c:v>8.9</c:v>
                </c:pt>
                <c:pt idx="149">
                  <c:v>0</c:v>
                </c:pt>
                <c:pt idx="150">
                  <c:v>3.8</c:v>
                </c:pt>
                <c:pt idx="151">
                  <c:v>21</c:v>
                </c:pt>
                <c:pt idx="152">
                  <c:v>2.2000000000000002</c:v>
                </c:pt>
                <c:pt idx="153">
                  <c:v>1.1000000000000001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17.5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2.2000000000000002</c:v>
                </c:pt>
                <c:pt idx="165">
                  <c:v>2.4</c:v>
                </c:pt>
                <c:pt idx="166">
                  <c:v>1.3</c:v>
                </c:pt>
                <c:pt idx="167">
                  <c:v>1.4</c:v>
                </c:pt>
                <c:pt idx="168">
                  <c:v>0.1</c:v>
                </c:pt>
                <c:pt idx="169">
                  <c:v>0.6</c:v>
                </c:pt>
                <c:pt idx="170">
                  <c:v>0</c:v>
                </c:pt>
                <c:pt idx="171">
                  <c:v>0</c:v>
                </c:pt>
                <c:pt idx="172">
                  <c:v>3.3</c:v>
                </c:pt>
                <c:pt idx="173">
                  <c:v>0.6</c:v>
                </c:pt>
                <c:pt idx="174">
                  <c:v>0</c:v>
                </c:pt>
                <c:pt idx="175">
                  <c:v>0.7</c:v>
                </c:pt>
                <c:pt idx="176">
                  <c:v>0.8</c:v>
                </c:pt>
                <c:pt idx="177">
                  <c:v>14.9</c:v>
                </c:pt>
                <c:pt idx="178">
                  <c:v>0.8</c:v>
                </c:pt>
                <c:pt idx="179">
                  <c:v>0.5</c:v>
                </c:pt>
                <c:pt idx="180">
                  <c:v>1.8</c:v>
                </c:pt>
                <c:pt idx="181">
                  <c:v>4.4000000000000004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2.7</c:v>
                </c:pt>
                <c:pt idx="188">
                  <c:v>0.8</c:v>
                </c:pt>
                <c:pt idx="189">
                  <c:v>2.1</c:v>
                </c:pt>
                <c:pt idx="190">
                  <c:v>0</c:v>
                </c:pt>
                <c:pt idx="191">
                  <c:v>0.9</c:v>
                </c:pt>
                <c:pt idx="192">
                  <c:v>6.6</c:v>
                </c:pt>
                <c:pt idx="193">
                  <c:v>0.6</c:v>
                </c:pt>
                <c:pt idx="194">
                  <c:v>1.8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1.5</c:v>
                </c:pt>
                <c:pt idx="201">
                  <c:v>0.5</c:v>
                </c:pt>
                <c:pt idx="202">
                  <c:v>5.9</c:v>
                </c:pt>
                <c:pt idx="203">
                  <c:v>0.7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1.3</c:v>
                </c:pt>
                <c:pt idx="208">
                  <c:v>2.5</c:v>
                </c:pt>
                <c:pt idx="209">
                  <c:v>6</c:v>
                </c:pt>
                <c:pt idx="210">
                  <c:v>8.4</c:v>
                </c:pt>
                <c:pt idx="211">
                  <c:v>0</c:v>
                </c:pt>
                <c:pt idx="212">
                  <c:v>0</c:v>
                </c:pt>
                <c:pt idx="213">
                  <c:v>10.4</c:v>
                </c:pt>
                <c:pt idx="21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4-4442-9DAE-BF892D41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0672"/>
        <c:axId val="2115227200"/>
      </c:lineChart>
      <c:catAx>
        <c:axId val="2115220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7200"/>
        <c:crosses val="autoZero"/>
        <c:auto val="1"/>
        <c:lblAlgn val="ctr"/>
        <c:lblOffset val="100"/>
        <c:tickLblSkip val="1"/>
        <c:noMultiLvlLbl val="0"/>
      </c:catAx>
      <c:valAx>
        <c:axId val="211522720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'2021'!$I$1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'2021'!$H$2:$H$215</c:f>
              <c:numCache>
                <c:formatCode>dd\.mm\.yyyy</c:formatCode>
                <c:ptCount val="214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  <c:pt idx="32">
                  <c:v>44288</c:v>
                </c:pt>
                <c:pt idx="33">
                  <c:v>44289</c:v>
                </c:pt>
                <c:pt idx="34">
                  <c:v>44290</c:v>
                </c:pt>
                <c:pt idx="35">
                  <c:v>44291</c:v>
                </c:pt>
                <c:pt idx="36">
                  <c:v>44292</c:v>
                </c:pt>
                <c:pt idx="37">
                  <c:v>44293</c:v>
                </c:pt>
                <c:pt idx="38">
                  <c:v>44294</c:v>
                </c:pt>
                <c:pt idx="39">
                  <c:v>44295</c:v>
                </c:pt>
                <c:pt idx="40">
                  <c:v>44296</c:v>
                </c:pt>
                <c:pt idx="41">
                  <c:v>44297</c:v>
                </c:pt>
                <c:pt idx="42">
                  <c:v>44298</c:v>
                </c:pt>
                <c:pt idx="43">
                  <c:v>44299</c:v>
                </c:pt>
                <c:pt idx="44">
                  <c:v>44300</c:v>
                </c:pt>
                <c:pt idx="45">
                  <c:v>44301</c:v>
                </c:pt>
                <c:pt idx="46">
                  <c:v>44302</c:v>
                </c:pt>
                <c:pt idx="47">
                  <c:v>44303</c:v>
                </c:pt>
                <c:pt idx="48">
                  <c:v>44304</c:v>
                </c:pt>
                <c:pt idx="49">
                  <c:v>44305</c:v>
                </c:pt>
                <c:pt idx="50">
                  <c:v>44306</c:v>
                </c:pt>
                <c:pt idx="51">
                  <c:v>44307</c:v>
                </c:pt>
                <c:pt idx="52">
                  <c:v>44308</c:v>
                </c:pt>
                <c:pt idx="53">
                  <c:v>44309</c:v>
                </c:pt>
                <c:pt idx="54">
                  <c:v>44310</c:v>
                </c:pt>
                <c:pt idx="55">
                  <c:v>44311</c:v>
                </c:pt>
                <c:pt idx="56">
                  <c:v>44312</c:v>
                </c:pt>
                <c:pt idx="57">
                  <c:v>44313</c:v>
                </c:pt>
                <c:pt idx="58">
                  <c:v>44314</c:v>
                </c:pt>
                <c:pt idx="59">
                  <c:v>44315</c:v>
                </c:pt>
                <c:pt idx="60">
                  <c:v>44316</c:v>
                </c:pt>
                <c:pt idx="61">
                  <c:v>44317</c:v>
                </c:pt>
                <c:pt idx="62">
                  <c:v>44318</c:v>
                </c:pt>
                <c:pt idx="63">
                  <c:v>44319</c:v>
                </c:pt>
                <c:pt idx="64">
                  <c:v>44320</c:v>
                </c:pt>
                <c:pt idx="65">
                  <c:v>44321</c:v>
                </c:pt>
                <c:pt idx="66">
                  <c:v>44322</c:v>
                </c:pt>
                <c:pt idx="67">
                  <c:v>44323</c:v>
                </c:pt>
                <c:pt idx="68">
                  <c:v>44324</c:v>
                </c:pt>
                <c:pt idx="69">
                  <c:v>44325</c:v>
                </c:pt>
                <c:pt idx="70">
                  <c:v>44326</c:v>
                </c:pt>
                <c:pt idx="71">
                  <c:v>44327</c:v>
                </c:pt>
                <c:pt idx="72">
                  <c:v>44328</c:v>
                </c:pt>
                <c:pt idx="73">
                  <c:v>44329</c:v>
                </c:pt>
                <c:pt idx="74">
                  <c:v>44330</c:v>
                </c:pt>
                <c:pt idx="75">
                  <c:v>44331</c:v>
                </c:pt>
                <c:pt idx="76">
                  <c:v>44332</c:v>
                </c:pt>
                <c:pt idx="77">
                  <c:v>44333</c:v>
                </c:pt>
                <c:pt idx="78">
                  <c:v>44334</c:v>
                </c:pt>
                <c:pt idx="79">
                  <c:v>44335</c:v>
                </c:pt>
                <c:pt idx="80">
                  <c:v>44336</c:v>
                </c:pt>
                <c:pt idx="81">
                  <c:v>44337</c:v>
                </c:pt>
                <c:pt idx="82">
                  <c:v>44338</c:v>
                </c:pt>
                <c:pt idx="83">
                  <c:v>44339</c:v>
                </c:pt>
                <c:pt idx="84">
                  <c:v>44340</c:v>
                </c:pt>
                <c:pt idx="85">
                  <c:v>44341</c:v>
                </c:pt>
                <c:pt idx="86">
                  <c:v>44342</c:v>
                </c:pt>
                <c:pt idx="87">
                  <c:v>44343</c:v>
                </c:pt>
                <c:pt idx="88">
                  <c:v>44344</c:v>
                </c:pt>
                <c:pt idx="89">
                  <c:v>44345</c:v>
                </c:pt>
                <c:pt idx="90">
                  <c:v>44346</c:v>
                </c:pt>
                <c:pt idx="91">
                  <c:v>44347</c:v>
                </c:pt>
                <c:pt idx="92">
                  <c:v>44348</c:v>
                </c:pt>
                <c:pt idx="93">
                  <c:v>44349</c:v>
                </c:pt>
                <c:pt idx="94">
                  <c:v>44350</c:v>
                </c:pt>
                <c:pt idx="95">
                  <c:v>44351</c:v>
                </c:pt>
                <c:pt idx="96">
                  <c:v>44352</c:v>
                </c:pt>
                <c:pt idx="97">
                  <c:v>44353</c:v>
                </c:pt>
                <c:pt idx="98">
                  <c:v>44354</c:v>
                </c:pt>
                <c:pt idx="99">
                  <c:v>44355</c:v>
                </c:pt>
                <c:pt idx="100">
                  <c:v>44356</c:v>
                </c:pt>
                <c:pt idx="101">
                  <c:v>44357</c:v>
                </c:pt>
                <c:pt idx="102">
                  <c:v>44358</c:v>
                </c:pt>
                <c:pt idx="103">
                  <c:v>44359</c:v>
                </c:pt>
                <c:pt idx="104">
                  <c:v>44360</c:v>
                </c:pt>
                <c:pt idx="105">
                  <c:v>44361</c:v>
                </c:pt>
                <c:pt idx="106">
                  <c:v>44362</c:v>
                </c:pt>
                <c:pt idx="107">
                  <c:v>44363</c:v>
                </c:pt>
                <c:pt idx="108">
                  <c:v>44364</c:v>
                </c:pt>
                <c:pt idx="109">
                  <c:v>44365</c:v>
                </c:pt>
                <c:pt idx="110">
                  <c:v>44366</c:v>
                </c:pt>
                <c:pt idx="111">
                  <c:v>44367</c:v>
                </c:pt>
                <c:pt idx="112">
                  <c:v>44368</c:v>
                </c:pt>
                <c:pt idx="113">
                  <c:v>44369</c:v>
                </c:pt>
                <c:pt idx="114">
                  <c:v>44370</c:v>
                </c:pt>
                <c:pt idx="115">
                  <c:v>44371</c:v>
                </c:pt>
                <c:pt idx="116">
                  <c:v>44372</c:v>
                </c:pt>
                <c:pt idx="117">
                  <c:v>44373</c:v>
                </c:pt>
                <c:pt idx="118">
                  <c:v>44374</c:v>
                </c:pt>
                <c:pt idx="119">
                  <c:v>44375</c:v>
                </c:pt>
                <c:pt idx="120">
                  <c:v>44376</c:v>
                </c:pt>
                <c:pt idx="121">
                  <c:v>44377</c:v>
                </c:pt>
                <c:pt idx="122">
                  <c:v>44378</c:v>
                </c:pt>
                <c:pt idx="123">
                  <c:v>44379</c:v>
                </c:pt>
                <c:pt idx="124">
                  <c:v>44380</c:v>
                </c:pt>
                <c:pt idx="125">
                  <c:v>44381</c:v>
                </c:pt>
                <c:pt idx="126">
                  <c:v>44382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44387</c:v>
                </c:pt>
                <c:pt idx="132">
                  <c:v>44388</c:v>
                </c:pt>
                <c:pt idx="133">
                  <c:v>44389</c:v>
                </c:pt>
                <c:pt idx="134">
                  <c:v>44390</c:v>
                </c:pt>
                <c:pt idx="135">
                  <c:v>44391</c:v>
                </c:pt>
                <c:pt idx="136">
                  <c:v>44392</c:v>
                </c:pt>
                <c:pt idx="137">
                  <c:v>44393</c:v>
                </c:pt>
                <c:pt idx="138">
                  <c:v>44394</c:v>
                </c:pt>
                <c:pt idx="139">
                  <c:v>44395</c:v>
                </c:pt>
                <c:pt idx="140">
                  <c:v>44396</c:v>
                </c:pt>
                <c:pt idx="141">
                  <c:v>44397</c:v>
                </c:pt>
                <c:pt idx="142">
                  <c:v>44398</c:v>
                </c:pt>
                <c:pt idx="143">
                  <c:v>44399</c:v>
                </c:pt>
                <c:pt idx="144">
                  <c:v>44400</c:v>
                </c:pt>
                <c:pt idx="145">
                  <c:v>44401</c:v>
                </c:pt>
                <c:pt idx="146">
                  <c:v>44402</c:v>
                </c:pt>
                <c:pt idx="147">
                  <c:v>44403</c:v>
                </c:pt>
                <c:pt idx="148">
                  <c:v>44404</c:v>
                </c:pt>
                <c:pt idx="149">
                  <c:v>44405</c:v>
                </c:pt>
                <c:pt idx="150">
                  <c:v>44406</c:v>
                </c:pt>
                <c:pt idx="151">
                  <c:v>44407</c:v>
                </c:pt>
                <c:pt idx="152">
                  <c:v>44408</c:v>
                </c:pt>
                <c:pt idx="153">
                  <c:v>44409</c:v>
                </c:pt>
                <c:pt idx="154">
                  <c:v>44410</c:v>
                </c:pt>
                <c:pt idx="155">
                  <c:v>44411</c:v>
                </c:pt>
                <c:pt idx="156">
                  <c:v>44412</c:v>
                </c:pt>
                <c:pt idx="157">
                  <c:v>44413</c:v>
                </c:pt>
                <c:pt idx="158">
                  <c:v>44414</c:v>
                </c:pt>
                <c:pt idx="159">
                  <c:v>44415</c:v>
                </c:pt>
                <c:pt idx="160">
                  <c:v>44416</c:v>
                </c:pt>
                <c:pt idx="161">
                  <c:v>44417</c:v>
                </c:pt>
                <c:pt idx="162">
                  <c:v>44418</c:v>
                </c:pt>
                <c:pt idx="163">
                  <c:v>44419</c:v>
                </c:pt>
                <c:pt idx="164">
                  <c:v>44420</c:v>
                </c:pt>
                <c:pt idx="165">
                  <c:v>44421</c:v>
                </c:pt>
                <c:pt idx="166">
                  <c:v>44422</c:v>
                </c:pt>
                <c:pt idx="167">
                  <c:v>44423</c:v>
                </c:pt>
                <c:pt idx="168">
                  <c:v>44424</c:v>
                </c:pt>
                <c:pt idx="169">
                  <c:v>44425</c:v>
                </c:pt>
                <c:pt idx="170">
                  <c:v>44426</c:v>
                </c:pt>
                <c:pt idx="171">
                  <c:v>44427</c:v>
                </c:pt>
                <c:pt idx="172">
                  <c:v>44428</c:v>
                </c:pt>
                <c:pt idx="173">
                  <c:v>44429</c:v>
                </c:pt>
                <c:pt idx="174">
                  <c:v>44430</c:v>
                </c:pt>
                <c:pt idx="175">
                  <c:v>44431</c:v>
                </c:pt>
                <c:pt idx="176">
                  <c:v>44432</c:v>
                </c:pt>
                <c:pt idx="177">
                  <c:v>44433</c:v>
                </c:pt>
                <c:pt idx="178">
                  <c:v>44434</c:v>
                </c:pt>
                <c:pt idx="179">
                  <c:v>44435</c:v>
                </c:pt>
                <c:pt idx="180">
                  <c:v>44436</c:v>
                </c:pt>
                <c:pt idx="181">
                  <c:v>44437</c:v>
                </c:pt>
                <c:pt idx="182">
                  <c:v>44438</c:v>
                </c:pt>
                <c:pt idx="183">
                  <c:v>44439</c:v>
                </c:pt>
                <c:pt idx="184">
                  <c:v>44440</c:v>
                </c:pt>
                <c:pt idx="185">
                  <c:v>44441</c:v>
                </c:pt>
                <c:pt idx="186">
                  <c:v>44442</c:v>
                </c:pt>
                <c:pt idx="187">
                  <c:v>44443</c:v>
                </c:pt>
                <c:pt idx="188">
                  <c:v>44444</c:v>
                </c:pt>
                <c:pt idx="189">
                  <c:v>44445</c:v>
                </c:pt>
                <c:pt idx="190">
                  <c:v>44446</c:v>
                </c:pt>
                <c:pt idx="191">
                  <c:v>44447</c:v>
                </c:pt>
                <c:pt idx="192">
                  <c:v>44448</c:v>
                </c:pt>
                <c:pt idx="193">
                  <c:v>44449</c:v>
                </c:pt>
                <c:pt idx="194">
                  <c:v>44450</c:v>
                </c:pt>
                <c:pt idx="195">
                  <c:v>44451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44457</c:v>
                </c:pt>
                <c:pt idx="202">
                  <c:v>44458</c:v>
                </c:pt>
                <c:pt idx="203">
                  <c:v>44459</c:v>
                </c:pt>
                <c:pt idx="204">
                  <c:v>44460</c:v>
                </c:pt>
                <c:pt idx="205">
                  <c:v>44461</c:v>
                </c:pt>
                <c:pt idx="206">
                  <c:v>44462</c:v>
                </c:pt>
                <c:pt idx="207">
                  <c:v>44463</c:v>
                </c:pt>
                <c:pt idx="208">
                  <c:v>44464</c:v>
                </c:pt>
                <c:pt idx="209">
                  <c:v>44465</c:v>
                </c:pt>
                <c:pt idx="210">
                  <c:v>44466</c:v>
                </c:pt>
                <c:pt idx="211">
                  <c:v>44467</c:v>
                </c:pt>
                <c:pt idx="212">
                  <c:v>44468</c:v>
                </c:pt>
                <c:pt idx="213">
                  <c:v>44469</c:v>
                </c:pt>
              </c:numCache>
            </c:numRef>
          </c:cat>
          <c:val>
            <c:numRef>
              <c:f>'2021'!$I$2:$I$215</c:f>
              <c:numCache>
                <c:formatCode>General</c:formatCode>
                <c:ptCount val="214"/>
                <c:pt idx="0">
                  <c:v>-5.8</c:v>
                </c:pt>
                <c:pt idx="1">
                  <c:v>-4.0999999999999996</c:v>
                </c:pt>
                <c:pt idx="2">
                  <c:v>-14.3</c:v>
                </c:pt>
                <c:pt idx="3">
                  <c:v>-9.3000000000000007</c:v>
                </c:pt>
                <c:pt idx="4">
                  <c:v>-4.5999999999999996</c:v>
                </c:pt>
                <c:pt idx="5">
                  <c:v>-4.4000000000000004</c:v>
                </c:pt>
                <c:pt idx="6">
                  <c:v>-3.1</c:v>
                </c:pt>
                <c:pt idx="7">
                  <c:v>-4.7</c:v>
                </c:pt>
                <c:pt idx="8">
                  <c:v>-6.7</c:v>
                </c:pt>
                <c:pt idx="9">
                  <c:v>-6.5</c:v>
                </c:pt>
                <c:pt idx="10">
                  <c:v>-1.6</c:v>
                </c:pt>
                <c:pt idx="11">
                  <c:v>-6.5</c:v>
                </c:pt>
                <c:pt idx="12">
                  <c:v>-14.3</c:v>
                </c:pt>
                <c:pt idx="13">
                  <c:v>-17.600000000000001</c:v>
                </c:pt>
                <c:pt idx="14">
                  <c:v>-13.6</c:v>
                </c:pt>
                <c:pt idx="15">
                  <c:v>-13.6</c:v>
                </c:pt>
                <c:pt idx="16">
                  <c:v>-11.4</c:v>
                </c:pt>
                <c:pt idx="17">
                  <c:v>-10.8</c:v>
                </c:pt>
                <c:pt idx="18">
                  <c:v>-7.9</c:v>
                </c:pt>
                <c:pt idx="19">
                  <c:v>-4.4000000000000004</c:v>
                </c:pt>
                <c:pt idx="20">
                  <c:v>2.6</c:v>
                </c:pt>
                <c:pt idx="21">
                  <c:v>1.9</c:v>
                </c:pt>
                <c:pt idx="22">
                  <c:v>1.1000000000000001</c:v>
                </c:pt>
                <c:pt idx="23">
                  <c:v>-0.1</c:v>
                </c:pt>
                <c:pt idx="24">
                  <c:v>-1.3</c:v>
                </c:pt>
                <c:pt idx="25">
                  <c:v>-2.1</c:v>
                </c:pt>
                <c:pt idx="26">
                  <c:v>-2.5</c:v>
                </c:pt>
                <c:pt idx="27">
                  <c:v>2.2999999999999998</c:v>
                </c:pt>
                <c:pt idx="28">
                  <c:v>0</c:v>
                </c:pt>
                <c:pt idx="29">
                  <c:v>-3.3</c:v>
                </c:pt>
                <c:pt idx="30">
                  <c:v>-3.6</c:v>
                </c:pt>
                <c:pt idx="31">
                  <c:v>-5.5</c:v>
                </c:pt>
                <c:pt idx="32">
                  <c:v>-4.7</c:v>
                </c:pt>
                <c:pt idx="33">
                  <c:v>2</c:v>
                </c:pt>
                <c:pt idx="34">
                  <c:v>-0.4</c:v>
                </c:pt>
                <c:pt idx="35">
                  <c:v>3.3</c:v>
                </c:pt>
                <c:pt idx="36">
                  <c:v>4.5999999999999996</c:v>
                </c:pt>
                <c:pt idx="37">
                  <c:v>3</c:v>
                </c:pt>
                <c:pt idx="38">
                  <c:v>1.8</c:v>
                </c:pt>
                <c:pt idx="39">
                  <c:v>2.1</c:v>
                </c:pt>
                <c:pt idx="40">
                  <c:v>3.8</c:v>
                </c:pt>
                <c:pt idx="41">
                  <c:v>5.4</c:v>
                </c:pt>
                <c:pt idx="42">
                  <c:v>5.6</c:v>
                </c:pt>
                <c:pt idx="43">
                  <c:v>5.0999999999999996</c:v>
                </c:pt>
                <c:pt idx="44">
                  <c:v>4.5999999999999996</c:v>
                </c:pt>
                <c:pt idx="45">
                  <c:v>8.1</c:v>
                </c:pt>
                <c:pt idx="46">
                  <c:v>11.9</c:v>
                </c:pt>
                <c:pt idx="47">
                  <c:v>6.1</c:v>
                </c:pt>
                <c:pt idx="48">
                  <c:v>3</c:v>
                </c:pt>
                <c:pt idx="49">
                  <c:v>2.5</c:v>
                </c:pt>
                <c:pt idx="50">
                  <c:v>-4.9000000000000004</c:v>
                </c:pt>
                <c:pt idx="51">
                  <c:v>-3</c:v>
                </c:pt>
                <c:pt idx="52">
                  <c:v>-0.2</c:v>
                </c:pt>
                <c:pt idx="53">
                  <c:v>3.4</c:v>
                </c:pt>
                <c:pt idx="54">
                  <c:v>5</c:v>
                </c:pt>
                <c:pt idx="55">
                  <c:v>7.4</c:v>
                </c:pt>
                <c:pt idx="56">
                  <c:v>9</c:v>
                </c:pt>
                <c:pt idx="57">
                  <c:v>12</c:v>
                </c:pt>
                <c:pt idx="58">
                  <c:v>15.3</c:v>
                </c:pt>
                <c:pt idx="59">
                  <c:v>10.7</c:v>
                </c:pt>
                <c:pt idx="60">
                  <c:v>12.3</c:v>
                </c:pt>
                <c:pt idx="61">
                  <c:v>8.6999999999999993</c:v>
                </c:pt>
                <c:pt idx="62">
                  <c:v>6.9</c:v>
                </c:pt>
                <c:pt idx="63">
                  <c:v>10.6</c:v>
                </c:pt>
                <c:pt idx="64">
                  <c:v>13</c:v>
                </c:pt>
                <c:pt idx="65">
                  <c:v>11</c:v>
                </c:pt>
                <c:pt idx="66">
                  <c:v>18.399999999999999</c:v>
                </c:pt>
                <c:pt idx="67">
                  <c:v>20.100000000000001</c:v>
                </c:pt>
                <c:pt idx="68">
                  <c:v>14.4</c:v>
                </c:pt>
                <c:pt idx="69">
                  <c:v>16.100000000000001</c:v>
                </c:pt>
                <c:pt idx="70">
                  <c:v>12.2</c:v>
                </c:pt>
                <c:pt idx="71">
                  <c:v>14.5</c:v>
                </c:pt>
                <c:pt idx="72">
                  <c:v>15.5</c:v>
                </c:pt>
                <c:pt idx="73">
                  <c:v>14.7</c:v>
                </c:pt>
                <c:pt idx="74">
                  <c:v>15.6</c:v>
                </c:pt>
                <c:pt idx="75">
                  <c:v>16.100000000000001</c:v>
                </c:pt>
                <c:pt idx="76">
                  <c:v>22.3</c:v>
                </c:pt>
                <c:pt idx="77">
                  <c:v>19</c:v>
                </c:pt>
                <c:pt idx="78">
                  <c:v>20.9</c:v>
                </c:pt>
                <c:pt idx="79">
                  <c:v>13.7</c:v>
                </c:pt>
                <c:pt idx="80">
                  <c:v>8</c:v>
                </c:pt>
                <c:pt idx="81">
                  <c:v>7.5</c:v>
                </c:pt>
                <c:pt idx="82">
                  <c:v>10.5</c:v>
                </c:pt>
                <c:pt idx="83">
                  <c:v>19.899999999999999</c:v>
                </c:pt>
                <c:pt idx="84">
                  <c:v>21.6</c:v>
                </c:pt>
                <c:pt idx="85">
                  <c:v>21.1</c:v>
                </c:pt>
                <c:pt idx="86">
                  <c:v>25.8</c:v>
                </c:pt>
                <c:pt idx="87">
                  <c:v>24.3</c:v>
                </c:pt>
                <c:pt idx="88">
                  <c:v>13.9</c:v>
                </c:pt>
                <c:pt idx="89">
                  <c:v>12.1</c:v>
                </c:pt>
                <c:pt idx="90">
                  <c:v>15.5</c:v>
                </c:pt>
                <c:pt idx="91">
                  <c:v>20.100000000000001</c:v>
                </c:pt>
                <c:pt idx="92">
                  <c:v>20.8</c:v>
                </c:pt>
                <c:pt idx="93">
                  <c:v>21.3</c:v>
                </c:pt>
                <c:pt idx="94">
                  <c:v>20</c:v>
                </c:pt>
                <c:pt idx="95">
                  <c:v>18.899999999999999</c:v>
                </c:pt>
                <c:pt idx="96">
                  <c:v>9.8000000000000007</c:v>
                </c:pt>
                <c:pt idx="97">
                  <c:v>15.8</c:v>
                </c:pt>
                <c:pt idx="98">
                  <c:v>19.2</c:v>
                </c:pt>
                <c:pt idx="99">
                  <c:v>19.8</c:v>
                </c:pt>
                <c:pt idx="100">
                  <c:v>16.100000000000001</c:v>
                </c:pt>
                <c:pt idx="101">
                  <c:v>12.7</c:v>
                </c:pt>
                <c:pt idx="102">
                  <c:v>13.3</c:v>
                </c:pt>
                <c:pt idx="103">
                  <c:v>14.3</c:v>
                </c:pt>
                <c:pt idx="104">
                  <c:v>16.5</c:v>
                </c:pt>
                <c:pt idx="105">
                  <c:v>18</c:v>
                </c:pt>
                <c:pt idx="106">
                  <c:v>17.5</c:v>
                </c:pt>
                <c:pt idx="107">
                  <c:v>22.2</c:v>
                </c:pt>
                <c:pt idx="108">
                  <c:v>23.8</c:v>
                </c:pt>
                <c:pt idx="109">
                  <c:v>24</c:v>
                </c:pt>
                <c:pt idx="110">
                  <c:v>23.2</c:v>
                </c:pt>
                <c:pt idx="111">
                  <c:v>11.2</c:v>
                </c:pt>
                <c:pt idx="112">
                  <c:v>11.8</c:v>
                </c:pt>
                <c:pt idx="113">
                  <c:v>13.3</c:v>
                </c:pt>
                <c:pt idx="114">
                  <c:v>13.5</c:v>
                </c:pt>
                <c:pt idx="115">
                  <c:v>12.4</c:v>
                </c:pt>
                <c:pt idx="116">
                  <c:v>13</c:v>
                </c:pt>
                <c:pt idx="117">
                  <c:v>14.8</c:v>
                </c:pt>
                <c:pt idx="118">
                  <c:v>16.600000000000001</c:v>
                </c:pt>
                <c:pt idx="119">
                  <c:v>18.899999999999999</c:v>
                </c:pt>
                <c:pt idx="120">
                  <c:v>18.100000000000001</c:v>
                </c:pt>
                <c:pt idx="121">
                  <c:v>16.3</c:v>
                </c:pt>
                <c:pt idx="122">
                  <c:v>20.9</c:v>
                </c:pt>
                <c:pt idx="123">
                  <c:v>19.7</c:v>
                </c:pt>
                <c:pt idx="124">
                  <c:v>21.2</c:v>
                </c:pt>
                <c:pt idx="125">
                  <c:v>24.2</c:v>
                </c:pt>
                <c:pt idx="126">
                  <c:v>26.9</c:v>
                </c:pt>
                <c:pt idx="127">
                  <c:v>24.6</c:v>
                </c:pt>
                <c:pt idx="128">
                  <c:v>18.600000000000001</c:v>
                </c:pt>
                <c:pt idx="129">
                  <c:v>15.5</c:v>
                </c:pt>
                <c:pt idx="130">
                  <c:v>17.7</c:v>
                </c:pt>
                <c:pt idx="131">
                  <c:v>19.399999999999999</c:v>
                </c:pt>
                <c:pt idx="132">
                  <c:v>21.9</c:v>
                </c:pt>
                <c:pt idx="133">
                  <c:v>21.9</c:v>
                </c:pt>
                <c:pt idx="134">
                  <c:v>22.4</c:v>
                </c:pt>
                <c:pt idx="135">
                  <c:v>22.3</c:v>
                </c:pt>
                <c:pt idx="136">
                  <c:v>17.7</c:v>
                </c:pt>
                <c:pt idx="137">
                  <c:v>16.399999999999999</c:v>
                </c:pt>
                <c:pt idx="138">
                  <c:v>16.399999999999999</c:v>
                </c:pt>
                <c:pt idx="139">
                  <c:v>18.600000000000001</c:v>
                </c:pt>
                <c:pt idx="140">
                  <c:v>18.899999999999999</c:v>
                </c:pt>
                <c:pt idx="141">
                  <c:v>18.100000000000001</c:v>
                </c:pt>
                <c:pt idx="142">
                  <c:v>20.6</c:v>
                </c:pt>
                <c:pt idx="143">
                  <c:v>21.7</c:v>
                </c:pt>
                <c:pt idx="144">
                  <c:v>20.8</c:v>
                </c:pt>
                <c:pt idx="145">
                  <c:v>21.3</c:v>
                </c:pt>
                <c:pt idx="146">
                  <c:v>22.2</c:v>
                </c:pt>
                <c:pt idx="147">
                  <c:v>23.4</c:v>
                </c:pt>
                <c:pt idx="148">
                  <c:v>18.600000000000001</c:v>
                </c:pt>
                <c:pt idx="149">
                  <c:v>16.8</c:v>
                </c:pt>
                <c:pt idx="150">
                  <c:v>17</c:v>
                </c:pt>
                <c:pt idx="151">
                  <c:v>18.2</c:v>
                </c:pt>
                <c:pt idx="152">
                  <c:v>18.5</c:v>
                </c:pt>
                <c:pt idx="153">
                  <c:v>22.7</c:v>
                </c:pt>
                <c:pt idx="154">
                  <c:v>24.1</c:v>
                </c:pt>
                <c:pt idx="155">
                  <c:v>20.2</c:v>
                </c:pt>
                <c:pt idx="156">
                  <c:v>18.3</c:v>
                </c:pt>
                <c:pt idx="157">
                  <c:v>17.3</c:v>
                </c:pt>
                <c:pt idx="158">
                  <c:v>19</c:v>
                </c:pt>
                <c:pt idx="159">
                  <c:v>18.600000000000001</c:v>
                </c:pt>
                <c:pt idx="160">
                  <c:v>20.2</c:v>
                </c:pt>
                <c:pt idx="161">
                  <c:v>21.4</c:v>
                </c:pt>
                <c:pt idx="162">
                  <c:v>21.3</c:v>
                </c:pt>
                <c:pt idx="163">
                  <c:v>18.2</c:v>
                </c:pt>
                <c:pt idx="164">
                  <c:v>18.899999999999999</c:v>
                </c:pt>
                <c:pt idx="165">
                  <c:v>15.2</c:v>
                </c:pt>
                <c:pt idx="166">
                  <c:v>12.7</c:v>
                </c:pt>
                <c:pt idx="167">
                  <c:v>15.4</c:v>
                </c:pt>
                <c:pt idx="168">
                  <c:v>17</c:v>
                </c:pt>
                <c:pt idx="169">
                  <c:v>18.8</c:v>
                </c:pt>
                <c:pt idx="170">
                  <c:v>19.3</c:v>
                </c:pt>
                <c:pt idx="171">
                  <c:v>18.399999999999999</c:v>
                </c:pt>
                <c:pt idx="172">
                  <c:v>17</c:v>
                </c:pt>
                <c:pt idx="173">
                  <c:v>14.1</c:v>
                </c:pt>
                <c:pt idx="174">
                  <c:v>13.3</c:v>
                </c:pt>
                <c:pt idx="175">
                  <c:v>15.5</c:v>
                </c:pt>
                <c:pt idx="176">
                  <c:v>18.7</c:v>
                </c:pt>
                <c:pt idx="177">
                  <c:v>20.100000000000001</c:v>
                </c:pt>
                <c:pt idx="178">
                  <c:v>21.4</c:v>
                </c:pt>
                <c:pt idx="179">
                  <c:v>21.1</c:v>
                </c:pt>
                <c:pt idx="180">
                  <c:v>19.100000000000001</c:v>
                </c:pt>
                <c:pt idx="181">
                  <c:v>20.2</c:v>
                </c:pt>
                <c:pt idx="182">
                  <c:v>17.600000000000001</c:v>
                </c:pt>
                <c:pt idx="183">
                  <c:v>12.6</c:v>
                </c:pt>
                <c:pt idx="184">
                  <c:v>11.1</c:v>
                </c:pt>
                <c:pt idx="185">
                  <c:v>12.9</c:v>
                </c:pt>
                <c:pt idx="186">
                  <c:v>13.2</c:v>
                </c:pt>
                <c:pt idx="187">
                  <c:v>16.2</c:v>
                </c:pt>
                <c:pt idx="188">
                  <c:v>16.5</c:v>
                </c:pt>
                <c:pt idx="189">
                  <c:v>18.8</c:v>
                </c:pt>
                <c:pt idx="190">
                  <c:v>18.3</c:v>
                </c:pt>
                <c:pt idx="191">
                  <c:v>16.2</c:v>
                </c:pt>
                <c:pt idx="192">
                  <c:v>13.5</c:v>
                </c:pt>
                <c:pt idx="193">
                  <c:v>14</c:v>
                </c:pt>
                <c:pt idx="194">
                  <c:v>13.2</c:v>
                </c:pt>
                <c:pt idx="195">
                  <c:v>11.9</c:v>
                </c:pt>
                <c:pt idx="196">
                  <c:v>9.5</c:v>
                </c:pt>
                <c:pt idx="197">
                  <c:v>9</c:v>
                </c:pt>
                <c:pt idx="198">
                  <c:v>15.1</c:v>
                </c:pt>
                <c:pt idx="199">
                  <c:v>13.8</c:v>
                </c:pt>
                <c:pt idx="200">
                  <c:v>17.600000000000001</c:v>
                </c:pt>
                <c:pt idx="201">
                  <c:v>14.6</c:v>
                </c:pt>
                <c:pt idx="202">
                  <c:v>10.199999999999999</c:v>
                </c:pt>
                <c:pt idx="203">
                  <c:v>6.6</c:v>
                </c:pt>
                <c:pt idx="204">
                  <c:v>5.7</c:v>
                </c:pt>
                <c:pt idx="205">
                  <c:v>5.0999999999999996</c:v>
                </c:pt>
                <c:pt idx="206">
                  <c:v>4.5999999999999996</c:v>
                </c:pt>
                <c:pt idx="207">
                  <c:v>4.5999999999999996</c:v>
                </c:pt>
                <c:pt idx="208">
                  <c:v>5</c:v>
                </c:pt>
                <c:pt idx="209">
                  <c:v>3.5</c:v>
                </c:pt>
                <c:pt idx="210">
                  <c:v>3.2</c:v>
                </c:pt>
                <c:pt idx="211">
                  <c:v>3.4</c:v>
                </c:pt>
                <c:pt idx="212">
                  <c:v>5.4</c:v>
                </c:pt>
                <c:pt idx="21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2304"/>
        <c:axId val="2115227744"/>
      </c:lineChart>
      <c:dateAx>
        <c:axId val="2115222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7744"/>
        <c:crosses val="autoZero"/>
        <c:auto val="1"/>
        <c:lblOffset val="100"/>
        <c:baseTimeUnit val="days"/>
        <c:majorUnit val="1"/>
        <c:majorTimeUnit val="days"/>
      </c:dateAx>
      <c:valAx>
        <c:axId val="211522774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'2021'!$H$1:$H$215</c:f>
              <c:strCache>
                <c:ptCount val="215"/>
                <c:pt idx="0">
                  <c:v>Дата</c:v>
                </c:pt>
                <c:pt idx="1">
                  <c:v>01.03.2021</c:v>
                </c:pt>
                <c:pt idx="2">
                  <c:v>02.03.2021</c:v>
                </c:pt>
                <c:pt idx="3">
                  <c:v>03.03.2021</c:v>
                </c:pt>
                <c:pt idx="4">
                  <c:v>04.03.2021</c:v>
                </c:pt>
                <c:pt idx="5">
                  <c:v>05.03.2021</c:v>
                </c:pt>
                <c:pt idx="6">
                  <c:v>06.03.2021</c:v>
                </c:pt>
                <c:pt idx="7">
                  <c:v>07.03.2021</c:v>
                </c:pt>
                <c:pt idx="8">
                  <c:v>08.03.2021</c:v>
                </c:pt>
                <c:pt idx="9">
                  <c:v>09.03.2021</c:v>
                </c:pt>
                <c:pt idx="10">
                  <c:v>10.03.2021</c:v>
                </c:pt>
                <c:pt idx="11">
                  <c:v>11.03.2021</c:v>
                </c:pt>
                <c:pt idx="12">
                  <c:v>12.03.2021</c:v>
                </c:pt>
                <c:pt idx="13">
                  <c:v>13.03.2021</c:v>
                </c:pt>
                <c:pt idx="14">
                  <c:v>14.03.2021</c:v>
                </c:pt>
                <c:pt idx="15">
                  <c:v>15.03.2021</c:v>
                </c:pt>
                <c:pt idx="16">
                  <c:v>16.03.2021</c:v>
                </c:pt>
                <c:pt idx="17">
                  <c:v>17.03.2021</c:v>
                </c:pt>
                <c:pt idx="18">
                  <c:v>18.03.2021</c:v>
                </c:pt>
                <c:pt idx="19">
                  <c:v>19.03.2021</c:v>
                </c:pt>
                <c:pt idx="20">
                  <c:v>20.03.2021</c:v>
                </c:pt>
                <c:pt idx="21">
                  <c:v>21.03.2021</c:v>
                </c:pt>
                <c:pt idx="22">
                  <c:v>22.03.2021</c:v>
                </c:pt>
                <c:pt idx="23">
                  <c:v>23.03.2021</c:v>
                </c:pt>
                <c:pt idx="24">
                  <c:v>24.03.2021</c:v>
                </c:pt>
                <c:pt idx="25">
                  <c:v>25.03.2021</c:v>
                </c:pt>
                <c:pt idx="26">
                  <c:v>26.03.2021</c:v>
                </c:pt>
                <c:pt idx="27">
                  <c:v>27.03.2021</c:v>
                </c:pt>
                <c:pt idx="28">
                  <c:v>28.03.2021</c:v>
                </c:pt>
                <c:pt idx="29">
                  <c:v>29.03.2021</c:v>
                </c:pt>
                <c:pt idx="30">
                  <c:v>30.03.2021</c:v>
                </c:pt>
                <c:pt idx="31">
                  <c:v>31.03.2021</c:v>
                </c:pt>
                <c:pt idx="32">
                  <c:v>01.04.2021</c:v>
                </c:pt>
                <c:pt idx="33">
                  <c:v>02.04.2021</c:v>
                </c:pt>
                <c:pt idx="34">
                  <c:v>03.04.2021</c:v>
                </c:pt>
                <c:pt idx="35">
                  <c:v>04.04.2021</c:v>
                </c:pt>
                <c:pt idx="36">
                  <c:v>05.04.2021</c:v>
                </c:pt>
                <c:pt idx="37">
                  <c:v>06.04.2021</c:v>
                </c:pt>
                <c:pt idx="38">
                  <c:v>07.04.2021</c:v>
                </c:pt>
                <c:pt idx="39">
                  <c:v>08.04.2021</c:v>
                </c:pt>
                <c:pt idx="40">
                  <c:v>09.04.2021</c:v>
                </c:pt>
                <c:pt idx="41">
                  <c:v>10.04.2021</c:v>
                </c:pt>
                <c:pt idx="42">
                  <c:v>11.04.2021</c:v>
                </c:pt>
                <c:pt idx="43">
                  <c:v>12.04.2021</c:v>
                </c:pt>
                <c:pt idx="44">
                  <c:v>13.04.2021</c:v>
                </c:pt>
                <c:pt idx="45">
                  <c:v>14.04.2021</c:v>
                </c:pt>
                <c:pt idx="46">
                  <c:v>15.04.2021</c:v>
                </c:pt>
                <c:pt idx="47">
                  <c:v>16.04.2021</c:v>
                </c:pt>
                <c:pt idx="48">
                  <c:v>17.04.2021</c:v>
                </c:pt>
                <c:pt idx="49">
                  <c:v>18.04.2021</c:v>
                </c:pt>
                <c:pt idx="50">
                  <c:v>19.04.2021</c:v>
                </c:pt>
                <c:pt idx="51">
                  <c:v>20.04.2021</c:v>
                </c:pt>
                <c:pt idx="52">
                  <c:v>21.04.2021</c:v>
                </c:pt>
                <c:pt idx="53">
                  <c:v>22.04.2021</c:v>
                </c:pt>
                <c:pt idx="54">
                  <c:v>23.04.2021</c:v>
                </c:pt>
                <c:pt idx="55">
                  <c:v>24.04.2021</c:v>
                </c:pt>
                <c:pt idx="56">
                  <c:v>25.04.2021</c:v>
                </c:pt>
                <c:pt idx="57">
                  <c:v>26.04.2021</c:v>
                </c:pt>
                <c:pt idx="58">
                  <c:v>27.04.2021</c:v>
                </c:pt>
                <c:pt idx="59">
                  <c:v>28.04.2021</c:v>
                </c:pt>
                <c:pt idx="60">
                  <c:v>29.04.2021</c:v>
                </c:pt>
                <c:pt idx="61">
                  <c:v>30.04.2021</c:v>
                </c:pt>
                <c:pt idx="62">
                  <c:v>01.05.2021</c:v>
                </c:pt>
                <c:pt idx="63">
                  <c:v>02.05.2021</c:v>
                </c:pt>
                <c:pt idx="64">
                  <c:v>03.05.2021</c:v>
                </c:pt>
                <c:pt idx="65">
                  <c:v>04.05.2021</c:v>
                </c:pt>
                <c:pt idx="66">
                  <c:v>05.05.2021</c:v>
                </c:pt>
                <c:pt idx="67">
                  <c:v>06.05.2021</c:v>
                </c:pt>
                <c:pt idx="68">
                  <c:v>07.05.2021</c:v>
                </c:pt>
                <c:pt idx="69">
                  <c:v>08.05.2021</c:v>
                </c:pt>
                <c:pt idx="70">
                  <c:v>09.05.2021</c:v>
                </c:pt>
                <c:pt idx="71">
                  <c:v>10.05.2021</c:v>
                </c:pt>
                <c:pt idx="72">
                  <c:v>11.05.2021</c:v>
                </c:pt>
                <c:pt idx="73">
                  <c:v>12.05.2021</c:v>
                </c:pt>
                <c:pt idx="74">
                  <c:v>13.05.2021</c:v>
                </c:pt>
                <c:pt idx="75">
                  <c:v>14.05.2021</c:v>
                </c:pt>
                <c:pt idx="76">
                  <c:v>15.05.2021</c:v>
                </c:pt>
                <c:pt idx="77">
                  <c:v>16.05.2021</c:v>
                </c:pt>
                <c:pt idx="78">
                  <c:v>17.05.2021</c:v>
                </c:pt>
                <c:pt idx="79">
                  <c:v>18.05.2021</c:v>
                </c:pt>
                <c:pt idx="80">
                  <c:v>19.05.2021</c:v>
                </c:pt>
                <c:pt idx="81">
                  <c:v>20.05.2021</c:v>
                </c:pt>
                <c:pt idx="82">
                  <c:v>21.05.2021</c:v>
                </c:pt>
                <c:pt idx="83">
                  <c:v>22.05.2021</c:v>
                </c:pt>
                <c:pt idx="84">
                  <c:v>23.05.2021</c:v>
                </c:pt>
                <c:pt idx="85">
                  <c:v>24.05.2021</c:v>
                </c:pt>
                <c:pt idx="86">
                  <c:v>25.05.2021</c:v>
                </c:pt>
                <c:pt idx="87">
                  <c:v>26.05.2021</c:v>
                </c:pt>
                <c:pt idx="88">
                  <c:v>27.05.2021</c:v>
                </c:pt>
                <c:pt idx="89">
                  <c:v>28.05.2021</c:v>
                </c:pt>
                <c:pt idx="90">
                  <c:v>29.05.2021</c:v>
                </c:pt>
                <c:pt idx="91">
                  <c:v>30.05.2021</c:v>
                </c:pt>
                <c:pt idx="92">
                  <c:v>31.05.2021</c:v>
                </c:pt>
                <c:pt idx="93">
                  <c:v>01.06.2021</c:v>
                </c:pt>
                <c:pt idx="94">
                  <c:v>02.06.2021</c:v>
                </c:pt>
                <c:pt idx="95">
                  <c:v>03.06.2021</c:v>
                </c:pt>
                <c:pt idx="96">
                  <c:v>04.06.2021</c:v>
                </c:pt>
                <c:pt idx="97">
                  <c:v>05.06.2021</c:v>
                </c:pt>
                <c:pt idx="98">
                  <c:v>06.06.2021</c:v>
                </c:pt>
                <c:pt idx="99">
                  <c:v>07.06.2021</c:v>
                </c:pt>
                <c:pt idx="100">
                  <c:v>08.06.2021</c:v>
                </c:pt>
                <c:pt idx="101">
                  <c:v>09.06.2021</c:v>
                </c:pt>
                <c:pt idx="102">
                  <c:v>10.06.2021</c:v>
                </c:pt>
                <c:pt idx="103">
                  <c:v>11.06.2021</c:v>
                </c:pt>
                <c:pt idx="104">
                  <c:v>12.06.2021</c:v>
                </c:pt>
                <c:pt idx="105">
                  <c:v>13.06.2021</c:v>
                </c:pt>
                <c:pt idx="106">
                  <c:v>14.06.2021</c:v>
                </c:pt>
                <c:pt idx="107">
                  <c:v>15.06.2021</c:v>
                </c:pt>
                <c:pt idx="108">
                  <c:v>16.06.2021</c:v>
                </c:pt>
                <c:pt idx="109">
                  <c:v>17.06.2021</c:v>
                </c:pt>
                <c:pt idx="110">
                  <c:v>18.06.2021</c:v>
                </c:pt>
                <c:pt idx="111">
                  <c:v>19.06.2021</c:v>
                </c:pt>
                <c:pt idx="112">
                  <c:v>20.06.2021</c:v>
                </c:pt>
                <c:pt idx="113">
                  <c:v>21.06.2021</c:v>
                </c:pt>
                <c:pt idx="114">
                  <c:v>22.06.2021</c:v>
                </c:pt>
                <c:pt idx="115">
                  <c:v>23.06.2021</c:v>
                </c:pt>
                <c:pt idx="116">
                  <c:v>24.06.2021</c:v>
                </c:pt>
                <c:pt idx="117">
                  <c:v>25.06.2021</c:v>
                </c:pt>
                <c:pt idx="118">
                  <c:v>26.06.2021</c:v>
                </c:pt>
                <c:pt idx="119">
                  <c:v>27.06.2021</c:v>
                </c:pt>
                <c:pt idx="120">
                  <c:v>28.06.2021</c:v>
                </c:pt>
                <c:pt idx="121">
                  <c:v>29.06.2021</c:v>
                </c:pt>
                <c:pt idx="122">
                  <c:v>30.06.2021</c:v>
                </c:pt>
                <c:pt idx="123">
                  <c:v>01.07.2021</c:v>
                </c:pt>
                <c:pt idx="124">
                  <c:v>02.07.2021</c:v>
                </c:pt>
                <c:pt idx="125">
                  <c:v>03.07.2021</c:v>
                </c:pt>
                <c:pt idx="126">
                  <c:v>04.07.2021</c:v>
                </c:pt>
                <c:pt idx="127">
                  <c:v>05.07.2021</c:v>
                </c:pt>
                <c:pt idx="128">
                  <c:v>06.07.2021</c:v>
                </c:pt>
                <c:pt idx="129">
                  <c:v>07.07.2021</c:v>
                </c:pt>
                <c:pt idx="130">
                  <c:v>08.07.2021</c:v>
                </c:pt>
                <c:pt idx="131">
                  <c:v>09.07.2021</c:v>
                </c:pt>
                <c:pt idx="132">
                  <c:v>10.07.2021</c:v>
                </c:pt>
                <c:pt idx="133">
                  <c:v>11.07.2021</c:v>
                </c:pt>
                <c:pt idx="134">
                  <c:v>12.07.2021</c:v>
                </c:pt>
                <c:pt idx="135">
                  <c:v>13.07.2021</c:v>
                </c:pt>
                <c:pt idx="136">
                  <c:v>14.07.2021</c:v>
                </c:pt>
                <c:pt idx="137">
                  <c:v>15.07.2021</c:v>
                </c:pt>
                <c:pt idx="138">
                  <c:v>16.07.2021</c:v>
                </c:pt>
                <c:pt idx="139">
                  <c:v>17.07.2021</c:v>
                </c:pt>
                <c:pt idx="140">
                  <c:v>18.07.2021</c:v>
                </c:pt>
                <c:pt idx="141">
                  <c:v>19.07.2021</c:v>
                </c:pt>
                <c:pt idx="142">
                  <c:v>20.07.2021</c:v>
                </c:pt>
                <c:pt idx="143">
                  <c:v>21.07.2021</c:v>
                </c:pt>
                <c:pt idx="144">
                  <c:v>22.07.2021</c:v>
                </c:pt>
                <c:pt idx="145">
                  <c:v>23.07.2021</c:v>
                </c:pt>
                <c:pt idx="146">
                  <c:v>24.07.2021</c:v>
                </c:pt>
                <c:pt idx="147">
                  <c:v>25.07.2021</c:v>
                </c:pt>
                <c:pt idx="148">
                  <c:v>26.07.2021</c:v>
                </c:pt>
                <c:pt idx="149">
                  <c:v>27.07.2021</c:v>
                </c:pt>
                <c:pt idx="150">
                  <c:v>28.07.2021</c:v>
                </c:pt>
                <c:pt idx="151">
                  <c:v>29.07.2021</c:v>
                </c:pt>
                <c:pt idx="152">
                  <c:v>30.07.2021</c:v>
                </c:pt>
                <c:pt idx="153">
                  <c:v>31.07.2021</c:v>
                </c:pt>
                <c:pt idx="154">
                  <c:v>01.08.2021</c:v>
                </c:pt>
                <c:pt idx="155">
                  <c:v>02.08.2021</c:v>
                </c:pt>
                <c:pt idx="156">
                  <c:v>03.08.2021</c:v>
                </c:pt>
                <c:pt idx="157">
                  <c:v>04.08.2021</c:v>
                </c:pt>
                <c:pt idx="158">
                  <c:v>05.08.2021</c:v>
                </c:pt>
                <c:pt idx="159">
                  <c:v>06.08.2021</c:v>
                </c:pt>
                <c:pt idx="160">
                  <c:v>07.08.2021</c:v>
                </c:pt>
                <c:pt idx="161">
                  <c:v>08.08.2021</c:v>
                </c:pt>
                <c:pt idx="162">
                  <c:v>09.08.2021</c:v>
                </c:pt>
                <c:pt idx="163">
                  <c:v>10.08.2021</c:v>
                </c:pt>
                <c:pt idx="164">
                  <c:v>11.08.2021</c:v>
                </c:pt>
                <c:pt idx="165">
                  <c:v>12.08.2021</c:v>
                </c:pt>
                <c:pt idx="166">
                  <c:v>13.08.2021</c:v>
                </c:pt>
                <c:pt idx="167">
                  <c:v>14.08.2021</c:v>
                </c:pt>
                <c:pt idx="168">
                  <c:v>15.08.2021</c:v>
                </c:pt>
                <c:pt idx="169">
                  <c:v>16.08.2021</c:v>
                </c:pt>
                <c:pt idx="170">
                  <c:v>17.08.2021</c:v>
                </c:pt>
                <c:pt idx="171">
                  <c:v>18.08.2021</c:v>
                </c:pt>
                <c:pt idx="172">
                  <c:v>19.08.2021</c:v>
                </c:pt>
                <c:pt idx="173">
                  <c:v>20.08.2021</c:v>
                </c:pt>
                <c:pt idx="174">
                  <c:v>21.08.2021</c:v>
                </c:pt>
                <c:pt idx="175">
                  <c:v>22.08.2021</c:v>
                </c:pt>
                <c:pt idx="176">
                  <c:v>23.08.2021</c:v>
                </c:pt>
                <c:pt idx="177">
                  <c:v>24.08.2021</c:v>
                </c:pt>
                <c:pt idx="178">
                  <c:v>25.08.2021</c:v>
                </c:pt>
                <c:pt idx="179">
                  <c:v>26.08.2021</c:v>
                </c:pt>
                <c:pt idx="180">
                  <c:v>27.08.2021</c:v>
                </c:pt>
                <c:pt idx="181">
                  <c:v>28.08.2021</c:v>
                </c:pt>
                <c:pt idx="182">
                  <c:v>29.08.2021</c:v>
                </c:pt>
                <c:pt idx="183">
                  <c:v>30.08.2021</c:v>
                </c:pt>
                <c:pt idx="184">
                  <c:v>31.08.2021</c:v>
                </c:pt>
                <c:pt idx="185">
                  <c:v>01.09.2021</c:v>
                </c:pt>
                <c:pt idx="186">
                  <c:v>02.09.2021</c:v>
                </c:pt>
                <c:pt idx="187">
                  <c:v>03.09.2021</c:v>
                </c:pt>
                <c:pt idx="188">
                  <c:v>04.09.2021</c:v>
                </c:pt>
                <c:pt idx="189">
                  <c:v>05.09.2021</c:v>
                </c:pt>
                <c:pt idx="190">
                  <c:v>06.09.2021</c:v>
                </c:pt>
                <c:pt idx="191">
                  <c:v>07.09.2021</c:v>
                </c:pt>
                <c:pt idx="192">
                  <c:v>08.09.2021</c:v>
                </c:pt>
                <c:pt idx="193">
                  <c:v>09.09.2021</c:v>
                </c:pt>
                <c:pt idx="194">
                  <c:v>10.09.2021</c:v>
                </c:pt>
                <c:pt idx="195">
                  <c:v>11.09.2021</c:v>
                </c:pt>
                <c:pt idx="196">
                  <c:v>12.09.2021</c:v>
                </c:pt>
                <c:pt idx="197">
                  <c:v>13.09.2021</c:v>
                </c:pt>
                <c:pt idx="198">
                  <c:v>14.09.2021</c:v>
                </c:pt>
                <c:pt idx="199">
                  <c:v>15.09.2021</c:v>
                </c:pt>
                <c:pt idx="200">
                  <c:v>16.09.2021</c:v>
                </c:pt>
                <c:pt idx="201">
                  <c:v>17.09.2021</c:v>
                </c:pt>
                <c:pt idx="202">
                  <c:v>18.09.2021</c:v>
                </c:pt>
                <c:pt idx="203">
                  <c:v>19.09.2021</c:v>
                </c:pt>
                <c:pt idx="204">
                  <c:v>20.09.2021</c:v>
                </c:pt>
                <c:pt idx="205">
                  <c:v>21.09.2021</c:v>
                </c:pt>
                <c:pt idx="206">
                  <c:v>22.09.2021</c:v>
                </c:pt>
                <c:pt idx="207">
                  <c:v>23.09.2021</c:v>
                </c:pt>
                <c:pt idx="208">
                  <c:v>24.09.2021</c:v>
                </c:pt>
                <c:pt idx="209">
                  <c:v>25.09.2021</c:v>
                </c:pt>
                <c:pt idx="210">
                  <c:v>26.09.2021</c:v>
                </c:pt>
                <c:pt idx="211">
                  <c:v>27.09.2021</c:v>
                </c:pt>
                <c:pt idx="212">
                  <c:v>28.09.2021</c:v>
                </c:pt>
                <c:pt idx="213">
                  <c:v>29.09.2021</c:v>
                </c:pt>
                <c:pt idx="214">
                  <c:v>30.09.2021</c:v>
                </c:pt>
              </c:strCache>
            </c:strRef>
          </c:cat>
          <c:val>
            <c:numRef>
              <c:f>'2021'!$I$1:$I$215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-5.8</c:v>
                </c:pt>
                <c:pt idx="2">
                  <c:v>-4.0999999999999996</c:v>
                </c:pt>
                <c:pt idx="3">
                  <c:v>-14.3</c:v>
                </c:pt>
                <c:pt idx="4">
                  <c:v>-9.3000000000000007</c:v>
                </c:pt>
                <c:pt idx="5">
                  <c:v>-4.5999999999999996</c:v>
                </c:pt>
                <c:pt idx="6">
                  <c:v>-4.4000000000000004</c:v>
                </c:pt>
                <c:pt idx="7">
                  <c:v>-3.1</c:v>
                </c:pt>
                <c:pt idx="8">
                  <c:v>-4.7</c:v>
                </c:pt>
                <c:pt idx="9">
                  <c:v>-6.7</c:v>
                </c:pt>
                <c:pt idx="10">
                  <c:v>-6.5</c:v>
                </c:pt>
                <c:pt idx="11">
                  <c:v>-1.6</c:v>
                </c:pt>
                <c:pt idx="12">
                  <c:v>-6.5</c:v>
                </c:pt>
                <c:pt idx="13">
                  <c:v>-14.3</c:v>
                </c:pt>
                <c:pt idx="14">
                  <c:v>-17.600000000000001</c:v>
                </c:pt>
                <c:pt idx="15">
                  <c:v>-13.6</c:v>
                </c:pt>
                <c:pt idx="16">
                  <c:v>-13.6</c:v>
                </c:pt>
                <c:pt idx="17">
                  <c:v>-11.4</c:v>
                </c:pt>
                <c:pt idx="18">
                  <c:v>-10.8</c:v>
                </c:pt>
                <c:pt idx="19">
                  <c:v>-7.9</c:v>
                </c:pt>
                <c:pt idx="20">
                  <c:v>-4.4000000000000004</c:v>
                </c:pt>
                <c:pt idx="21">
                  <c:v>2.6</c:v>
                </c:pt>
                <c:pt idx="22">
                  <c:v>1.9</c:v>
                </c:pt>
                <c:pt idx="23">
                  <c:v>1.1000000000000001</c:v>
                </c:pt>
                <c:pt idx="24">
                  <c:v>-0.1</c:v>
                </c:pt>
                <c:pt idx="25">
                  <c:v>-1.3</c:v>
                </c:pt>
                <c:pt idx="26">
                  <c:v>-2.1</c:v>
                </c:pt>
                <c:pt idx="27">
                  <c:v>-2.5</c:v>
                </c:pt>
                <c:pt idx="28">
                  <c:v>2.2999999999999998</c:v>
                </c:pt>
                <c:pt idx="29">
                  <c:v>0</c:v>
                </c:pt>
                <c:pt idx="30">
                  <c:v>-3.3</c:v>
                </c:pt>
                <c:pt idx="31">
                  <c:v>-3.6</c:v>
                </c:pt>
                <c:pt idx="32">
                  <c:v>-5.5</c:v>
                </c:pt>
                <c:pt idx="33">
                  <c:v>-4.7</c:v>
                </c:pt>
                <c:pt idx="34">
                  <c:v>2</c:v>
                </c:pt>
                <c:pt idx="35">
                  <c:v>-0.4</c:v>
                </c:pt>
                <c:pt idx="36">
                  <c:v>3.3</c:v>
                </c:pt>
                <c:pt idx="37">
                  <c:v>4.5999999999999996</c:v>
                </c:pt>
                <c:pt idx="38">
                  <c:v>3</c:v>
                </c:pt>
                <c:pt idx="39">
                  <c:v>1.8</c:v>
                </c:pt>
                <c:pt idx="40">
                  <c:v>2.1</c:v>
                </c:pt>
                <c:pt idx="41">
                  <c:v>3.8</c:v>
                </c:pt>
                <c:pt idx="42">
                  <c:v>5.4</c:v>
                </c:pt>
                <c:pt idx="43">
                  <c:v>5.6</c:v>
                </c:pt>
                <c:pt idx="44">
                  <c:v>5.0999999999999996</c:v>
                </c:pt>
                <c:pt idx="45">
                  <c:v>4.5999999999999996</c:v>
                </c:pt>
                <c:pt idx="46">
                  <c:v>8.1</c:v>
                </c:pt>
                <c:pt idx="47">
                  <c:v>11.9</c:v>
                </c:pt>
                <c:pt idx="48">
                  <c:v>6.1</c:v>
                </c:pt>
                <c:pt idx="49">
                  <c:v>3</c:v>
                </c:pt>
                <c:pt idx="50">
                  <c:v>2.5</c:v>
                </c:pt>
                <c:pt idx="51">
                  <c:v>-4.9000000000000004</c:v>
                </c:pt>
                <c:pt idx="52">
                  <c:v>-3</c:v>
                </c:pt>
                <c:pt idx="53">
                  <c:v>-0.2</c:v>
                </c:pt>
                <c:pt idx="54">
                  <c:v>3.4</c:v>
                </c:pt>
                <c:pt idx="55">
                  <c:v>5</c:v>
                </c:pt>
                <c:pt idx="56">
                  <c:v>7.4</c:v>
                </c:pt>
                <c:pt idx="57">
                  <c:v>9</c:v>
                </c:pt>
                <c:pt idx="58">
                  <c:v>12</c:v>
                </c:pt>
                <c:pt idx="59">
                  <c:v>15.3</c:v>
                </c:pt>
                <c:pt idx="60">
                  <c:v>10.7</c:v>
                </c:pt>
                <c:pt idx="61">
                  <c:v>12.3</c:v>
                </c:pt>
                <c:pt idx="62">
                  <c:v>8.6999999999999993</c:v>
                </c:pt>
                <c:pt idx="63">
                  <c:v>6.9</c:v>
                </c:pt>
                <c:pt idx="64">
                  <c:v>10.6</c:v>
                </c:pt>
                <c:pt idx="65">
                  <c:v>13</c:v>
                </c:pt>
                <c:pt idx="66">
                  <c:v>11</c:v>
                </c:pt>
                <c:pt idx="67">
                  <c:v>18.399999999999999</c:v>
                </c:pt>
                <c:pt idx="68">
                  <c:v>20.100000000000001</c:v>
                </c:pt>
                <c:pt idx="69">
                  <c:v>14.4</c:v>
                </c:pt>
                <c:pt idx="70">
                  <c:v>16.100000000000001</c:v>
                </c:pt>
                <c:pt idx="71">
                  <c:v>12.2</c:v>
                </c:pt>
                <c:pt idx="72">
                  <c:v>14.5</c:v>
                </c:pt>
                <c:pt idx="73">
                  <c:v>15.5</c:v>
                </c:pt>
                <c:pt idx="74">
                  <c:v>14.7</c:v>
                </c:pt>
                <c:pt idx="75">
                  <c:v>15.6</c:v>
                </c:pt>
                <c:pt idx="76">
                  <c:v>16.100000000000001</c:v>
                </c:pt>
                <c:pt idx="77">
                  <c:v>22.3</c:v>
                </c:pt>
                <c:pt idx="78">
                  <c:v>19</c:v>
                </c:pt>
                <c:pt idx="79">
                  <c:v>20.9</c:v>
                </c:pt>
                <c:pt idx="80">
                  <c:v>13.7</c:v>
                </c:pt>
                <c:pt idx="81">
                  <c:v>8</c:v>
                </c:pt>
                <c:pt idx="82">
                  <c:v>7.5</c:v>
                </c:pt>
                <c:pt idx="83">
                  <c:v>10.5</c:v>
                </c:pt>
                <c:pt idx="84">
                  <c:v>19.899999999999999</c:v>
                </c:pt>
                <c:pt idx="85">
                  <c:v>21.6</c:v>
                </c:pt>
                <c:pt idx="86">
                  <c:v>21.1</c:v>
                </c:pt>
                <c:pt idx="87">
                  <c:v>25.8</c:v>
                </c:pt>
                <c:pt idx="88">
                  <c:v>24.3</c:v>
                </c:pt>
                <c:pt idx="89">
                  <c:v>13.9</c:v>
                </c:pt>
                <c:pt idx="90">
                  <c:v>12.1</c:v>
                </c:pt>
                <c:pt idx="91">
                  <c:v>15.5</c:v>
                </c:pt>
                <c:pt idx="92">
                  <c:v>20.100000000000001</c:v>
                </c:pt>
                <c:pt idx="93">
                  <c:v>20.8</c:v>
                </c:pt>
                <c:pt idx="94">
                  <c:v>21.3</c:v>
                </c:pt>
                <c:pt idx="95">
                  <c:v>20</c:v>
                </c:pt>
                <c:pt idx="96">
                  <c:v>18.899999999999999</c:v>
                </c:pt>
                <c:pt idx="97">
                  <c:v>9.8000000000000007</c:v>
                </c:pt>
                <c:pt idx="98">
                  <c:v>15.8</c:v>
                </c:pt>
                <c:pt idx="99">
                  <c:v>19.2</c:v>
                </c:pt>
                <c:pt idx="100">
                  <c:v>19.8</c:v>
                </c:pt>
                <c:pt idx="101">
                  <c:v>16.100000000000001</c:v>
                </c:pt>
                <c:pt idx="102">
                  <c:v>12.7</c:v>
                </c:pt>
                <c:pt idx="103">
                  <c:v>13.3</c:v>
                </c:pt>
                <c:pt idx="104">
                  <c:v>14.3</c:v>
                </c:pt>
                <c:pt idx="105">
                  <c:v>16.5</c:v>
                </c:pt>
                <c:pt idx="106">
                  <c:v>18</c:v>
                </c:pt>
                <c:pt idx="107">
                  <c:v>17.5</c:v>
                </c:pt>
                <c:pt idx="108">
                  <c:v>22.2</c:v>
                </c:pt>
                <c:pt idx="109">
                  <c:v>23.8</c:v>
                </c:pt>
                <c:pt idx="110">
                  <c:v>24</c:v>
                </c:pt>
                <c:pt idx="111">
                  <c:v>23.2</c:v>
                </c:pt>
                <c:pt idx="112">
                  <c:v>11.2</c:v>
                </c:pt>
                <c:pt idx="113">
                  <c:v>11.8</c:v>
                </c:pt>
                <c:pt idx="114">
                  <c:v>13.3</c:v>
                </c:pt>
                <c:pt idx="115">
                  <c:v>13.5</c:v>
                </c:pt>
                <c:pt idx="116">
                  <c:v>12.4</c:v>
                </c:pt>
                <c:pt idx="117">
                  <c:v>13</c:v>
                </c:pt>
                <c:pt idx="118">
                  <c:v>14.8</c:v>
                </c:pt>
                <c:pt idx="119">
                  <c:v>16.600000000000001</c:v>
                </c:pt>
                <c:pt idx="120">
                  <c:v>18.899999999999999</c:v>
                </c:pt>
                <c:pt idx="121">
                  <c:v>18.100000000000001</c:v>
                </c:pt>
                <c:pt idx="122">
                  <c:v>16.3</c:v>
                </c:pt>
                <c:pt idx="123">
                  <c:v>20.9</c:v>
                </c:pt>
                <c:pt idx="124">
                  <c:v>19.7</c:v>
                </c:pt>
                <c:pt idx="125">
                  <c:v>21.2</c:v>
                </c:pt>
                <c:pt idx="126">
                  <c:v>24.2</c:v>
                </c:pt>
                <c:pt idx="127">
                  <c:v>26.9</c:v>
                </c:pt>
                <c:pt idx="128">
                  <c:v>24.6</c:v>
                </c:pt>
                <c:pt idx="129">
                  <c:v>18.600000000000001</c:v>
                </c:pt>
                <c:pt idx="130">
                  <c:v>15.5</c:v>
                </c:pt>
                <c:pt idx="131">
                  <c:v>17.7</c:v>
                </c:pt>
                <c:pt idx="132">
                  <c:v>19.399999999999999</c:v>
                </c:pt>
                <c:pt idx="133">
                  <c:v>21.9</c:v>
                </c:pt>
                <c:pt idx="134">
                  <c:v>21.9</c:v>
                </c:pt>
                <c:pt idx="135">
                  <c:v>22.4</c:v>
                </c:pt>
                <c:pt idx="136">
                  <c:v>22.3</c:v>
                </c:pt>
                <c:pt idx="137">
                  <c:v>17.7</c:v>
                </c:pt>
                <c:pt idx="138">
                  <c:v>16.399999999999999</c:v>
                </c:pt>
                <c:pt idx="139">
                  <c:v>16.399999999999999</c:v>
                </c:pt>
                <c:pt idx="140">
                  <c:v>18.600000000000001</c:v>
                </c:pt>
                <c:pt idx="141">
                  <c:v>18.899999999999999</c:v>
                </c:pt>
                <c:pt idx="142">
                  <c:v>18.100000000000001</c:v>
                </c:pt>
                <c:pt idx="143">
                  <c:v>20.6</c:v>
                </c:pt>
                <c:pt idx="144">
                  <c:v>21.7</c:v>
                </c:pt>
                <c:pt idx="145">
                  <c:v>20.8</c:v>
                </c:pt>
                <c:pt idx="146">
                  <c:v>21.3</c:v>
                </c:pt>
                <c:pt idx="147">
                  <c:v>22.2</c:v>
                </c:pt>
                <c:pt idx="148">
                  <c:v>23.4</c:v>
                </c:pt>
                <c:pt idx="149">
                  <c:v>18.600000000000001</c:v>
                </c:pt>
                <c:pt idx="150">
                  <c:v>16.8</c:v>
                </c:pt>
                <c:pt idx="151">
                  <c:v>17</c:v>
                </c:pt>
                <c:pt idx="152">
                  <c:v>18.2</c:v>
                </c:pt>
                <c:pt idx="153">
                  <c:v>18.5</c:v>
                </c:pt>
                <c:pt idx="154">
                  <c:v>22.7</c:v>
                </c:pt>
                <c:pt idx="155">
                  <c:v>24.1</c:v>
                </c:pt>
                <c:pt idx="156">
                  <c:v>20.2</c:v>
                </c:pt>
                <c:pt idx="157">
                  <c:v>18.3</c:v>
                </c:pt>
                <c:pt idx="158">
                  <c:v>17.3</c:v>
                </c:pt>
                <c:pt idx="159">
                  <c:v>19</c:v>
                </c:pt>
                <c:pt idx="160">
                  <c:v>18.600000000000001</c:v>
                </c:pt>
                <c:pt idx="161">
                  <c:v>20.2</c:v>
                </c:pt>
                <c:pt idx="162">
                  <c:v>21.4</c:v>
                </c:pt>
                <c:pt idx="163">
                  <c:v>21.3</c:v>
                </c:pt>
                <c:pt idx="164">
                  <c:v>18.2</c:v>
                </c:pt>
                <c:pt idx="165">
                  <c:v>18.899999999999999</c:v>
                </c:pt>
                <c:pt idx="166">
                  <c:v>15.2</c:v>
                </c:pt>
                <c:pt idx="167">
                  <c:v>12.7</c:v>
                </c:pt>
                <c:pt idx="168">
                  <c:v>15.4</c:v>
                </c:pt>
                <c:pt idx="169">
                  <c:v>17</c:v>
                </c:pt>
                <c:pt idx="170">
                  <c:v>18.8</c:v>
                </c:pt>
                <c:pt idx="171">
                  <c:v>19.3</c:v>
                </c:pt>
                <c:pt idx="172">
                  <c:v>18.399999999999999</c:v>
                </c:pt>
                <c:pt idx="173">
                  <c:v>17</c:v>
                </c:pt>
                <c:pt idx="174">
                  <c:v>14.1</c:v>
                </c:pt>
                <c:pt idx="175">
                  <c:v>13.3</c:v>
                </c:pt>
                <c:pt idx="176">
                  <c:v>15.5</c:v>
                </c:pt>
                <c:pt idx="177">
                  <c:v>18.7</c:v>
                </c:pt>
                <c:pt idx="178">
                  <c:v>20.100000000000001</c:v>
                </c:pt>
                <c:pt idx="179">
                  <c:v>21.4</c:v>
                </c:pt>
                <c:pt idx="180">
                  <c:v>21.1</c:v>
                </c:pt>
                <c:pt idx="181">
                  <c:v>19.100000000000001</c:v>
                </c:pt>
                <c:pt idx="182">
                  <c:v>20.2</c:v>
                </c:pt>
                <c:pt idx="183">
                  <c:v>17.600000000000001</c:v>
                </c:pt>
                <c:pt idx="184">
                  <c:v>12.6</c:v>
                </c:pt>
                <c:pt idx="185">
                  <c:v>11.1</c:v>
                </c:pt>
                <c:pt idx="186">
                  <c:v>12.9</c:v>
                </c:pt>
                <c:pt idx="187">
                  <c:v>13.2</c:v>
                </c:pt>
                <c:pt idx="188">
                  <c:v>16.2</c:v>
                </c:pt>
                <c:pt idx="189">
                  <c:v>16.5</c:v>
                </c:pt>
                <c:pt idx="190">
                  <c:v>18.8</c:v>
                </c:pt>
                <c:pt idx="191">
                  <c:v>18.3</c:v>
                </c:pt>
                <c:pt idx="192">
                  <c:v>16.2</c:v>
                </c:pt>
                <c:pt idx="193">
                  <c:v>13.5</c:v>
                </c:pt>
                <c:pt idx="194">
                  <c:v>14</c:v>
                </c:pt>
                <c:pt idx="195">
                  <c:v>13.2</c:v>
                </c:pt>
                <c:pt idx="196">
                  <c:v>11.9</c:v>
                </c:pt>
                <c:pt idx="197">
                  <c:v>9.5</c:v>
                </c:pt>
                <c:pt idx="198">
                  <c:v>9</c:v>
                </c:pt>
                <c:pt idx="199">
                  <c:v>15.1</c:v>
                </c:pt>
                <c:pt idx="200">
                  <c:v>13.8</c:v>
                </c:pt>
                <c:pt idx="201">
                  <c:v>17.600000000000001</c:v>
                </c:pt>
                <c:pt idx="202">
                  <c:v>14.6</c:v>
                </c:pt>
                <c:pt idx="203">
                  <c:v>10.199999999999999</c:v>
                </c:pt>
                <c:pt idx="204">
                  <c:v>6.6</c:v>
                </c:pt>
                <c:pt idx="205">
                  <c:v>5.7</c:v>
                </c:pt>
                <c:pt idx="206">
                  <c:v>5.0999999999999996</c:v>
                </c:pt>
                <c:pt idx="207">
                  <c:v>4.5999999999999996</c:v>
                </c:pt>
                <c:pt idx="208">
                  <c:v>4.5999999999999996</c:v>
                </c:pt>
                <c:pt idx="209">
                  <c:v>5</c:v>
                </c:pt>
                <c:pt idx="210">
                  <c:v>3.5</c:v>
                </c:pt>
                <c:pt idx="211">
                  <c:v>3.2</c:v>
                </c:pt>
                <c:pt idx="212">
                  <c:v>3.4</c:v>
                </c:pt>
                <c:pt idx="213">
                  <c:v>5.4</c:v>
                </c:pt>
                <c:pt idx="214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B-4BF7-B8DC-69018D8417E5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'2021'!$H$1:$H$215</c:f>
              <c:strCache>
                <c:ptCount val="215"/>
                <c:pt idx="0">
                  <c:v>Дата</c:v>
                </c:pt>
                <c:pt idx="1">
                  <c:v>01.03.2021</c:v>
                </c:pt>
                <c:pt idx="2">
                  <c:v>02.03.2021</c:v>
                </c:pt>
                <c:pt idx="3">
                  <c:v>03.03.2021</c:v>
                </c:pt>
                <c:pt idx="4">
                  <c:v>04.03.2021</c:v>
                </c:pt>
                <c:pt idx="5">
                  <c:v>05.03.2021</c:v>
                </c:pt>
                <c:pt idx="6">
                  <c:v>06.03.2021</c:v>
                </c:pt>
                <c:pt idx="7">
                  <c:v>07.03.2021</c:v>
                </c:pt>
                <c:pt idx="8">
                  <c:v>08.03.2021</c:v>
                </c:pt>
                <c:pt idx="9">
                  <c:v>09.03.2021</c:v>
                </c:pt>
                <c:pt idx="10">
                  <c:v>10.03.2021</c:v>
                </c:pt>
                <c:pt idx="11">
                  <c:v>11.03.2021</c:v>
                </c:pt>
                <c:pt idx="12">
                  <c:v>12.03.2021</c:v>
                </c:pt>
                <c:pt idx="13">
                  <c:v>13.03.2021</c:v>
                </c:pt>
                <c:pt idx="14">
                  <c:v>14.03.2021</c:v>
                </c:pt>
                <c:pt idx="15">
                  <c:v>15.03.2021</c:v>
                </c:pt>
                <c:pt idx="16">
                  <c:v>16.03.2021</c:v>
                </c:pt>
                <c:pt idx="17">
                  <c:v>17.03.2021</c:v>
                </c:pt>
                <c:pt idx="18">
                  <c:v>18.03.2021</c:v>
                </c:pt>
                <c:pt idx="19">
                  <c:v>19.03.2021</c:v>
                </c:pt>
                <c:pt idx="20">
                  <c:v>20.03.2021</c:v>
                </c:pt>
                <c:pt idx="21">
                  <c:v>21.03.2021</c:v>
                </c:pt>
                <c:pt idx="22">
                  <c:v>22.03.2021</c:v>
                </c:pt>
                <c:pt idx="23">
                  <c:v>23.03.2021</c:v>
                </c:pt>
                <c:pt idx="24">
                  <c:v>24.03.2021</c:v>
                </c:pt>
                <c:pt idx="25">
                  <c:v>25.03.2021</c:v>
                </c:pt>
                <c:pt idx="26">
                  <c:v>26.03.2021</c:v>
                </c:pt>
                <c:pt idx="27">
                  <c:v>27.03.2021</c:v>
                </c:pt>
                <c:pt idx="28">
                  <c:v>28.03.2021</c:v>
                </c:pt>
                <c:pt idx="29">
                  <c:v>29.03.2021</c:v>
                </c:pt>
                <c:pt idx="30">
                  <c:v>30.03.2021</c:v>
                </c:pt>
                <c:pt idx="31">
                  <c:v>31.03.2021</c:v>
                </c:pt>
                <c:pt idx="32">
                  <c:v>01.04.2021</c:v>
                </c:pt>
                <c:pt idx="33">
                  <c:v>02.04.2021</c:v>
                </c:pt>
                <c:pt idx="34">
                  <c:v>03.04.2021</c:v>
                </c:pt>
                <c:pt idx="35">
                  <c:v>04.04.2021</c:v>
                </c:pt>
                <c:pt idx="36">
                  <c:v>05.04.2021</c:v>
                </c:pt>
                <c:pt idx="37">
                  <c:v>06.04.2021</c:v>
                </c:pt>
                <c:pt idx="38">
                  <c:v>07.04.2021</c:v>
                </c:pt>
                <c:pt idx="39">
                  <c:v>08.04.2021</c:v>
                </c:pt>
                <c:pt idx="40">
                  <c:v>09.04.2021</c:v>
                </c:pt>
                <c:pt idx="41">
                  <c:v>10.04.2021</c:v>
                </c:pt>
                <c:pt idx="42">
                  <c:v>11.04.2021</c:v>
                </c:pt>
                <c:pt idx="43">
                  <c:v>12.04.2021</c:v>
                </c:pt>
                <c:pt idx="44">
                  <c:v>13.04.2021</c:v>
                </c:pt>
                <c:pt idx="45">
                  <c:v>14.04.2021</c:v>
                </c:pt>
                <c:pt idx="46">
                  <c:v>15.04.2021</c:v>
                </c:pt>
                <c:pt idx="47">
                  <c:v>16.04.2021</c:v>
                </c:pt>
                <c:pt idx="48">
                  <c:v>17.04.2021</c:v>
                </c:pt>
                <c:pt idx="49">
                  <c:v>18.04.2021</c:v>
                </c:pt>
                <c:pt idx="50">
                  <c:v>19.04.2021</c:v>
                </c:pt>
                <c:pt idx="51">
                  <c:v>20.04.2021</c:v>
                </c:pt>
                <c:pt idx="52">
                  <c:v>21.04.2021</c:v>
                </c:pt>
                <c:pt idx="53">
                  <c:v>22.04.2021</c:v>
                </c:pt>
                <c:pt idx="54">
                  <c:v>23.04.2021</c:v>
                </c:pt>
                <c:pt idx="55">
                  <c:v>24.04.2021</c:v>
                </c:pt>
                <c:pt idx="56">
                  <c:v>25.04.2021</c:v>
                </c:pt>
                <c:pt idx="57">
                  <c:v>26.04.2021</c:v>
                </c:pt>
                <c:pt idx="58">
                  <c:v>27.04.2021</c:v>
                </c:pt>
                <c:pt idx="59">
                  <c:v>28.04.2021</c:v>
                </c:pt>
                <c:pt idx="60">
                  <c:v>29.04.2021</c:v>
                </c:pt>
                <c:pt idx="61">
                  <c:v>30.04.2021</c:v>
                </c:pt>
                <c:pt idx="62">
                  <c:v>01.05.2021</c:v>
                </c:pt>
                <c:pt idx="63">
                  <c:v>02.05.2021</c:v>
                </c:pt>
                <c:pt idx="64">
                  <c:v>03.05.2021</c:v>
                </c:pt>
                <c:pt idx="65">
                  <c:v>04.05.2021</c:v>
                </c:pt>
                <c:pt idx="66">
                  <c:v>05.05.2021</c:v>
                </c:pt>
                <c:pt idx="67">
                  <c:v>06.05.2021</c:v>
                </c:pt>
                <c:pt idx="68">
                  <c:v>07.05.2021</c:v>
                </c:pt>
                <c:pt idx="69">
                  <c:v>08.05.2021</c:v>
                </c:pt>
                <c:pt idx="70">
                  <c:v>09.05.2021</c:v>
                </c:pt>
                <c:pt idx="71">
                  <c:v>10.05.2021</c:v>
                </c:pt>
                <c:pt idx="72">
                  <c:v>11.05.2021</c:v>
                </c:pt>
                <c:pt idx="73">
                  <c:v>12.05.2021</c:v>
                </c:pt>
                <c:pt idx="74">
                  <c:v>13.05.2021</c:v>
                </c:pt>
                <c:pt idx="75">
                  <c:v>14.05.2021</c:v>
                </c:pt>
                <c:pt idx="76">
                  <c:v>15.05.2021</c:v>
                </c:pt>
                <c:pt idx="77">
                  <c:v>16.05.2021</c:v>
                </c:pt>
                <c:pt idx="78">
                  <c:v>17.05.2021</c:v>
                </c:pt>
                <c:pt idx="79">
                  <c:v>18.05.2021</c:v>
                </c:pt>
                <c:pt idx="80">
                  <c:v>19.05.2021</c:v>
                </c:pt>
                <c:pt idx="81">
                  <c:v>20.05.2021</c:v>
                </c:pt>
                <c:pt idx="82">
                  <c:v>21.05.2021</c:v>
                </c:pt>
                <c:pt idx="83">
                  <c:v>22.05.2021</c:v>
                </c:pt>
                <c:pt idx="84">
                  <c:v>23.05.2021</c:v>
                </c:pt>
                <c:pt idx="85">
                  <c:v>24.05.2021</c:v>
                </c:pt>
                <c:pt idx="86">
                  <c:v>25.05.2021</c:v>
                </c:pt>
                <c:pt idx="87">
                  <c:v>26.05.2021</c:v>
                </c:pt>
                <c:pt idx="88">
                  <c:v>27.05.2021</c:v>
                </c:pt>
                <c:pt idx="89">
                  <c:v>28.05.2021</c:v>
                </c:pt>
                <c:pt idx="90">
                  <c:v>29.05.2021</c:v>
                </c:pt>
                <c:pt idx="91">
                  <c:v>30.05.2021</c:v>
                </c:pt>
                <c:pt idx="92">
                  <c:v>31.05.2021</c:v>
                </c:pt>
                <c:pt idx="93">
                  <c:v>01.06.2021</c:v>
                </c:pt>
                <c:pt idx="94">
                  <c:v>02.06.2021</c:v>
                </c:pt>
                <c:pt idx="95">
                  <c:v>03.06.2021</c:v>
                </c:pt>
                <c:pt idx="96">
                  <c:v>04.06.2021</c:v>
                </c:pt>
                <c:pt idx="97">
                  <c:v>05.06.2021</c:v>
                </c:pt>
                <c:pt idx="98">
                  <c:v>06.06.2021</c:v>
                </c:pt>
                <c:pt idx="99">
                  <c:v>07.06.2021</c:v>
                </c:pt>
                <c:pt idx="100">
                  <c:v>08.06.2021</c:v>
                </c:pt>
                <c:pt idx="101">
                  <c:v>09.06.2021</c:v>
                </c:pt>
                <c:pt idx="102">
                  <c:v>10.06.2021</c:v>
                </c:pt>
                <c:pt idx="103">
                  <c:v>11.06.2021</c:v>
                </c:pt>
                <c:pt idx="104">
                  <c:v>12.06.2021</c:v>
                </c:pt>
                <c:pt idx="105">
                  <c:v>13.06.2021</c:v>
                </c:pt>
                <c:pt idx="106">
                  <c:v>14.06.2021</c:v>
                </c:pt>
                <c:pt idx="107">
                  <c:v>15.06.2021</c:v>
                </c:pt>
                <c:pt idx="108">
                  <c:v>16.06.2021</c:v>
                </c:pt>
                <c:pt idx="109">
                  <c:v>17.06.2021</c:v>
                </c:pt>
                <c:pt idx="110">
                  <c:v>18.06.2021</c:v>
                </c:pt>
                <c:pt idx="111">
                  <c:v>19.06.2021</c:v>
                </c:pt>
                <c:pt idx="112">
                  <c:v>20.06.2021</c:v>
                </c:pt>
                <c:pt idx="113">
                  <c:v>21.06.2021</c:v>
                </c:pt>
                <c:pt idx="114">
                  <c:v>22.06.2021</c:v>
                </c:pt>
                <c:pt idx="115">
                  <c:v>23.06.2021</c:v>
                </c:pt>
                <c:pt idx="116">
                  <c:v>24.06.2021</c:v>
                </c:pt>
                <c:pt idx="117">
                  <c:v>25.06.2021</c:v>
                </c:pt>
                <c:pt idx="118">
                  <c:v>26.06.2021</c:v>
                </c:pt>
                <c:pt idx="119">
                  <c:v>27.06.2021</c:v>
                </c:pt>
                <c:pt idx="120">
                  <c:v>28.06.2021</c:v>
                </c:pt>
                <c:pt idx="121">
                  <c:v>29.06.2021</c:v>
                </c:pt>
                <c:pt idx="122">
                  <c:v>30.06.2021</c:v>
                </c:pt>
                <c:pt idx="123">
                  <c:v>01.07.2021</c:v>
                </c:pt>
                <c:pt idx="124">
                  <c:v>02.07.2021</c:v>
                </c:pt>
                <c:pt idx="125">
                  <c:v>03.07.2021</c:v>
                </c:pt>
                <c:pt idx="126">
                  <c:v>04.07.2021</c:v>
                </c:pt>
                <c:pt idx="127">
                  <c:v>05.07.2021</c:v>
                </c:pt>
                <c:pt idx="128">
                  <c:v>06.07.2021</c:v>
                </c:pt>
                <c:pt idx="129">
                  <c:v>07.07.2021</c:v>
                </c:pt>
                <c:pt idx="130">
                  <c:v>08.07.2021</c:v>
                </c:pt>
                <c:pt idx="131">
                  <c:v>09.07.2021</c:v>
                </c:pt>
                <c:pt idx="132">
                  <c:v>10.07.2021</c:v>
                </c:pt>
                <c:pt idx="133">
                  <c:v>11.07.2021</c:v>
                </c:pt>
                <c:pt idx="134">
                  <c:v>12.07.2021</c:v>
                </c:pt>
                <c:pt idx="135">
                  <c:v>13.07.2021</c:v>
                </c:pt>
                <c:pt idx="136">
                  <c:v>14.07.2021</c:v>
                </c:pt>
                <c:pt idx="137">
                  <c:v>15.07.2021</c:v>
                </c:pt>
                <c:pt idx="138">
                  <c:v>16.07.2021</c:v>
                </c:pt>
                <c:pt idx="139">
                  <c:v>17.07.2021</c:v>
                </c:pt>
                <c:pt idx="140">
                  <c:v>18.07.2021</c:v>
                </c:pt>
                <c:pt idx="141">
                  <c:v>19.07.2021</c:v>
                </c:pt>
                <c:pt idx="142">
                  <c:v>20.07.2021</c:v>
                </c:pt>
                <c:pt idx="143">
                  <c:v>21.07.2021</c:v>
                </c:pt>
                <c:pt idx="144">
                  <c:v>22.07.2021</c:v>
                </c:pt>
                <c:pt idx="145">
                  <c:v>23.07.2021</c:v>
                </c:pt>
                <c:pt idx="146">
                  <c:v>24.07.2021</c:v>
                </c:pt>
                <c:pt idx="147">
                  <c:v>25.07.2021</c:v>
                </c:pt>
                <c:pt idx="148">
                  <c:v>26.07.2021</c:v>
                </c:pt>
                <c:pt idx="149">
                  <c:v>27.07.2021</c:v>
                </c:pt>
                <c:pt idx="150">
                  <c:v>28.07.2021</c:v>
                </c:pt>
                <c:pt idx="151">
                  <c:v>29.07.2021</c:v>
                </c:pt>
                <c:pt idx="152">
                  <c:v>30.07.2021</c:v>
                </c:pt>
                <c:pt idx="153">
                  <c:v>31.07.2021</c:v>
                </c:pt>
                <c:pt idx="154">
                  <c:v>01.08.2021</c:v>
                </c:pt>
                <c:pt idx="155">
                  <c:v>02.08.2021</c:v>
                </c:pt>
                <c:pt idx="156">
                  <c:v>03.08.2021</c:v>
                </c:pt>
                <c:pt idx="157">
                  <c:v>04.08.2021</c:v>
                </c:pt>
                <c:pt idx="158">
                  <c:v>05.08.2021</c:v>
                </c:pt>
                <c:pt idx="159">
                  <c:v>06.08.2021</c:v>
                </c:pt>
                <c:pt idx="160">
                  <c:v>07.08.2021</c:v>
                </c:pt>
                <c:pt idx="161">
                  <c:v>08.08.2021</c:v>
                </c:pt>
                <c:pt idx="162">
                  <c:v>09.08.2021</c:v>
                </c:pt>
                <c:pt idx="163">
                  <c:v>10.08.2021</c:v>
                </c:pt>
                <c:pt idx="164">
                  <c:v>11.08.2021</c:v>
                </c:pt>
                <c:pt idx="165">
                  <c:v>12.08.2021</c:v>
                </c:pt>
                <c:pt idx="166">
                  <c:v>13.08.2021</c:v>
                </c:pt>
                <c:pt idx="167">
                  <c:v>14.08.2021</c:v>
                </c:pt>
                <c:pt idx="168">
                  <c:v>15.08.2021</c:v>
                </c:pt>
                <c:pt idx="169">
                  <c:v>16.08.2021</c:v>
                </c:pt>
                <c:pt idx="170">
                  <c:v>17.08.2021</c:v>
                </c:pt>
                <c:pt idx="171">
                  <c:v>18.08.2021</c:v>
                </c:pt>
                <c:pt idx="172">
                  <c:v>19.08.2021</c:v>
                </c:pt>
                <c:pt idx="173">
                  <c:v>20.08.2021</c:v>
                </c:pt>
                <c:pt idx="174">
                  <c:v>21.08.2021</c:v>
                </c:pt>
                <c:pt idx="175">
                  <c:v>22.08.2021</c:v>
                </c:pt>
                <c:pt idx="176">
                  <c:v>23.08.2021</c:v>
                </c:pt>
                <c:pt idx="177">
                  <c:v>24.08.2021</c:v>
                </c:pt>
                <c:pt idx="178">
                  <c:v>25.08.2021</c:v>
                </c:pt>
                <c:pt idx="179">
                  <c:v>26.08.2021</c:v>
                </c:pt>
                <c:pt idx="180">
                  <c:v>27.08.2021</c:v>
                </c:pt>
                <c:pt idx="181">
                  <c:v>28.08.2021</c:v>
                </c:pt>
                <c:pt idx="182">
                  <c:v>29.08.2021</c:v>
                </c:pt>
                <c:pt idx="183">
                  <c:v>30.08.2021</c:v>
                </c:pt>
                <c:pt idx="184">
                  <c:v>31.08.2021</c:v>
                </c:pt>
                <c:pt idx="185">
                  <c:v>01.09.2021</c:v>
                </c:pt>
                <c:pt idx="186">
                  <c:v>02.09.2021</c:v>
                </c:pt>
                <c:pt idx="187">
                  <c:v>03.09.2021</c:v>
                </c:pt>
                <c:pt idx="188">
                  <c:v>04.09.2021</c:v>
                </c:pt>
                <c:pt idx="189">
                  <c:v>05.09.2021</c:v>
                </c:pt>
                <c:pt idx="190">
                  <c:v>06.09.2021</c:v>
                </c:pt>
                <c:pt idx="191">
                  <c:v>07.09.2021</c:v>
                </c:pt>
                <c:pt idx="192">
                  <c:v>08.09.2021</c:v>
                </c:pt>
                <c:pt idx="193">
                  <c:v>09.09.2021</c:v>
                </c:pt>
                <c:pt idx="194">
                  <c:v>10.09.2021</c:v>
                </c:pt>
                <c:pt idx="195">
                  <c:v>11.09.2021</c:v>
                </c:pt>
                <c:pt idx="196">
                  <c:v>12.09.2021</c:v>
                </c:pt>
                <c:pt idx="197">
                  <c:v>13.09.2021</c:v>
                </c:pt>
                <c:pt idx="198">
                  <c:v>14.09.2021</c:v>
                </c:pt>
                <c:pt idx="199">
                  <c:v>15.09.2021</c:v>
                </c:pt>
                <c:pt idx="200">
                  <c:v>16.09.2021</c:v>
                </c:pt>
                <c:pt idx="201">
                  <c:v>17.09.2021</c:v>
                </c:pt>
                <c:pt idx="202">
                  <c:v>18.09.2021</c:v>
                </c:pt>
                <c:pt idx="203">
                  <c:v>19.09.2021</c:v>
                </c:pt>
                <c:pt idx="204">
                  <c:v>20.09.2021</c:v>
                </c:pt>
                <c:pt idx="205">
                  <c:v>21.09.2021</c:v>
                </c:pt>
                <c:pt idx="206">
                  <c:v>22.09.2021</c:v>
                </c:pt>
                <c:pt idx="207">
                  <c:v>23.09.2021</c:v>
                </c:pt>
                <c:pt idx="208">
                  <c:v>24.09.2021</c:v>
                </c:pt>
                <c:pt idx="209">
                  <c:v>25.09.2021</c:v>
                </c:pt>
                <c:pt idx="210">
                  <c:v>26.09.2021</c:v>
                </c:pt>
                <c:pt idx="211">
                  <c:v>27.09.2021</c:v>
                </c:pt>
                <c:pt idx="212">
                  <c:v>28.09.2021</c:v>
                </c:pt>
                <c:pt idx="213">
                  <c:v>29.09.2021</c:v>
                </c:pt>
                <c:pt idx="214">
                  <c:v>30.09.2021</c:v>
                </c:pt>
              </c:strCache>
            </c:strRef>
          </c:cat>
          <c:val>
            <c:numRef>
              <c:f>'2021'!$J$1:$J$215</c:f>
              <c:numCache>
                <c:formatCode>General</c:formatCode>
                <c:ptCount val="215"/>
                <c:pt idx="0">
                  <c:v>0</c:v>
                </c:pt>
                <c:pt idx="1">
                  <c:v>9.4</c:v>
                </c:pt>
                <c:pt idx="2">
                  <c:v>0.4</c:v>
                </c:pt>
                <c:pt idx="3">
                  <c:v>0.6</c:v>
                </c:pt>
                <c:pt idx="4">
                  <c:v>0.6</c:v>
                </c:pt>
                <c:pt idx="5">
                  <c:v>0.3</c:v>
                </c:pt>
                <c:pt idx="6">
                  <c:v>0</c:v>
                </c:pt>
                <c:pt idx="7">
                  <c:v>0.4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</c:v>
                </c:pt>
                <c:pt idx="12">
                  <c:v>1.1000000000000001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2.2000000000000002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</c:v>
                </c:pt>
                <c:pt idx="23">
                  <c:v>0</c:v>
                </c:pt>
                <c:pt idx="24">
                  <c:v>2</c:v>
                </c:pt>
                <c:pt idx="25">
                  <c:v>0.6</c:v>
                </c:pt>
                <c:pt idx="26">
                  <c:v>4.0999999999999996</c:v>
                </c:pt>
                <c:pt idx="27">
                  <c:v>0</c:v>
                </c:pt>
                <c:pt idx="28">
                  <c:v>0.5</c:v>
                </c:pt>
                <c:pt idx="29">
                  <c:v>2.2999999999999998</c:v>
                </c:pt>
                <c:pt idx="30">
                  <c:v>2.9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0.7</c:v>
                </c:pt>
                <c:pt idx="49">
                  <c:v>0</c:v>
                </c:pt>
                <c:pt idx="50">
                  <c:v>4.8</c:v>
                </c:pt>
                <c:pt idx="51">
                  <c:v>0</c:v>
                </c:pt>
                <c:pt idx="52">
                  <c:v>0</c:v>
                </c:pt>
                <c:pt idx="53">
                  <c:v>3.2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4.2</c:v>
                </c:pt>
                <c:pt idx="59">
                  <c:v>1.6</c:v>
                </c:pt>
                <c:pt idx="60">
                  <c:v>0</c:v>
                </c:pt>
                <c:pt idx="61">
                  <c:v>2.1</c:v>
                </c:pt>
                <c:pt idx="62">
                  <c:v>0.1</c:v>
                </c:pt>
                <c:pt idx="63">
                  <c:v>0.4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3.9</c:v>
                </c:pt>
                <c:pt idx="79">
                  <c:v>3.1</c:v>
                </c:pt>
                <c:pt idx="80">
                  <c:v>9.3000000000000007</c:v>
                </c:pt>
                <c:pt idx="81">
                  <c:v>0</c:v>
                </c:pt>
                <c:pt idx="82">
                  <c:v>0</c:v>
                </c:pt>
                <c:pt idx="83">
                  <c:v>1.1000000000000001</c:v>
                </c:pt>
                <c:pt idx="84">
                  <c:v>0.7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0.4</c:v>
                </c:pt>
                <c:pt idx="96">
                  <c:v>0</c:v>
                </c:pt>
                <c:pt idx="97">
                  <c:v>23.5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3.9</c:v>
                </c:pt>
                <c:pt idx="107">
                  <c:v>0</c:v>
                </c:pt>
                <c:pt idx="108">
                  <c:v>0</c:v>
                </c:pt>
                <c:pt idx="109">
                  <c:v>1.7</c:v>
                </c:pt>
                <c:pt idx="110">
                  <c:v>0</c:v>
                </c:pt>
                <c:pt idx="111">
                  <c:v>0</c:v>
                </c:pt>
                <c:pt idx="112">
                  <c:v>7.6</c:v>
                </c:pt>
                <c:pt idx="113">
                  <c:v>3.9</c:v>
                </c:pt>
                <c:pt idx="114">
                  <c:v>8.5</c:v>
                </c:pt>
                <c:pt idx="115">
                  <c:v>12.9</c:v>
                </c:pt>
                <c:pt idx="116">
                  <c:v>5.6</c:v>
                </c:pt>
                <c:pt idx="117">
                  <c:v>4.0999999999999996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12.1</c:v>
                </c:pt>
                <c:pt idx="122">
                  <c:v>2.9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6.7</c:v>
                </c:pt>
                <c:pt idx="129">
                  <c:v>0.1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2.9</c:v>
                </c:pt>
                <c:pt idx="137">
                  <c:v>5.2</c:v>
                </c:pt>
                <c:pt idx="138">
                  <c:v>0</c:v>
                </c:pt>
                <c:pt idx="139">
                  <c:v>6.9</c:v>
                </c:pt>
                <c:pt idx="140">
                  <c:v>0</c:v>
                </c:pt>
                <c:pt idx="141">
                  <c:v>0.3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0.4</c:v>
                </c:pt>
                <c:pt idx="146">
                  <c:v>2.1</c:v>
                </c:pt>
                <c:pt idx="147">
                  <c:v>0</c:v>
                </c:pt>
                <c:pt idx="148">
                  <c:v>0.4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3.1</c:v>
                </c:pt>
                <c:pt idx="157">
                  <c:v>3.1</c:v>
                </c:pt>
                <c:pt idx="158">
                  <c:v>0.3</c:v>
                </c:pt>
                <c:pt idx="159">
                  <c:v>1.3</c:v>
                </c:pt>
                <c:pt idx="160">
                  <c:v>2.2999999999999998</c:v>
                </c:pt>
                <c:pt idx="161">
                  <c:v>0</c:v>
                </c:pt>
                <c:pt idx="162">
                  <c:v>0</c:v>
                </c:pt>
                <c:pt idx="163">
                  <c:v>0.7</c:v>
                </c:pt>
                <c:pt idx="164">
                  <c:v>9.5</c:v>
                </c:pt>
                <c:pt idx="165">
                  <c:v>2.1</c:v>
                </c:pt>
                <c:pt idx="166">
                  <c:v>0</c:v>
                </c:pt>
                <c:pt idx="167">
                  <c:v>0.3</c:v>
                </c:pt>
                <c:pt idx="168">
                  <c:v>0.4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3</c:v>
                </c:pt>
                <c:pt idx="184">
                  <c:v>0.5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1.1000000000000001</c:v>
                </c:pt>
                <c:pt idx="194">
                  <c:v>0.3</c:v>
                </c:pt>
                <c:pt idx="195">
                  <c:v>1.8</c:v>
                </c:pt>
                <c:pt idx="196">
                  <c:v>12.8</c:v>
                </c:pt>
                <c:pt idx="197">
                  <c:v>0</c:v>
                </c:pt>
                <c:pt idx="198">
                  <c:v>0.1</c:v>
                </c:pt>
                <c:pt idx="199">
                  <c:v>0.4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0.9</c:v>
                </c:pt>
                <c:pt idx="205">
                  <c:v>1.6</c:v>
                </c:pt>
                <c:pt idx="206">
                  <c:v>1</c:v>
                </c:pt>
                <c:pt idx="207">
                  <c:v>0.6</c:v>
                </c:pt>
                <c:pt idx="208">
                  <c:v>1.1000000000000001</c:v>
                </c:pt>
                <c:pt idx="209">
                  <c:v>0.5</c:v>
                </c:pt>
                <c:pt idx="210">
                  <c:v>3.1</c:v>
                </c:pt>
                <c:pt idx="211">
                  <c:v>0.3</c:v>
                </c:pt>
                <c:pt idx="212">
                  <c:v>0</c:v>
                </c:pt>
                <c:pt idx="213">
                  <c:v>4.5999999999999996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B-4BF7-B8DC-69018D841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4480"/>
        <c:axId val="2115233728"/>
      </c:lineChart>
      <c:catAx>
        <c:axId val="2115224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33728"/>
        <c:crosses val="autoZero"/>
        <c:auto val="1"/>
        <c:lblAlgn val="ctr"/>
        <c:lblOffset val="100"/>
        <c:tickLblSkip val="1"/>
        <c:noMultiLvlLbl val="0"/>
      </c:catAx>
      <c:valAx>
        <c:axId val="211523372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'2022'!$I$1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'2022'!$H$2:$H$215</c:f>
              <c:numCache>
                <c:formatCode>dd\.mm\.yyyy</c:formatCode>
                <c:ptCount val="214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  <c:pt idx="32">
                  <c:v>44653</c:v>
                </c:pt>
                <c:pt idx="33">
                  <c:v>44654</c:v>
                </c:pt>
                <c:pt idx="34">
                  <c:v>44655</c:v>
                </c:pt>
                <c:pt idx="35">
                  <c:v>44656</c:v>
                </c:pt>
                <c:pt idx="36">
                  <c:v>44657</c:v>
                </c:pt>
                <c:pt idx="37">
                  <c:v>44658</c:v>
                </c:pt>
                <c:pt idx="38">
                  <c:v>44659</c:v>
                </c:pt>
                <c:pt idx="39">
                  <c:v>44660</c:v>
                </c:pt>
                <c:pt idx="40">
                  <c:v>44661</c:v>
                </c:pt>
                <c:pt idx="41">
                  <c:v>44662</c:v>
                </c:pt>
                <c:pt idx="42">
                  <c:v>44663</c:v>
                </c:pt>
                <c:pt idx="43">
                  <c:v>44664</c:v>
                </c:pt>
                <c:pt idx="44">
                  <c:v>44665</c:v>
                </c:pt>
                <c:pt idx="45">
                  <c:v>44666</c:v>
                </c:pt>
                <c:pt idx="46">
                  <c:v>44667</c:v>
                </c:pt>
                <c:pt idx="47">
                  <c:v>44668</c:v>
                </c:pt>
                <c:pt idx="48">
                  <c:v>44669</c:v>
                </c:pt>
                <c:pt idx="49">
                  <c:v>44670</c:v>
                </c:pt>
                <c:pt idx="50">
                  <c:v>44671</c:v>
                </c:pt>
                <c:pt idx="51">
                  <c:v>44672</c:v>
                </c:pt>
                <c:pt idx="52">
                  <c:v>44673</c:v>
                </c:pt>
                <c:pt idx="53">
                  <c:v>44674</c:v>
                </c:pt>
                <c:pt idx="54">
                  <c:v>44675</c:v>
                </c:pt>
                <c:pt idx="55">
                  <c:v>44676</c:v>
                </c:pt>
                <c:pt idx="56">
                  <c:v>44677</c:v>
                </c:pt>
                <c:pt idx="57">
                  <c:v>44678</c:v>
                </c:pt>
                <c:pt idx="58">
                  <c:v>44679</c:v>
                </c:pt>
                <c:pt idx="59">
                  <c:v>44680</c:v>
                </c:pt>
                <c:pt idx="60">
                  <c:v>44681</c:v>
                </c:pt>
                <c:pt idx="61">
                  <c:v>44682</c:v>
                </c:pt>
                <c:pt idx="62">
                  <c:v>44683</c:v>
                </c:pt>
                <c:pt idx="63">
                  <c:v>44684</c:v>
                </c:pt>
                <c:pt idx="64">
                  <c:v>44685</c:v>
                </c:pt>
                <c:pt idx="65">
                  <c:v>44686</c:v>
                </c:pt>
                <c:pt idx="66">
                  <c:v>44687</c:v>
                </c:pt>
                <c:pt idx="67">
                  <c:v>44688</c:v>
                </c:pt>
                <c:pt idx="68">
                  <c:v>44689</c:v>
                </c:pt>
                <c:pt idx="69">
                  <c:v>44690</c:v>
                </c:pt>
                <c:pt idx="70">
                  <c:v>44691</c:v>
                </c:pt>
                <c:pt idx="71">
                  <c:v>44692</c:v>
                </c:pt>
                <c:pt idx="72">
                  <c:v>44693</c:v>
                </c:pt>
                <c:pt idx="73">
                  <c:v>44694</c:v>
                </c:pt>
                <c:pt idx="74">
                  <c:v>44695</c:v>
                </c:pt>
                <c:pt idx="75">
                  <c:v>44696</c:v>
                </c:pt>
                <c:pt idx="76">
                  <c:v>44697</c:v>
                </c:pt>
                <c:pt idx="77">
                  <c:v>44698</c:v>
                </c:pt>
                <c:pt idx="78">
                  <c:v>44699</c:v>
                </c:pt>
                <c:pt idx="79">
                  <c:v>44700</c:v>
                </c:pt>
                <c:pt idx="80">
                  <c:v>44701</c:v>
                </c:pt>
                <c:pt idx="81">
                  <c:v>44702</c:v>
                </c:pt>
                <c:pt idx="82">
                  <c:v>44703</c:v>
                </c:pt>
                <c:pt idx="83">
                  <c:v>44704</c:v>
                </c:pt>
                <c:pt idx="84">
                  <c:v>44705</c:v>
                </c:pt>
                <c:pt idx="85">
                  <c:v>44706</c:v>
                </c:pt>
                <c:pt idx="86">
                  <c:v>44707</c:v>
                </c:pt>
                <c:pt idx="87">
                  <c:v>44708</c:v>
                </c:pt>
                <c:pt idx="88">
                  <c:v>44709</c:v>
                </c:pt>
                <c:pt idx="89">
                  <c:v>44710</c:v>
                </c:pt>
                <c:pt idx="90">
                  <c:v>44711</c:v>
                </c:pt>
                <c:pt idx="91">
                  <c:v>44712</c:v>
                </c:pt>
                <c:pt idx="92">
                  <c:v>44713</c:v>
                </c:pt>
                <c:pt idx="93">
                  <c:v>44714</c:v>
                </c:pt>
                <c:pt idx="94">
                  <c:v>44715</c:v>
                </c:pt>
                <c:pt idx="95">
                  <c:v>44716</c:v>
                </c:pt>
                <c:pt idx="96">
                  <c:v>44717</c:v>
                </c:pt>
                <c:pt idx="97">
                  <c:v>44718</c:v>
                </c:pt>
                <c:pt idx="98">
                  <c:v>44719</c:v>
                </c:pt>
                <c:pt idx="99">
                  <c:v>44720</c:v>
                </c:pt>
                <c:pt idx="100">
                  <c:v>44721</c:v>
                </c:pt>
                <c:pt idx="101">
                  <c:v>44722</c:v>
                </c:pt>
                <c:pt idx="102">
                  <c:v>44723</c:v>
                </c:pt>
                <c:pt idx="103">
                  <c:v>44724</c:v>
                </c:pt>
                <c:pt idx="104">
                  <c:v>44725</c:v>
                </c:pt>
                <c:pt idx="105">
                  <c:v>44726</c:v>
                </c:pt>
                <c:pt idx="106">
                  <c:v>44727</c:v>
                </c:pt>
                <c:pt idx="107">
                  <c:v>44728</c:v>
                </c:pt>
                <c:pt idx="108">
                  <c:v>44729</c:v>
                </c:pt>
                <c:pt idx="109">
                  <c:v>44730</c:v>
                </c:pt>
                <c:pt idx="110">
                  <c:v>44731</c:v>
                </c:pt>
                <c:pt idx="111">
                  <c:v>44732</c:v>
                </c:pt>
                <c:pt idx="112">
                  <c:v>44733</c:v>
                </c:pt>
                <c:pt idx="113">
                  <c:v>44734</c:v>
                </c:pt>
                <c:pt idx="114">
                  <c:v>44735</c:v>
                </c:pt>
                <c:pt idx="115">
                  <c:v>44736</c:v>
                </c:pt>
                <c:pt idx="116">
                  <c:v>44737</c:v>
                </c:pt>
                <c:pt idx="117">
                  <c:v>44738</c:v>
                </c:pt>
                <c:pt idx="118">
                  <c:v>44739</c:v>
                </c:pt>
                <c:pt idx="119">
                  <c:v>44740</c:v>
                </c:pt>
                <c:pt idx="120">
                  <c:v>44741</c:v>
                </c:pt>
                <c:pt idx="121">
                  <c:v>44742</c:v>
                </c:pt>
                <c:pt idx="122">
                  <c:v>44743</c:v>
                </c:pt>
                <c:pt idx="123">
                  <c:v>44744</c:v>
                </c:pt>
                <c:pt idx="124">
                  <c:v>44745</c:v>
                </c:pt>
                <c:pt idx="125">
                  <c:v>44746</c:v>
                </c:pt>
                <c:pt idx="126">
                  <c:v>44747</c:v>
                </c:pt>
                <c:pt idx="127">
                  <c:v>44748</c:v>
                </c:pt>
                <c:pt idx="128">
                  <c:v>44749</c:v>
                </c:pt>
                <c:pt idx="129">
                  <c:v>44750</c:v>
                </c:pt>
                <c:pt idx="130">
                  <c:v>44751</c:v>
                </c:pt>
                <c:pt idx="131">
                  <c:v>44752</c:v>
                </c:pt>
                <c:pt idx="132">
                  <c:v>44753</c:v>
                </c:pt>
                <c:pt idx="133">
                  <c:v>44754</c:v>
                </c:pt>
                <c:pt idx="134">
                  <c:v>44755</c:v>
                </c:pt>
                <c:pt idx="135">
                  <c:v>44756</c:v>
                </c:pt>
                <c:pt idx="136">
                  <c:v>44757</c:v>
                </c:pt>
                <c:pt idx="137">
                  <c:v>44758</c:v>
                </c:pt>
                <c:pt idx="138">
                  <c:v>44759</c:v>
                </c:pt>
                <c:pt idx="139">
                  <c:v>44760</c:v>
                </c:pt>
                <c:pt idx="140">
                  <c:v>44761</c:v>
                </c:pt>
                <c:pt idx="141">
                  <c:v>44762</c:v>
                </c:pt>
                <c:pt idx="142">
                  <c:v>44763</c:v>
                </c:pt>
                <c:pt idx="143">
                  <c:v>44764</c:v>
                </c:pt>
                <c:pt idx="144">
                  <c:v>44765</c:v>
                </c:pt>
                <c:pt idx="145">
                  <c:v>44766</c:v>
                </c:pt>
                <c:pt idx="146">
                  <c:v>44767</c:v>
                </c:pt>
                <c:pt idx="147">
                  <c:v>44768</c:v>
                </c:pt>
                <c:pt idx="148">
                  <c:v>44769</c:v>
                </c:pt>
                <c:pt idx="149">
                  <c:v>44770</c:v>
                </c:pt>
                <c:pt idx="150">
                  <c:v>44771</c:v>
                </c:pt>
                <c:pt idx="151">
                  <c:v>44772</c:v>
                </c:pt>
                <c:pt idx="152">
                  <c:v>44773</c:v>
                </c:pt>
                <c:pt idx="153">
                  <c:v>44774</c:v>
                </c:pt>
                <c:pt idx="154">
                  <c:v>44775</c:v>
                </c:pt>
                <c:pt idx="155">
                  <c:v>44776</c:v>
                </c:pt>
                <c:pt idx="156">
                  <c:v>44777</c:v>
                </c:pt>
                <c:pt idx="157">
                  <c:v>44778</c:v>
                </c:pt>
                <c:pt idx="158">
                  <c:v>44779</c:v>
                </c:pt>
                <c:pt idx="159">
                  <c:v>44780</c:v>
                </c:pt>
                <c:pt idx="160">
                  <c:v>44781</c:v>
                </c:pt>
                <c:pt idx="161">
                  <c:v>44782</c:v>
                </c:pt>
                <c:pt idx="162">
                  <c:v>44783</c:v>
                </c:pt>
                <c:pt idx="163">
                  <c:v>44784</c:v>
                </c:pt>
                <c:pt idx="164">
                  <c:v>44785</c:v>
                </c:pt>
                <c:pt idx="165">
                  <c:v>44786</c:v>
                </c:pt>
                <c:pt idx="166">
                  <c:v>44787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44793</c:v>
                </c:pt>
                <c:pt idx="173">
                  <c:v>44794</c:v>
                </c:pt>
                <c:pt idx="174">
                  <c:v>44795</c:v>
                </c:pt>
                <c:pt idx="175">
                  <c:v>44796</c:v>
                </c:pt>
                <c:pt idx="176">
                  <c:v>44797</c:v>
                </c:pt>
                <c:pt idx="177">
                  <c:v>44798</c:v>
                </c:pt>
                <c:pt idx="178">
                  <c:v>44799</c:v>
                </c:pt>
                <c:pt idx="179">
                  <c:v>44800</c:v>
                </c:pt>
                <c:pt idx="180">
                  <c:v>44801</c:v>
                </c:pt>
                <c:pt idx="181">
                  <c:v>44802</c:v>
                </c:pt>
                <c:pt idx="182">
                  <c:v>44803</c:v>
                </c:pt>
                <c:pt idx="183">
                  <c:v>44804</c:v>
                </c:pt>
                <c:pt idx="184">
                  <c:v>44805</c:v>
                </c:pt>
                <c:pt idx="185">
                  <c:v>44806</c:v>
                </c:pt>
                <c:pt idx="186">
                  <c:v>44807</c:v>
                </c:pt>
                <c:pt idx="187">
                  <c:v>44808</c:v>
                </c:pt>
                <c:pt idx="188">
                  <c:v>44809</c:v>
                </c:pt>
                <c:pt idx="189">
                  <c:v>44810</c:v>
                </c:pt>
                <c:pt idx="190">
                  <c:v>44811</c:v>
                </c:pt>
                <c:pt idx="191">
                  <c:v>44812</c:v>
                </c:pt>
                <c:pt idx="192">
                  <c:v>44813</c:v>
                </c:pt>
                <c:pt idx="193">
                  <c:v>44814</c:v>
                </c:pt>
                <c:pt idx="194">
                  <c:v>44815</c:v>
                </c:pt>
                <c:pt idx="195">
                  <c:v>44816</c:v>
                </c:pt>
                <c:pt idx="196">
                  <c:v>44817</c:v>
                </c:pt>
                <c:pt idx="197">
                  <c:v>44818</c:v>
                </c:pt>
                <c:pt idx="198">
                  <c:v>44819</c:v>
                </c:pt>
                <c:pt idx="199">
                  <c:v>44820</c:v>
                </c:pt>
                <c:pt idx="200">
                  <c:v>44821</c:v>
                </c:pt>
                <c:pt idx="201">
                  <c:v>44822</c:v>
                </c:pt>
                <c:pt idx="202">
                  <c:v>44823</c:v>
                </c:pt>
                <c:pt idx="203">
                  <c:v>44824</c:v>
                </c:pt>
                <c:pt idx="204">
                  <c:v>44825</c:v>
                </c:pt>
                <c:pt idx="205">
                  <c:v>44826</c:v>
                </c:pt>
                <c:pt idx="206">
                  <c:v>44827</c:v>
                </c:pt>
                <c:pt idx="207">
                  <c:v>44828</c:v>
                </c:pt>
                <c:pt idx="208">
                  <c:v>44829</c:v>
                </c:pt>
                <c:pt idx="209">
                  <c:v>44830</c:v>
                </c:pt>
                <c:pt idx="210">
                  <c:v>44831</c:v>
                </c:pt>
                <c:pt idx="211">
                  <c:v>44832</c:v>
                </c:pt>
                <c:pt idx="212">
                  <c:v>44833</c:v>
                </c:pt>
                <c:pt idx="213">
                  <c:v>44834</c:v>
                </c:pt>
              </c:numCache>
            </c:numRef>
          </c:cat>
          <c:val>
            <c:numRef>
              <c:f>'2022'!$I$2:$I$215</c:f>
              <c:numCache>
                <c:formatCode>General</c:formatCode>
                <c:ptCount val="214"/>
                <c:pt idx="0">
                  <c:v>-12.8</c:v>
                </c:pt>
                <c:pt idx="1">
                  <c:v>-6.8</c:v>
                </c:pt>
                <c:pt idx="2">
                  <c:v>-10.8</c:v>
                </c:pt>
                <c:pt idx="3">
                  <c:v>-7.6</c:v>
                </c:pt>
                <c:pt idx="4">
                  <c:v>-5.8</c:v>
                </c:pt>
                <c:pt idx="5">
                  <c:v>0.6</c:v>
                </c:pt>
                <c:pt idx="6">
                  <c:v>3.4</c:v>
                </c:pt>
                <c:pt idx="7">
                  <c:v>-4.0999999999999996</c:v>
                </c:pt>
                <c:pt idx="8">
                  <c:v>-12.4</c:v>
                </c:pt>
                <c:pt idx="9">
                  <c:v>-12.7</c:v>
                </c:pt>
                <c:pt idx="10">
                  <c:v>-11.3</c:v>
                </c:pt>
                <c:pt idx="11">
                  <c:v>-13.1</c:v>
                </c:pt>
                <c:pt idx="12">
                  <c:v>-11.6</c:v>
                </c:pt>
                <c:pt idx="13">
                  <c:v>-11</c:v>
                </c:pt>
                <c:pt idx="14">
                  <c:v>-12.1</c:v>
                </c:pt>
                <c:pt idx="15">
                  <c:v>-10.6</c:v>
                </c:pt>
                <c:pt idx="16">
                  <c:v>-10.3</c:v>
                </c:pt>
                <c:pt idx="17">
                  <c:v>-10.9</c:v>
                </c:pt>
                <c:pt idx="18">
                  <c:v>-8.9</c:v>
                </c:pt>
                <c:pt idx="19">
                  <c:v>-7.9</c:v>
                </c:pt>
                <c:pt idx="20">
                  <c:v>-7.2</c:v>
                </c:pt>
                <c:pt idx="21">
                  <c:v>-3.5</c:v>
                </c:pt>
                <c:pt idx="22">
                  <c:v>-4.4000000000000004</c:v>
                </c:pt>
                <c:pt idx="23">
                  <c:v>-3.4</c:v>
                </c:pt>
                <c:pt idx="24">
                  <c:v>-2.7</c:v>
                </c:pt>
                <c:pt idx="25">
                  <c:v>-2.2000000000000002</c:v>
                </c:pt>
                <c:pt idx="26">
                  <c:v>-5.9</c:v>
                </c:pt>
                <c:pt idx="27">
                  <c:v>-1.5</c:v>
                </c:pt>
                <c:pt idx="28">
                  <c:v>2</c:v>
                </c:pt>
                <c:pt idx="29">
                  <c:v>0.7</c:v>
                </c:pt>
                <c:pt idx="30">
                  <c:v>2.8</c:v>
                </c:pt>
                <c:pt idx="31">
                  <c:v>3.4</c:v>
                </c:pt>
                <c:pt idx="32">
                  <c:v>2.8</c:v>
                </c:pt>
                <c:pt idx="33">
                  <c:v>2.2999999999999998</c:v>
                </c:pt>
                <c:pt idx="34">
                  <c:v>5.3</c:v>
                </c:pt>
                <c:pt idx="35">
                  <c:v>8.5</c:v>
                </c:pt>
                <c:pt idx="36">
                  <c:v>10.1</c:v>
                </c:pt>
                <c:pt idx="37">
                  <c:v>5.4</c:v>
                </c:pt>
                <c:pt idx="38">
                  <c:v>2.5</c:v>
                </c:pt>
                <c:pt idx="39">
                  <c:v>2.8</c:v>
                </c:pt>
                <c:pt idx="40">
                  <c:v>2.5</c:v>
                </c:pt>
                <c:pt idx="41">
                  <c:v>0.9</c:v>
                </c:pt>
                <c:pt idx="42">
                  <c:v>3.5</c:v>
                </c:pt>
                <c:pt idx="43">
                  <c:v>6.4</c:v>
                </c:pt>
                <c:pt idx="44">
                  <c:v>7.5</c:v>
                </c:pt>
                <c:pt idx="45">
                  <c:v>9.3000000000000007</c:v>
                </c:pt>
                <c:pt idx="46">
                  <c:v>12</c:v>
                </c:pt>
                <c:pt idx="47">
                  <c:v>14</c:v>
                </c:pt>
                <c:pt idx="48">
                  <c:v>14.1</c:v>
                </c:pt>
                <c:pt idx="49">
                  <c:v>6.5</c:v>
                </c:pt>
                <c:pt idx="50">
                  <c:v>2.1</c:v>
                </c:pt>
                <c:pt idx="51">
                  <c:v>4.0999999999999996</c:v>
                </c:pt>
                <c:pt idx="52">
                  <c:v>2.6</c:v>
                </c:pt>
                <c:pt idx="53">
                  <c:v>0</c:v>
                </c:pt>
                <c:pt idx="54">
                  <c:v>0.2</c:v>
                </c:pt>
                <c:pt idx="55">
                  <c:v>1.9</c:v>
                </c:pt>
                <c:pt idx="56">
                  <c:v>6.4</c:v>
                </c:pt>
                <c:pt idx="57">
                  <c:v>11.5</c:v>
                </c:pt>
                <c:pt idx="58">
                  <c:v>13.4</c:v>
                </c:pt>
                <c:pt idx="59">
                  <c:v>19.100000000000001</c:v>
                </c:pt>
                <c:pt idx="60">
                  <c:v>19.899999999999999</c:v>
                </c:pt>
                <c:pt idx="61">
                  <c:v>21.1</c:v>
                </c:pt>
                <c:pt idx="62">
                  <c:v>20.399999999999999</c:v>
                </c:pt>
                <c:pt idx="63">
                  <c:v>9.9</c:v>
                </c:pt>
                <c:pt idx="64">
                  <c:v>7.4</c:v>
                </c:pt>
                <c:pt idx="65">
                  <c:v>10.8</c:v>
                </c:pt>
                <c:pt idx="66">
                  <c:v>13.2</c:v>
                </c:pt>
                <c:pt idx="67">
                  <c:v>13.1</c:v>
                </c:pt>
                <c:pt idx="68">
                  <c:v>6.1</c:v>
                </c:pt>
                <c:pt idx="69">
                  <c:v>7.9</c:v>
                </c:pt>
                <c:pt idx="70">
                  <c:v>10.4</c:v>
                </c:pt>
                <c:pt idx="71">
                  <c:v>12.1</c:v>
                </c:pt>
                <c:pt idx="72">
                  <c:v>13.5</c:v>
                </c:pt>
                <c:pt idx="73">
                  <c:v>17.899999999999999</c:v>
                </c:pt>
                <c:pt idx="74">
                  <c:v>20.3</c:v>
                </c:pt>
                <c:pt idx="75">
                  <c:v>19.600000000000001</c:v>
                </c:pt>
                <c:pt idx="76">
                  <c:v>19.399999999999999</c:v>
                </c:pt>
                <c:pt idx="77">
                  <c:v>21.7</c:v>
                </c:pt>
                <c:pt idx="78">
                  <c:v>24</c:v>
                </c:pt>
                <c:pt idx="79">
                  <c:v>23.5</c:v>
                </c:pt>
                <c:pt idx="80">
                  <c:v>19.8</c:v>
                </c:pt>
                <c:pt idx="81">
                  <c:v>21.7</c:v>
                </c:pt>
                <c:pt idx="82">
                  <c:v>21.3</c:v>
                </c:pt>
                <c:pt idx="83">
                  <c:v>18</c:v>
                </c:pt>
                <c:pt idx="84">
                  <c:v>16.399999999999999</c:v>
                </c:pt>
                <c:pt idx="85">
                  <c:v>20.5</c:v>
                </c:pt>
                <c:pt idx="86">
                  <c:v>22.4</c:v>
                </c:pt>
                <c:pt idx="87">
                  <c:v>20.7</c:v>
                </c:pt>
                <c:pt idx="88">
                  <c:v>20.100000000000001</c:v>
                </c:pt>
                <c:pt idx="89">
                  <c:v>17.7</c:v>
                </c:pt>
                <c:pt idx="90">
                  <c:v>20.8</c:v>
                </c:pt>
                <c:pt idx="91">
                  <c:v>21.4</c:v>
                </c:pt>
                <c:pt idx="92">
                  <c:v>18.3</c:v>
                </c:pt>
                <c:pt idx="93">
                  <c:v>11.7</c:v>
                </c:pt>
                <c:pt idx="94">
                  <c:v>10.7</c:v>
                </c:pt>
                <c:pt idx="95">
                  <c:v>10.1</c:v>
                </c:pt>
                <c:pt idx="96">
                  <c:v>7.3</c:v>
                </c:pt>
                <c:pt idx="97">
                  <c:v>10.6</c:v>
                </c:pt>
                <c:pt idx="98">
                  <c:v>12.8</c:v>
                </c:pt>
                <c:pt idx="99">
                  <c:v>15.4</c:v>
                </c:pt>
                <c:pt idx="100">
                  <c:v>15.8</c:v>
                </c:pt>
                <c:pt idx="101">
                  <c:v>19.600000000000001</c:v>
                </c:pt>
                <c:pt idx="102">
                  <c:v>23.5</c:v>
                </c:pt>
                <c:pt idx="103">
                  <c:v>23.4</c:v>
                </c:pt>
                <c:pt idx="104">
                  <c:v>23.2</c:v>
                </c:pt>
                <c:pt idx="105">
                  <c:v>24</c:v>
                </c:pt>
                <c:pt idx="106">
                  <c:v>20.5</c:v>
                </c:pt>
                <c:pt idx="107">
                  <c:v>18</c:v>
                </c:pt>
                <c:pt idx="108">
                  <c:v>17.399999999999999</c:v>
                </c:pt>
                <c:pt idx="109">
                  <c:v>17.7</c:v>
                </c:pt>
                <c:pt idx="110">
                  <c:v>16.899999999999999</c:v>
                </c:pt>
                <c:pt idx="111">
                  <c:v>17.600000000000001</c:v>
                </c:pt>
                <c:pt idx="112">
                  <c:v>19.399999999999999</c:v>
                </c:pt>
                <c:pt idx="113">
                  <c:v>21.8</c:v>
                </c:pt>
                <c:pt idx="114">
                  <c:v>23.6</c:v>
                </c:pt>
                <c:pt idx="115">
                  <c:v>20.9</c:v>
                </c:pt>
                <c:pt idx="116">
                  <c:v>22.7</c:v>
                </c:pt>
                <c:pt idx="117">
                  <c:v>27.3</c:v>
                </c:pt>
                <c:pt idx="118">
                  <c:v>21.5</c:v>
                </c:pt>
                <c:pt idx="119">
                  <c:v>17.2</c:v>
                </c:pt>
                <c:pt idx="120">
                  <c:v>19.2</c:v>
                </c:pt>
                <c:pt idx="121">
                  <c:v>17.7</c:v>
                </c:pt>
                <c:pt idx="122">
                  <c:v>16</c:v>
                </c:pt>
                <c:pt idx="123">
                  <c:v>16.2</c:v>
                </c:pt>
                <c:pt idx="124">
                  <c:v>15.9</c:v>
                </c:pt>
                <c:pt idx="125">
                  <c:v>17.100000000000001</c:v>
                </c:pt>
                <c:pt idx="126">
                  <c:v>19.399999999999999</c:v>
                </c:pt>
                <c:pt idx="127">
                  <c:v>15.6</c:v>
                </c:pt>
                <c:pt idx="128">
                  <c:v>18.100000000000001</c:v>
                </c:pt>
                <c:pt idx="129">
                  <c:v>19.399999999999999</c:v>
                </c:pt>
                <c:pt idx="130">
                  <c:v>20.8</c:v>
                </c:pt>
                <c:pt idx="131">
                  <c:v>22</c:v>
                </c:pt>
                <c:pt idx="132">
                  <c:v>22.9</c:v>
                </c:pt>
                <c:pt idx="133">
                  <c:v>21.4</c:v>
                </c:pt>
                <c:pt idx="134">
                  <c:v>18.100000000000001</c:v>
                </c:pt>
                <c:pt idx="135">
                  <c:v>16.5</c:v>
                </c:pt>
                <c:pt idx="136">
                  <c:v>17.2</c:v>
                </c:pt>
                <c:pt idx="137">
                  <c:v>17</c:v>
                </c:pt>
                <c:pt idx="138">
                  <c:v>19.100000000000001</c:v>
                </c:pt>
                <c:pt idx="139">
                  <c:v>17</c:v>
                </c:pt>
                <c:pt idx="140">
                  <c:v>16.899999999999999</c:v>
                </c:pt>
                <c:pt idx="141">
                  <c:v>18.399999999999999</c:v>
                </c:pt>
                <c:pt idx="142">
                  <c:v>19.8</c:v>
                </c:pt>
                <c:pt idx="143">
                  <c:v>21.6</c:v>
                </c:pt>
                <c:pt idx="144">
                  <c:v>18.7</c:v>
                </c:pt>
                <c:pt idx="145">
                  <c:v>17</c:v>
                </c:pt>
                <c:pt idx="146">
                  <c:v>15.5</c:v>
                </c:pt>
                <c:pt idx="147">
                  <c:v>18</c:v>
                </c:pt>
                <c:pt idx="148">
                  <c:v>21.5</c:v>
                </c:pt>
                <c:pt idx="149">
                  <c:v>21.5</c:v>
                </c:pt>
                <c:pt idx="150">
                  <c:v>22.3</c:v>
                </c:pt>
                <c:pt idx="151">
                  <c:v>20.7</c:v>
                </c:pt>
                <c:pt idx="152">
                  <c:v>21.8</c:v>
                </c:pt>
                <c:pt idx="153">
                  <c:v>20.399999999999999</c:v>
                </c:pt>
                <c:pt idx="154">
                  <c:v>18.600000000000001</c:v>
                </c:pt>
                <c:pt idx="155">
                  <c:v>17.3</c:v>
                </c:pt>
                <c:pt idx="156">
                  <c:v>17.2</c:v>
                </c:pt>
                <c:pt idx="157">
                  <c:v>16.600000000000001</c:v>
                </c:pt>
                <c:pt idx="158">
                  <c:v>17.600000000000001</c:v>
                </c:pt>
                <c:pt idx="159">
                  <c:v>19</c:v>
                </c:pt>
                <c:pt idx="160">
                  <c:v>19.399999999999999</c:v>
                </c:pt>
                <c:pt idx="161">
                  <c:v>21.4</c:v>
                </c:pt>
                <c:pt idx="162">
                  <c:v>21.9</c:v>
                </c:pt>
                <c:pt idx="163">
                  <c:v>21.6</c:v>
                </c:pt>
                <c:pt idx="164">
                  <c:v>20.9</c:v>
                </c:pt>
                <c:pt idx="165">
                  <c:v>18.5</c:v>
                </c:pt>
                <c:pt idx="166">
                  <c:v>19.2</c:v>
                </c:pt>
                <c:pt idx="167">
                  <c:v>16.399999999999999</c:v>
                </c:pt>
                <c:pt idx="168">
                  <c:v>13</c:v>
                </c:pt>
                <c:pt idx="169">
                  <c:v>13.1</c:v>
                </c:pt>
                <c:pt idx="170">
                  <c:v>10.9</c:v>
                </c:pt>
                <c:pt idx="171">
                  <c:v>11.5</c:v>
                </c:pt>
                <c:pt idx="172">
                  <c:v>11.4</c:v>
                </c:pt>
                <c:pt idx="173">
                  <c:v>14.6</c:v>
                </c:pt>
                <c:pt idx="174">
                  <c:v>14.2</c:v>
                </c:pt>
                <c:pt idx="175">
                  <c:v>14.7</c:v>
                </c:pt>
                <c:pt idx="176">
                  <c:v>13.7</c:v>
                </c:pt>
                <c:pt idx="177">
                  <c:v>16.2</c:v>
                </c:pt>
                <c:pt idx="178">
                  <c:v>17.5</c:v>
                </c:pt>
                <c:pt idx="179">
                  <c:v>17</c:v>
                </c:pt>
                <c:pt idx="180">
                  <c:v>12.8</c:v>
                </c:pt>
                <c:pt idx="181">
                  <c:v>16.5</c:v>
                </c:pt>
                <c:pt idx="182">
                  <c:v>18.3</c:v>
                </c:pt>
                <c:pt idx="183">
                  <c:v>19.3</c:v>
                </c:pt>
                <c:pt idx="184">
                  <c:v>20.5</c:v>
                </c:pt>
                <c:pt idx="185">
                  <c:v>20.9</c:v>
                </c:pt>
                <c:pt idx="186">
                  <c:v>15.2</c:v>
                </c:pt>
                <c:pt idx="187">
                  <c:v>19.7</c:v>
                </c:pt>
                <c:pt idx="188">
                  <c:v>15.8</c:v>
                </c:pt>
                <c:pt idx="189">
                  <c:v>17.3</c:v>
                </c:pt>
                <c:pt idx="190">
                  <c:v>24.5</c:v>
                </c:pt>
                <c:pt idx="191">
                  <c:v>16.100000000000001</c:v>
                </c:pt>
                <c:pt idx="192">
                  <c:v>11.8</c:v>
                </c:pt>
                <c:pt idx="193">
                  <c:v>11.5</c:v>
                </c:pt>
                <c:pt idx="194">
                  <c:v>11.3</c:v>
                </c:pt>
                <c:pt idx="195">
                  <c:v>11.1</c:v>
                </c:pt>
                <c:pt idx="196">
                  <c:v>8.6</c:v>
                </c:pt>
                <c:pt idx="197">
                  <c:v>7.9</c:v>
                </c:pt>
                <c:pt idx="198">
                  <c:v>7.9</c:v>
                </c:pt>
                <c:pt idx="199">
                  <c:v>10.3</c:v>
                </c:pt>
                <c:pt idx="200">
                  <c:v>8.6</c:v>
                </c:pt>
                <c:pt idx="201">
                  <c:v>9.5</c:v>
                </c:pt>
                <c:pt idx="202">
                  <c:v>9.8000000000000007</c:v>
                </c:pt>
                <c:pt idx="203">
                  <c:v>12</c:v>
                </c:pt>
                <c:pt idx="204">
                  <c:v>12.9</c:v>
                </c:pt>
                <c:pt idx="205">
                  <c:v>14.5</c:v>
                </c:pt>
                <c:pt idx="206">
                  <c:v>16.8</c:v>
                </c:pt>
                <c:pt idx="207">
                  <c:v>10.199999999999999</c:v>
                </c:pt>
                <c:pt idx="208">
                  <c:v>14</c:v>
                </c:pt>
                <c:pt idx="209">
                  <c:v>9.1999999999999993</c:v>
                </c:pt>
                <c:pt idx="210">
                  <c:v>4.5999999999999996</c:v>
                </c:pt>
                <c:pt idx="211">
                  <c:v>5.4</c:v>
                </c:pt>
                <c:pt idx="212">
                  <c:v>0.5</c:v>
                </c:pt>
                <c:pt idx="213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8288"/>
        <c:axId val="2115223936"/>
      </c:lineChart>
      <c:dateAx>
        <c:axId val="211522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3936"/>
        <c:crosses val="autoZero"/>
        <c:auto val="1"/>
        <c:lblOffset val="100"/>
        <c:baseTimeUnit val="days"/>
        <c:majorUnit val="1"/>
        <c:majorTimeUnit val="days"/>
      </c:dateAx>
      <c:valAx>
        <c:axId val="211522393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'2022'!$H$1:$H$215</c:f>
              <c:strCache>
                <c:ptCount val="215"/>
                <c:pt idx="0">
                  <c:v>Дата</c:v>
                </c:pt>
                <c:pt idx="1">
                  <c:v>01.03.2022</c:v>
                </c:pt>
                <c:pt idx="2">
                  <c:v>02.03.2022</c:v>
                </c:pt>
                <c:pt idx="3">
                  <c:v>03.03.2022</c:v>
                </c:pt>
                <c:pt idx="4">
                  <c:v>04.03.2022</c:v>
                </c:pt>
                <c:pt idx="5">
                  <c:v>05.03.2022</c:v>
                </c:pt>
                <c:pt idx="6">
                  <c:v>06.03.2022</c:v>
                </c:pt>
                <c:pt idx="7">
                  <c:v>07.03.2022</c:v>
                </c:pt>
                <c:pt idx="8">
                  <c:v>08.03.2022</c:v>
                </c:pt>
                <c:pt idx="9">
                  <c:v>09.03.2022</c:v>
                </c:pt>
                <c:pt idx="10">
                  <c:v>10.03.2022</c:v>
                </c:pt>
                <c:pt idx="11">
                  <c:v>11.03.2022</c:v>
                </c:pt>
                <c:pt idx="12">
                  <c:v>12.03.2022</c:v>
                </c:pt>
                <c:pt idx="13">
                  <c:v>13.03.2022</c:v>
                </c:pt>
                <c:pt idx="14">
                  <c:v>14.03.2022</c:v>
                </c:pt>
                <c:pt idx="15">
                  <c:v>15.03.2022</c:v>
                </c:pt>
                <c:pt idx="16">
                  <c:v>16.03.2022</c:v>
                </c:pt>
                <c:pt idx="17">
                  <c:v>17.03.2022</c:v>
                </c:pt>
                <c:pt idx="18">
                  <c:v>18.03.2022</c:v>
                </c:pt>
                <c:pt idx="19">
                  <c:v>19.03.2022</c:v>
                </c:pt>
                <c:pt idx="20">
                  <c:v>20.03.2022</c:v>
                </c:pt>
                <c:pt idx="21">
                  <c:v>21.03.2022</c:v>
                </c:pt>
                <c:pt idx="22">
                  <c:v>22.03.2022</c:v>
                </c:pt>
                <c:pt idx="23">
                  <c:v>23.03.2022</c:v>
                </c:pt>
                <c:pt idx="24">
                  <c:v>24.03.2022</c:v>
                </c:pt>
                <c:pt idx="25">
                  <c:v>25.03.2022</c:v>
                </c:pt>
                <c:pt idx="26">
                  <c:v>26.03.2022</c:v>
                </c:pt>
                <c:pt idx="27">
                  <c:v>27.03.2022</c:v>
                </c:pt>
                <c:pt idx="28">
                  <c:v>28.03.2022</c:v>
                </c:pt>
                <c:pt idx="29">
                  <c:v>29.03.2022</c:v>
                </c:pt>
                <c:pt idx="30">
                  <c:v>30.03.2022</c:v>
                </c:pt>
                <c:pt idx="31">
                  <c:v>31.03.2022</c:v>
                </c:pt>
                <c:pt idx="32">
                  <c:v>01.04.2022</c:v>
                </c:pt>
                <c:pt idx="33">
                  <c:v>02.04.2022</c:v>
                </c:pt>
                <c:pt idx="34">
                  <c:v>03.04.2022</c:v>
                </c:pt>
                <c:pt idx="35">
                  <c:v>04.04.2022</c:v>
                </c:pt>
                <c:pt idx="36">
                  <c:v>05.04.2022</c:v>
                </c:pt>
                <c:pt idx="37">
                  <c:v>06.04.2022</c:v>
                </c:pt>
                <c:pt idx="38">
                  <c:v>07.04.2022</c:v>
                </c:pt>
                <c:pt idx="39">
                  <c:v>08.04.2022</c:v>
                </c:pt>
                <c:pt idx="40">
                  <c:v>09.04.2022</c:v>
                </c:pt>
                <c:pt idx="41">
                  <c:v>10.04.2022</c:v>
                </c:pt>
                <c:pt idx="42">
                  <c:v>11.04.2022</c:v>
                </c:pt>
                <c:pt idx="43">
                  <c:v>12.04.2022</c:v>
                </c:pt>
                <c:pt idx="44">
                  <c:v>13.04.2022</c:v>
                </c:pt>
                <c:pt idx="45">
                  <c:v>14.04.2022</c:v>
                </c:pt>
                <c:pt idx="46">
                  <c:v>15.04.2022</c:v>
                </c:pt>
                <c:pt idx="47">
                  <c:v>16.04.2022</c:v>
                </c:pt>
                <c:pt idx="48">
                  <c:v>17.04.2022</c:v>
                </c:pt>
                <c:pt idx="49">
                  <c:v>18.04.2022</c:v>
                </c:pt>
                <c:pt idx="50">
                  <c:v>19.04.2022</c:v>
                </c:pt>
                <c:pt idx="51">
                  <c:v>20.04.2022</c:v>
                </c:pt>
                <c:pt idx="52">
                  <c:v>21.04.2022</c:v>
                </c:pt>
                <c:pt idx="53">
                  <c:v>22.04.2022</c:v>
                </c:pt>
                <c:pt idx="54">
                  <c:v>23.04.2022</c:v>
                </c:pt>
                <c:pt idx="55">
                  <c:v>24.04.2022</c:v>
                </c:pt>
                <c:pt idx="56">
                  <c:v>25.04.2022</c:v>
                </c:pt>
                <c:pt idx="57">
                  <c:v>26.04.2022</c:v>
                </c:pt>
                <c:pt idx="58">
                  <c:v>27.04.2022</c:v>
                </c:pt>
                <c:pt idx="59">
                  <c:v>28.04.2022</c:v>
                </c:pt>
                <c:pt idx="60">
                  <c:v>29.04.2022</c:v>
                </c:pt>
                <c:pt idx="61">
                  <c:v>30.04.2022</c:v>
                </c:pt>
                <c:pt idx="62">
                  <c:v>01.05.2022</c:v>
                </c:pt>
                <c:pt idx="63">
                  <c:v>02.05.2022</c:v>
                </c:pt>
                <c:pt idx="64">
                  <c:v>03.05.2022</c:v>
                </c:pt>
                <c:pt idx="65">
                  <c:v>04.05.2022</c:v>
                </c:pt>
                <c:pt idx="66">
                  <c:v>05.05.2022</c:v>
                </c:pt>
                <c:pt idx="67">
                  <c:v>06.05.2022</c:v>
                </c:pt>
                <c:pt idx="68">
                  <c:v>07.05.2022</c:v>
                </c:pt>
                <c:pt idx="69">
                  <c:v>08.05.2022</c:v>
                </c:pt>
                <c:pt idx="70">
                  <c:v>09.05.2022</c:v>
                </c:pt>
                <c:pt idx="71">
                  <c:v>10.05.2022</c:v>
                </c:pt>
                <c:pt idx="72">
                  <c:v>11.05.2022</c:v>
                </c:pt>
                <c:pt idx="73">
                  <c:v>12.05.2022</c:v>
                </c:pt>
                <c:pt idx="74">
                  <c:v>13.05.2022</c:v>
                </c:pt>
                <c:pt idx="75">
                  <c:v>14.05.2022</c:v>
                </c:pt>
                <c:pt idx="76">
                  <c:v>15.05.2022</c:v>
                </c:pt>
                <c:pt idx="77">
                  <c:v>16.05.2022</c:v>
                </c:pt>
                <c:pt idx="78">
                  <c:v>17.05.2022</c:v>
                </c:pt>
                <c:pt idx="79">
                  <c:v>18.05.2022</c:v>
                </c:pt>
                <c:pt idx="80">
                  <c:v>19.05.2022</c:v>
                </c:pt>
                <c:pt idx="81">
                  <c:v>20.05.2022</c:v>
                </c:pt>
                <c:pt idx="82">
                  <c:v>21.05.2022</c:v>
                </c:pt>
                <c:pt idx="83">
                  <c:v>22.05.2022</c:v>
                </c:pt>
                <c:pt idx="84">
                  <c:v>23.05.2022</c:v>
                </c:pt>
                <c:pt idx="85">
                  <c:v>24.05.2022</c:v>
                </c:pt>
                <c:pt idx="86">
                  <c:v>25.05.2022</c:v>
                </c:pt>
                <c:pt idx="87">
                  <c:v>26.05.2022</c:v>
                </c:pt>
                <c:pt idx="88">
                  <c:v>27.05.2022</c:v>
                </c:pt>
                <c:pt idx="89">
                  <c:v>28.05.2022</c:v>
                </c:pt>
                <c:pt idx="90">
                  <c:v>29.05.2022</c:v>
                </c:pt>
                <c:pt idx="91">
                  <c:v>30.05.2022</c:v>
                </c:pt>
                <c:pt idx="92">
                  <c:v>31.05.2022</c:v>
                </c:pt>
                <c:pt idx="93">
                  <c:v>01.06.2022</c:v>
                </c:pt>
                <c:pt idx="94">
                  <c:v>02.06.2022</c:v>
                </c:pt>
                <c:pt idx="95">
                  <c:v>03.06.2022</c:v>
                </c:pt>
                <c:pt idx="96">
                  <c:v>04.06.2022</c:v>
                </c:pt>
                <c:pt idx="97">
                  <c:v>05.06.2022</c:v>
                </c:pt>
                <c:pt idx="98">
                  <c:v>06.06.2022</c:v>
                </c:pt>
                <c:pt idx="99">
                  <c:v>07.06.2022</c:v>
                </c:pt>
                <c:pt idx="100">
                  <c:v>08.06.2022</c:v>
                </c:pt>
                <c:pt idx="101">
                  <c:v>09.06.2022</c:v>
                </c:pt>
                <c:pt idx="102">
                  <c:v>10.06.2022</c:v>
                </c:pt>
                <c:pt idx="103">
                  <c:v>11.06.2022</c:v>
                </c:pt>
                <c:pt idx="104">
                  <c:v>12.06.2022</c:v>
                </c:pt>
                <c:pt idx="105">
                  <c:v>13.06.2022</c:v>
                </c:pt>
                <c:pt idx="106">
                  <c:v>14.06.2022</c:v>
                </c:pt>
                <c:pt idx="107">
                  <c:v>15.06.2022</c:v>
                </c:pt>
                <c:pt idx="108">
                  <c:v>16.06.2022</c:v>
                </c:pt>
                <c:pt idx="109">
                  <c:v>17.06.2022</c:v>
                </c:pt>
                <c:pt idx="110">
                  <c:v>18.06.2022</c:v>
                </c:pt>
                <c:pt idx="111">
                  <c:v>19.06.2022</c:v>
                </c:pt>
                <c:pt idx="112">
                  <c:v>20.06.2022</c:v>
                </c:pt>
                <c:pt idx="113">
                  <c:v>21.06.2022</c:v>
                </c:pt>
                <c:pt idx="114">
                  <c:v>22.06.2022</c:v>
                </c:pt>
                <c:pt idx="115">
                  <c:v>23.06.2022</c:v>
                </c:pt>
                <c:pt idx="116">
                  <c:v>24.06.2022</c:v>
                </c:pt>
                <c:pt idx="117">
                  <c:v>25.06.2022</c:v>
                </c:pt>
                <c:pt idx="118">
                  <c:v>26.06.2022</c:v>
                </c:pt>
                <c:pt idx="119">
                  <c:v>27.06.2022</c:v>
                </c:pt>
                <c:pt idx="120">
                  <c:v>28.06.2022</c:v>
                </c:pt>
                <c:pt idx="121">
                  <c:v>29.06.2022</c:v>
                </c:pt>
                <c:pt idx="122">
                  <c:v>30.06.2022</c:v>
                </c:pt>
                <c:pt idx="123">
                  <c:v>01.07.2022</c:v>
                </c:pt>
                <c:pt idx="124">
                  <c:v>02.07.2022</c:v>
                </c:pt>
                <c:pt idx="125">
                  <c:v>03.07.2022</c:v>
                </c:pt>
                <c:pt idx="126">
                  <c:v>04.07.2022</c:v>
                </c:pt>
                <c:pt idx="127">
                  <c:v>05.07.2022</c:v>
                </c:pt>
                <c:pt idx="128">
                  <c:v>06.07.2022</c:v>
                </c:pt>
                <c:pt idx="129">
                  <c:v>07.07.2022</c:v>
                </c:pt>
                <c:pt idx="130">
                  <c:v>08.07.2022</c:v>
                </c:pt>
                <c:pt idx="131">
                  <c:v>09.07.2022</c:v>
                </c:pt>
                <c:pt idx="132">
                  <c:v>10.07.2022</c:v>
                </c:pt>
                <c:pt idx="133">
                  <c:v>11.07.2022</c:v>
                </c:pt>
                <c:pt idx="134">
                  <c:v>12.07.2022</c:v>
                </c:pt>
                <c:pt idx="135">
                  <c:v>13.07.2022</c:v>
                </c:pt>
                <c:pt idx="136">
                  <c:v>14.07.2022</c:v>
                </c:pt>
                <c:pt idx="137">
                  <c:v>15.07.2022</c:v>
                </c:pt>
                <c:pt idx="138">
                  <c:v>16.07.2022</c:v>
                </c:pt>
                <c:pt idx="139">
                  <c:v>17.07.2022</c:v>
                </c:pt>
                <c:pt idx="140">
                  <c:v>18.07.2022</c:v>
                </c:pt>
                <c:pt idx="141">
                  <c:v>19.07.2022</c:v>
                </c:pt>
                <c:pt idx="142">
                  <c:v>20.07.2022</c:v>
                </c:pt>
                <c:pt idx="143">
                  <c:v>21.07.2022</c:v>
                </c:pt>
                <c:pt idx="144">
                  <c:v>22.07.2022</c:v>
                </c:pt>
                <c:pt idx="145">
                  <c:v>23.07.2022</c:v>
                </c:pt>
                <c:pt idx="146">
                  <c:v>24.07.2022</c:v>
                </c:pt>
                <c:pt idx="147">
                  <c:v>25.07.2022</c:v>
                </c:pt>
                <c:pt idx="148">
                  <c:v>26.07.2022</c:v>
                </c:pt>
                <c:pt idx="149">
                  <c:v>27.07.2022</c:v>
                </c:pt>
                <c:pt idx="150">
                  <c:v>28.07.2022</c:v>
                </c:pt>
                <c:pt idx="151">
                  <c:v>29.07.2022</c:v>
                </c:pt>
                <c:pt idx="152">
                  <c:v>30.07.2022</c:v>
                </c:pt>
                <c:pt idx="153">
                  <c:v>31.07.2022</c:v>
                </c:pt>
                <c:pt idx="154">
                  <c:v>01.08.2022</c:v>
                </c:pt>
                <c:pt idx="155">
                  <c:v>02.08.2022</c:v>
                </c:pt>
                <c:pt idx="156">
                  <c:v>03.08.2022</c:v>
                </c:pt>
                <c:pt idx="157">
                  <c:v>04.08.2022</c:v>
                </c:pt>
                <c:pt idx="158">
                  <c:v>05.08.2022</c:v>
                </c:pt>
                <c:pt idx="159">
                  <c:v>06.08.2022</c:v>
                </c:pt>
                <c:pt idx="160">
                  <c:v>07.08.2022</c:v>
                </c:pt>
                <c:pt idx="161">
                  <c:v>08.08.2022</c:v>
                </c:pt>
                <c:pt idx="162">
                  <c:v>09.08.2022</c:v>
                </c:pt>
                <c:pt idx="163">
                  <c:v>10.08.2022</c:v>
                </c:pt>
                <c:pt idx="164">
                  <c:v>11.08.2022</c:v>
                </c:pt>
                <c:pt idx="165">
                  <c:v>12.08.2022</c:v>
                </c:pt>
                <c:pt idx="166">
                  <c:v>13.08.2022</c:v>
                </c:pt>
                <c:pt idx="167">
                  <c:v>14.08.2022</c:v>
                </c:pt>
                <c:pt idx="168">
                  <c:v>15.08.2022</c:v>
                </c:pt>
                <c:pt idx="169">
                  <c:v>16.08.2022</c:v>
                </c:pt>
                <c:pt idx="170">
                  <c:v>17.08.2022</c:v>
                </c:pt>
                <c:pt idx="171">
                  <c:v>18.08.2022</c:v>
                </c:pt>
                <c:pt idx="172">
                  <c:v>19.08.2022</c:v>
                </c:pt>
                <c:pt idx="173">
                  <c:v>20.08.2022</c:v>
                </c:pt>
                <c:pt idx="174">
                  <c:v>21.08.2022</c:v>
                </c:pt>
                <c:pt idx="175">
                  <c:v>22.08.2022</c:v>
                </c:pt>
                <c:pt idx="176">
                  <c:v>23.08.2022</c:v>
                </c:pt>
                <c:pt idx="177">
                  <c:v>24.08.2022</c:v>
                </c:pt>
                <c:pt idx="178">
                  <c:v>25.08.2022</c:v>
                </c:pt>
                <c:pt idx="179">
                  <c:v>26.08.2022</c:v>
                </c:pt>
                <c:pt idx="180">
                  <c:v>27.08.2022</c:v>
                </c:pt>
                <c:pt idx="181">
                  <c:v>28.08.2022</c:v>
                </c:pt>
                <c:pt idx="182">
                  <c:v>29.08.2022</c:v>
                </c:pt>
                <c:pt idx="183">
                  <c:v>30.08.2022</c:v>
                </c:pt>
                <c:pt idx="184">
                  <c:v>31.08.2022</c:v>
                </c:pt>
                <c:pt idx="185">
                  <c:v>01.09.2022</c:v>
                </c:pt>
                <c:pt idx="186">
                  <c:v>02.09.2022</c:v>
                </c:pt>
                <c:pt idx="187">
                  <c:v>03.09.2022</c:v>
                </c:pt>
                <c:pt idx="188">
                  <c:v>04.09.2022</c:v>
                </c:pt>
                <c:pt idx="189">
                  <c:v>05.09.2022</c:v>
                </c:pt>
                <c:pt idx="190">
                  <c:v>06.09.2022</c:v>
                </c:pt>
                <c:pt idx="191">
                  <c:v>07.09.2022</c:v>
                </c:pt>
                <c:pt idx="192">
                  <c:v>08.09.2022</c:v>
                </c:pt>
                <c:pt idx="193">
                  <c:v>09.09.2022</c:v>
                </c:pt>
                <c:pt idx="194">
                  <c:v>10.09.2022</c:v>
                </c:pt>
                <c:pt idx="195">
                  <c:v>11.09.2022</c:v>
                </c:pt>
                <c:pt idx="196">
                  <c:v>12.09.2022</c:v>
                </c:pt>
                <c:pt idx="197">
                  <c:v>13.09.2022</c:v>
                </c:pt>
                <c:pt idx="198">
                  <c:v>14.09.2022</c:v>
                </c:pt>
                <c:pt idx="199">
                  <c:v>15.09.2022</c:v>
                </c:pt>
                <c:pt idx="200">
                  <c:v>16.09.2022</c:v>
                </c:pt>
                <c:pt idx="201">
                  <c:v>17.09.2022</c:v>
                </c:pt>
                <c:pt idx="202">
                  <c:v>18.09.2022</c:v>
                </c:pt>
                <c:pt idx="203">
                  <c:v>19.09.2022</c:v>
                </c:pt>
                <c:pt idx="204">
                  <c:v>20.09.2022</c:v>
                </c:pt>
                <c:pt idx="205">
                  <c:v>21.09.2022</c:v>
                </c:pt>
                <c:pt idx="206">
                  <c:v>22.09.2022</c:v>
                </c:pt>
                <c:pt idx="207">
                  <c:v>23.09.2022</c:v>
                </c:pt>
                <c:pt idx="208">
                  <c:v>24.09.2022</c:v>
                </c:pt>
                <c:pt idx="209">
                  <c:v>25.09.2022</c:v>
                </c:pt>
                <c:pt idx="210">
                  <c:v>26.09.2022</c:v>
                </c:pt>
                <c:pt idx="211">
                  <c:v>27.09.2022</c:v>
                </c:pt>
                <c:pt idx="212">
                  <c:v>28.09.2022</c:v>
                </c:pt>
                <c:pt idx="213">
                  <c:v>29.09.2022</c:v>
                </c:pt>
                <c:pt idx="214">
                  <c:v>30.09.2022</c:v>
                </c:pt>
              </c:strCache>
            </c:strRef>
          </c:cat>
          <c:val>
            <c:numRef>
              <c:f>'2022'!$I$1:$I$215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-12.8</c:v>
                </c:pt>
                <c:pt idx="2">
                  <c:v>-6.8</c:v>
                </c:pt>
                <c:pt idx="3">
                  <c:v>-10.8</c:v>
                </c:pt>
                <c:pt idx="4">
                  <c:v>-7.6</c:v>
                </c:pt>
                <c:pt idx="5">
                  <c:v>-5.8</c:v>
                </c:pt>
                <c:pt idx="6">
                  <c:v>0.6</c:v>
                </c:pt>
                <c:pt idx="7">
                  <c:v>3.4</c:v>
                </c:pt>
                <c:pt idx="8">
                  <c:v>-4.0999999999999996</c:v>
                </c:pt>
                <c:pt idx="9">
                  <c:v>-12.4</c:v>
                </c:pt>
                <c:pt idx="10">
                  <c:v>-12.7</c:v>
                </c:pt>
                <c:pt idx="11">
                  <c:v>-11.3</c:v>
                </c:pt>
                <c:pt idx="12">
                  <c:v>-13.1</c:v>
                </c:pt>
                <c:pt idx="13">
                  <c:v>-11.6</c:v>
                </c:pt>
                <c:pt idx="14">
                  <c:v>-11</c:v>
                </c:pt>
                <c:pt idx="15">
                  <c:v>-12.1</c:v>
                </c:pt>
                <c:pt idx="16">
                  <c:v>-10.6</c:v>
                </c:pt>
                <c:pt idx="17">
                  <c:v>-10.3</c:v>
                </c:pt>
                <c:pt idx="18">
                  <c:v>-10.9</c:v>
                </c:pt>
                <c:pt idx="19">
                  <c:v>-8.9</c:v>
                </c:pt>
                <c:pt idx="20">
                  <c:v>-7.9</c:v>
                </c:pt>
                <c:pt idx="21">
                  <c:v>-7.2</c:v>
                </c:pt>
                <c:pt idx="22">
                  <c:v>-3.5</c:v>
                </c:pt>
                <c:pt idx="23">
                  <c:v>-4.4000000000000004</c:v>
                </c:pt>
                <c:pt idx="24">
                  <c:v>-3.4</c:v>
                </c:pt>
                <c:pt idx="25">
                  <c:v>-2.7</c:v>
                </c:pt>
                <c:pt idx="26">
                  <c:v>-2.2000000000000002</c:v>
                </c:pt>
                <c:pt idx="27">
                  <c:v>-5.9</c:v>
                </c:pt>
                <c:pt idx="28">
                  <c:v>-1.5</c:v>
                </c:pt>
                <c:pt idx="29">
                  <c:v>2</c:v>
                </c:pt>
                <c:pt idx="30">
                  <c:v>0.7</c:v>
                </c:pt>
                <c:pt idx="31">
                  <c:v>2.8</c:v>
                </c:pt>
                <c:pt idx="32">
                  <c:v>3.4</c:v>
                </c:pt>
                <c:pt idx="33">
                  <c:v>2.8</c:v>
                </c:pt>
                <c:pt idx="34">
                  <c:v>2.2999999999999998</c:v>
                </c:pt>
                <c:pt idx="35">
                  <c:v>5.3</c:v>
                </c:pt>
                <c:pt idx="36">
                  <c:v>8.5</c:v>
                </c:pt>
                <c:pt idx="37">
                  <c:v>10.1</c:v>
                </c:pt>
                <c:pt idx="38">
                  <c:v>5.4</c:v>
                </c:pt>
                <c:pt idx="39">
                  <c:v>2.5</c:v>
                </c:pt>
                <c:pt idx="40">
                  <c:v>2.8</c:v>
                </c:pt>
                <c:pt idx="41">
                  <c:v>2.5</c:v>
                </c:pt>
                <c:pt idx="42">
                  <c:v>0.9</c:v>
                </c:pt>
                <c:pt idx="43">
                  <c:v>3.5</c:v>
                </c:pt>
                <c:pt idx="44">
                  <c:v>6.4</c:v>
                </c:pt>
                <c:pt idx="45">
                  <c:v>7.5</c:v>
                </c:pt>
                <c:pt idx="46">
                  <c:v>9.3000000000000007</c:v>
                </c:pt>
                <c:pt idx="47">
                  <c:v>12</c:v>
                </c:pt>
                <c:pt idx="48">
                  <c:v>14</c:v>
                </c:pt>
                <c:pt idx="49">
                  <c:v>14.1</c:v>
                </c:pt>
                <c:pt idx="50">
                  <c:v>6.5</c:v>
                </c:pt>
                <c:pt idx="51">
                  <c:v>2.1</c:v>
                </c:pt>
                <c:pt idx="52">
                  <c:v>4.0999999999999996</c:v>
                </c:pt>
                <c:pt idx="53">
                  <c:v>2.6</c:v>
                </c:pt>
                <c:pt idx="54">
                  <c:v>0</c:v>
                </c:pt>
                <c:pt idx="55">
                  <c:v>0.2</c:v>
                </c:pt>
                <c:pt idx="56">
                  <c:v>1.9</c:v>
                </c:pt>
                <c:pt idx="57">
                  <c:v>6.4</c:v>
                </c:pt>
                <c:pt idx="58">
                  <c:v>11.5</c:v>
                </c:pt>
                <c:pt idx="59">
                  <c:v>13.4</c:v>
                </c:pt>
                <c:pt idx="60">
                  <c:v>19.100000000000001</c:v>
                </c:pt>
                <c:pt idx="61">
                  <c:v>19.899999999999999</c:v>
                </c:pt>
                <c:pt idx="62">
                  <c:v>21.1</c:v>
                </c:pt>
                <c:pt idx="63">
                  <c:v>20.399999999999999</c:v>
                </c:pt>
                <c:pt idx="64">
                  <c:v>9.9</c:v>
                </c:pt>
                <c:pt idx="65">
                  <c:v>7.4</c:v>
                </c:pt>
                <c:pt idx="66">
                  <c:v>10.8</c:v>
                </c:pt>
                <c:pt idx="67">
                  <c:v>13.2</c:v>
                </c:pt>
                <c:pt idx="68">
                  <c:v>13.1</c:v>
                </c:pt>
                <c:pt idx="69">
                  <c:v>6.1</c:v>
                </c:pt>
                <c:pt idx="70">
                  <c:v>7.9</c:v>
                </c:pt>
                <c:pt idx="71">
                  <c:v>10.4</c:v>
                </c:pt>
                <c:pt idx="72">
                  <c:v>12.1</c:v>
                </c:pt>
                <c:pt idx="73">
                  <c:v>13.5</c:v>
                </c:pt>
                <c:pt idx="74">
                  <c:v>17.899999999999999</c:v>
                </c:pt>
                <c:pt idx="75">
                  <c:v>20.3</c:v>
                </c:pt>
                <c:pt idx="76">
                  <c:v>19.600000000000001</c:v>
                </c:pt>
                <c:pt idx="77">
                  <c:v>19.399999999999999</c:v>
                </c:pt>
                <c:pt idx="78">
                  <c:v>21.7</c:v>
                </c:pt>
                <c:pt idx="79">
                  <c:v>24</c:v>
                </c:pt>
                <c:pt idx="80">
                  <c:v>23.5</c:v>
                </c:pt>
                <c:pt idx="81">
                  <c:v>19.8</c:v>
                </c:pt>
                <c:pt idx="82">
                  <c:v>21.7</c:v>
                </c:pt>
                <c:pt idx="83">
                  <c:v>21.3</c:v>
                </c:pt>
                <c:pt idx="84">
                  <c:v>18</c:v>
                </c:pt>
                <c:pt idx="85">
                  <c:v>16.399999999999999</c:v>
                </c:pt>
                <c:pt idx="86">
                  <c:v>20.5</c:v>
                </c:pt>
                <c:pt idx="87">
                  <c:v>22.4</c:v>
                </c:pt>
                <c:pt idx="88">
                  <c:v>20.7</c:v>
                </c:pt>
                <c:pt idx="89">
                  <c:v>20.100000000000001</c:v>
                </c:pt>
                <c:pt idx="90">
                  <c:v>17.7</c:v>
                </c:pt>
                <c:pt idx="91">
                  <c:v>20.8</c:v>
                </c:pt>
                <c:pt idx="92">
                  <c:v>21.4</c:v>
                </c:pt>
                <c:pt idx="93">
                  <c:v>18.3</c:v>
                </c:pt>
                <c:pt idx="94">
                  <c:v>11.7</c:v>
                </c:pt>
                <c:pt idx="95">
                  <c:v>10.7</c:v>
                </c:pt>
                <c:pt idx="96">
                  <c:v>10.1</c:v>
                </c:pt>
                <c:pt idx="97">
                  <c:v>7.3</c:v>
                </c:pt>
                <c:pt idx="98">
                  <c:v>10.6</c:v>
                </c:pt>
                <c:pt idx="99">
                  <c:v>12.8</c:v>
                </c:pt>
                <c:pt idx="100">
                  <c:v>15.4</c:v>
                </c:pt>
                <c:pt idx="101">
                  <c:v>15.8</c:v>
                </c:pt>
                <c:pt idx="102">
                  <c:v>19.600000000000001</c:v>
                </c:pt>
                <c:pt idx="103">
                  <c:v>23.5</c:v>
                </c:pt>
                <c:pt idx="104">
                  <c:v>23.4</c:v>
                </c:pt>
                <c:pt idx="105">
                  <c:v>23.2</c:v>
                </c:pt>
                <c:pt idx="106">
                  <c:v>24</c:v>
                </c:pt>
                <c:pt idx="107">
                  <c:v>20.5</c:v>
                </c:pt>
                <c:pt idx="108">
                  <c:v>18</c:v>
                </c:pt>
                <c:pt idx="109">
                  <c:v>17.399999999999999</c:v>
                </c:pt>
                <c:pt idx="110">
                  <c:v>17.7</c:v>
                </c:pt>
                <c:pt idx="111">
                  <c:v>16.899999999999999</c:v>
                </c:pt>
                <c:pt idx="112">
                  <c:v>17.600000000000001</c:v>
                </c:pt>
                <c:pt idx="113">
                  <c:v>19.399999999999999</c:v>
                </c:pt>
                <c:pt idx="114">
                  <c:v>21.8</c:v>
                </c:pt>
                <c:pt idx="115">
                  <c:v>23.6</c:v>
                </c:pt>
                <c:pt idx="116">
                  <c:v>20.9</c:v>
                </c:pt>
                <c:pt idx="117">
                  <c:v>22.7</c:v>
                </c:pt>
                <c:pt idx="118">
                  <c:v>27.3</c:v>
                </c:pt>
                <c:pt idx="119">
                  <c:v>21.5</c:v>
                </c:pt>
                <c:pt idx="120">
                  <c:v>17.2</c:v>
                </c:pt>
                <c:pt idx="121">
                  <c:v>19.2</c:v>
                </c:pt>
                <c:pt idx="122">
                  <c:v>17.7</c:v>
                </c:pt>
                <c:pt idx="123">
                  <c:v>16</c:v>
                </c:pt>
                <c:pt idx="124">
                  <c:v>16.2</c:v>
                </c:pt>
                <c:pt idx="125">
                  <c:v>15.9</c:v>
                </c:pt>
                <c:pt idx="126">
                  <c:v>17.100000000000001</c:v>
                </c:pt>
                <c:pt idx="127">
                  <c:v>19.399999999999999</c:v>
                </c:pt>
                <c:pt idx="128">
                  <c:v>15.6</c:v>
                </c:pt>
                <c:pt idx="129">
                  <c:v>18.100000000000001</c:v>
                </c:pt>
                <c:pt idx="130">
                  <c:v>19.399999999999999</c:v>
                </c:pt>
                <c:pt idx="131">
                  <c:v>20.8</c:v>
                </c:pt>
                <c:pt idx="132">
                  <c:v>22</c:v>
                </c:pt>
                <c:pt idx="133">
                  <c:v>22.9</c:v>
                </c:pt>
                <c:pt idx="134">
                  <c:v>21.4</c:v>
                </c:pt>
                <c:pt idx="135">
                  <c:v>18.100000000000001</c:v>
                </c:pt>
                <c:pt idx="136">
                  <c:v>16.5</c:v>
                </c:pt>
                <c:pt idx="137">
                  <c:v>17.2</c:v>
                </c:pt>
                <c:pt idx="138">
                  <c:v>17</c:v>
                </c:pt>
                <c:pt idx="139">
                  <c:v>19.100000000000001</c:v>
                </c:pt>
                <c:pt idx="140">
                  <c:v>17</c:v>
                </c:pt>
                <c:pt idx="141">
                  <c:v>16.899999999999999</c:v>
                </c:pt>
                <c:pt idx="142">
                  <c:v>18.399999999999999</c:v>
                </c:pt>
                <c:pt idx="143">
                  <c:v>19.8</c:v>
                </c:pt>
                <c:pt idx="144">
                  <c:v>21.6</c:v>
                </c:pt>
                <c:pt idx="145">
                  <c:v>18.7</c:v>
                </c:pt>
                <c:pt idx="146">
                  <c:v>17</c:v>
                </c:pt>
                <c:pt idx="147">
                  <c:v>15.5</c:v>
                </c:pt>
                <c:pt idx="148">
                  <c:v>18</c:v>
                </c:pt>
                <c:pt idx="149">
                  <c:v>21.5</c:v>
                </c:pt>
                <c:pt idx="150">
                  <c:v>21.5</c:v>
                </c:pt>
                <c:pt idx="151">
                  <c:v>22.3</c:v>
                </c:pt>
                <c:pt idx="152">
                  <c:v>20.7</c:v>
                </c:pt>
                <c:pt idx="153">
                  <c:v>21.8</c:v>
                </c:pt>
                <c:pt idx="154">
                  <c:v>20.399999999999999</c:v>
                </c:pt>
                <c:pt idx="155">
                  <c:v>18.600000000000001</c:v>
                </c:pt>
                <c:pt idx="156">
                  <c:v>17.3</c:v>
                </c:pt>
                <c:pt idx="157">
                  <c:v>17.2</c:v>
                </c:pt>
                <c:pt idx="158">
                  <c:v>16.600000000000001</c:v>
                </c:pt>
                <c:pt idx="159">
                  <c:v>17.600000000000001</c:v>
                </c:pt>
                <c:pt idx="160">
                  <c:v>19</c:v>
                </c:pt>
                <c:pt idx="161">
                  <c:v>19.399999999999999</c:v>
                </c:pt>
                <c:pt idx="162">
                  <c:v>21.4</c:v>
                </c:pt>
                <c:pt idx="163">
                  <c:v>21.9</c:v>
                </c:pt>
                <c:pt idx="164">
                  <c:v>21.6</c:v>
                </c:pt>
                <c:pt idx="165">
                  <c:v>20.9</c:v>
                </c:pt>
                <c:pt idx="166">
                  <c:v>18.5</c:v>
                </c:pt>
                <c:pt idx="167">
                  <c:v>19.2</c:v>
                </c:pt>
                <c:pt idx="168">
                  <c:v>16.399999999999999</c:v>
                </c:pt>
                <c:pt idx="169">
                  <c:v>13</c:v>
                </c:pt>
                <c:pt idx="170">
                  <c:v>13.1</c:v>
                </c:pt>
                <c:pt idx="171">
                  <c:v>10.9</c:v>
                </c:pt>
                <c:pt idx="172">
                  <c:v>11.5</c:v>
                </c:pt>
                <c:pt idx="173">
                  <c:v>11.4</c:v>
                </c:pt>
                <c:pt idx="174">
                  <c:v>14.6</c:v>
                </c:pt>
                <c:pt idx="175">
                  <c:v>14.2</c:v>
                </c:pt>
                <c:pt idx="176">
                  <c:v>14.7</c:v>
                </c:pt>
                <c:pt idx="177">
                  <c:v>13.7</c:v>
                </c:pt>
                <c:pt idx="178">
                  <c:v>16.2</c:v>
                </c:pt>
                <c:pt idx="179">
                  <c:v>17.5</c:v>
                </c:pt>
                <c:pt idx="180">
                  <c:v>17</c:v>
                </c:pt>
                <c:pt idx="181">
                  <c:v>12.8</c:v>
                </c:pt>
                <c:pt idx="182">
                  <c:v>16.5</c:v>
                </c:pt>
                <c:pt idx="183">
                  <c:v>18.3</c:v>
                </c:pt>
                <c:pt idx="184">
                  <c:v>19.3</c:v>
                </c:pt>
                <c:pt idx="185">
                  <c:v>20.5</c:v>
                </c:pt>
                <c:pt idx="186">
                  <c:v>20.9</c:v>
                </c:pt>
                <c:pt idx="187">
                  <c:v>15.2</c:v>
                </c:pt>
                <c:pt idx="188">
                  <c:v>19.7</c:v>
                </c:pt>
                <c:pt idx="189">
                  <c:v>15.8</c:v>
                </c:pt>
                <c:pt idx="190">
                  <c:v>17.3</c:v>
                </c:pt>
                <c:pt idx="191">
                  <c:v>24.5</c:v>
                </c:pt>
                <c:pt idx="192">
                  <c:v>16.100000000000001</c:v>
                </c:pt>
                <c:pt idx="193">
                  <c:v>11.8</c:v>
                </c:pt>
                <c:pt idx="194">
                  <c:v>11.5</c:v>
                </c:pt>
                <c:pt idx="195">
                  <c:v>11.3</c:v>
                </c:pt>
                <c:pt idx="196">
                  <c:v>11.1</c:v>
                </c:pt>
                <c:pt idx="197">
                  <c:v>8.6</c:v>
                </c:pt>
                <c:pt idx="198">
                  <c:v>7.9</c:v>
                </c:pt>
                <c:pt idx="199">
                  <c:v>7.9</c:v>
                </c:pt>
                <c:pt idx="200">
                  <c:v>10.3</c:v>
                </c:pt>
                <c:pt idx="201">
                  <c:v>8.6</c:v>
                </c:pt>
                <c:pt idx="202">
                  <c:v>9.5</c:v>
                </c:pt>
                <c:pt idx="203">
                  <c:v>9.8000000000000007</c:v>
                </c:pt>
                <c:pt idx="204">
                  <c:v>12</c:v>
                </c:pt>
                <c:pt idx="205">
                  <c:v>12.9</c:v>
                </c:pt>
                <c:pt idx="206">
                  <c:v>14.5</c:v>
                </c:pt>
                <c:pt idx="207">
                  <c:v>16.8</c:v>
                </c:pt>
                <c:pt idx="208">
                  <c:v>10.199999999999999</c:v>
                </c:pt>
                <c:pt idx="209">
                  <c:v>14</c:v>
                </c:pt>
                <c:pt idx="210">
                  <c:v>9.1999999999999993</c:v>
                </c:pt>
                <c:pt idx="211">
                  <c:v>4.5999999999999996</c:v>
                </c:pt>
                <c:pt idx="212">
                  <c:v>5.4</c:v>
                </c:pt>
                <c:pt idx="213">
                  <c:v>0.5</c:v>
                </c:pt>
                <c:pt idx="214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9-4929-9FF0-8B3B78D27E62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'2022'!$H$1:$H$215</c:f>
              <c:strCache>
                <c:ptCount val="215"/>
                <c:pt idx="0">
                  <c:v>Дата</c:v>
                </c:pt>
                <c:pt idx="1">
                  <c:v>01.03.2022</c:v>
                </c:pt>
                <c:pt idx="2">
                  <c:v>02.03.2022</c:v>
                </c:pt>
                <c:pt idx="3">
                  <c:v>03.03.2022</c:v>
                </c:pt>
                <c:pt idx="4">
                  <c:v>04.03.2022</c:v>
                </c:pt>
                <c:pt idx="5">
                  <c:v>05.03.2022</c:v>
                </c:pt>
                <c:pt idx="6">
                  <c:v>06.03.2022</c:v>
                </c:pt>
                <c:pt idx="7">
                  <c:v>07.03.2022</c:v>
                </c:pt>
                <c:pt idx="8">
                  <c:v>08.03.2022</c:v>
                </c:pt>
                <c:pt idx="9">
                  <c:v>09.03.2022</c:v>
                </c:pt>
                <c:pt idx="10">
                  <c:v>10.03.2022</c:v>
                </c:pt>
                <c:pt idx="11">
                  <c:v>11.03.2022</c:v>
                </c:pt>
                <c:pt idx="12">
                  <c:v>12.03.2022</c:v>
                </c:pt>
                <c:pt idx="13">
                  <c:v>13.03.2022</c:v>
                </c:pt>
                <c:pt idx="14">
                  <c:v>14.03.2022</c:v>
                </c:pt>
                <c:pt idx="15">
                  <c:v>15.03.2022</c:v>
                </c:pt>
                <c:pt idx="16">
                  <c:v>16.03.2022</c:v>
                </c:pt>
                <c:pt idx="17">
                  <c:v>17.03.2022</c:v>
                </c:pt>
                <c:pt idx="18">
                  <c:v>18.03.2022</c:v>
                </c:pt>
                <c:pt idx="19">
                  <c:v>19.03.2022</c:v>
                </c:pt>
                <c:pt idx="20">
                  <c:v>20.03.2022</c:v>
                </c:pt>
                <c:pt idx="21">
                  <c:v>21.03.2022</c:v>
                </c:pt>
                <c:pt idx="22">
                  <c:v>22.03.2022</c:v>
                </c:pt>
                <c:pt idx="23">
                  <c:v>23.03.2022</c:v>
                </c:pt>
                <c:pt idx="24">
                  <c:v>24.03.2022</c:v>
                </c:pt>
                <c:pt idx="25">
                  <c:v>25.03.2022</c:v>
                </c:pt>
                <c:pt idx="26">
                  <c:v>26.03.2022</c:v>
                </c:pt>
                <c:pt idx="27">
                  <c:v>27.03.2022</c:v>
                </c:pt>
                <c:pt idx="28">
                  <c:v>28.03.2022</c:v>
                </c:pt>
                <c:pt idx="29">
                  <c:v>29.03.2022</c:v>
                </c:pt>
                <c:pt idx="30">
                  <c:v>30.03.2022</c:v>
                </c:pt>
                <c:pt idx="31">
                  <c:v>31.03.2022</c:v>
                </c:pt>
                <c:pt idx="32">
                  <c:v>01.04.2022</c:v>
                </c:pt>
                <c:pt idx="33">
                  <c:v>02.04.2022</c:v>
                </c:pt>
                <c:pt idx="34">
                  <c:v>03.04.2022</c:v>
                </c:pt>
                <c:pt idx="35">
                  <c:v>04.04.2022</c:v>
                </c:pt>
                <c:pt idx="36">
                  <c:v>05.04.2022</c:v>
                </c:pt>
                <c:pt idx="37">
                  <c:v>06.04.2022</c:v>
                </c:pt>
                <c:pt idx="38">
                  <c:v>07.04.2022</c:v>
                </c:pt>
                <c:pt idx="39">
                  <c:v>08.04.2022</c:v>
                </c:pt>
                <c:pt idx="40">
                  <c:v>09.04.2022</c:v>
                </c:pt>
                <c:pt idx="41">
                  <c:v>10.04.2022</c:v>
                </c:pt>
                <c:pt idx="42">
                  <c:v>11.04.2022</c:v>
                </c:pt>
                <c:pt idx="43">
                  <c:v>12.04.2022</c:v>
                </c:pt>
                <c:pt idx="44">
                  <c:v>13.04.2022</c:v>
                </c:pt>
                <c:pt idx="45">
                  <c:v>14.04.2022</c:v>
                </c:pt>
                <c:pt idx="46">
                  <c:v>15.04.2022</c:v>
                </c:pt>
                <c:pt idx="47">
                  <c:v>16.04.2022</c:v>
                </c:pt>
                <c:pt idx="48">
                  <c:v>17.04.2022</c:v>
                </c:pt>
                <c:pt idx="49">
                  <c:v>18.04.2022</c:v>
                </c:pt>
                <c:pt idx="50">
                  <c:v>19.04.2022</c:v>
                </c:pt>
                <c:pt idx="51">
                  <c:v>20.04.2022</c:v>
                </c:pt>
                <c:pt idx="52">
                  <c:v>21.04.2022</c:v>
                </c:pt>
                <c:pt idx="53">
                  <c:v>22.04.2022</c:v>
                </c:pt>
                <c:pt idx="54">
                  <c:v>23.04.2022</c:v>
                </c:pt>
                <c:pt idx="55">
                  <c:v>24.04.2022</c:v>
                </c:pt>
                <c:pt idx="56">
                  <c:v>25.04.2022</c:v>
                </c:pt>
                <c:pt idx="57">
                  <c:v>26.04.2022</c:v>
                </c:pt>
                <c:pt idx="58">
                  <c:v>27.04.2022</c:v>
                </c:pt>
                <c:pt idx="59">
                  <c:v>28.04.2022</c:v>
                </c:pt>
                <c:pt idx="60">
                  <c:v>29.04.2022</c:v>
                </c:pt>
                <c:pt idx="61">
                  <c:v>30.04.2022</c:v>
                </c:pt>
                <c:pt idx="62">
                  <c:v>01.05.2022</c:v>
                </c:pt>
                <c:pt idx="63">
                  <c:v>02.05.2022</c:v>
                </c:pt>
                <c:pt idx="64">
                  <c:v>03.05.2022</c:v>
                </c:pt>
                <c:pt idx="65">
                  <c:v>04.05.2022</c:v>
                </c:pt>
                <c:pt idx="66">
                  <c:v>05.05.2022</c:v>
                </c:pt>
                <c:pt idx="67">
                  <c:v>06.05.2022</c:v>
                </c:pt>
                <c:pt idx="68">
                  <c:v>07.05.2022</c:v>
                </c:pt>
                <c:pt idx="69">
                  <c:v>08.05.2022</c:v>
                </c:pt>
                <c:pt idx="70">
                  <c:v>09.05.2022</c:v>
                </c:pt>
                <c:pt idx="71">
                  <c:v>10.05.2022</c:v>
                </c:pt>
                <c:pt idx="72">
                  <c:v>11.05.2022</c:v>
                </c:pt>
                <c:pt idx="73">
                  <c:v>12.05.2022</c:v>
                </c:pt>
                <c:pt idx="74">
                  <c:v>13.05.2022</c:v>
                </c:pt>
                <c:pt idx="75">
                  <c:v>14.05.2022</c:v>
                </c:pt>
                <c:pt idx="76">
                  <c:v>15.05.2022</c:v>
                </c:pt>
                <c:pt idx="77">
                  <c:v>16.05.2022</c:v>
                </c:pt>
                <c:pt idx="78">
                  <c:v>17.05.2022</c:v>
                </c:pt>
                <c:pt idx="79">
                  <c:v>18.05.2022</c:v>
                </c:pt>
                <c:pt idx="80">
                  <c:v>19.05.2022</c:v>
                </c:pt>
                <c:pt idx="81">
                  <c:v>20.05.2022</c:v>
                </c:pt>
                <c:pt idx="82">
                  <c:v>21.05.2022</c:v>
                </c:pt>
                <c:pt idx="83">
                  <c:v>22.05.2022</c:v>
                </c:pt>
                <c:pt idx="84">
                  <c:v>23.05.2022</c:v>
                </c:pt>
                <c:pt idx="85">
                  <c:v>24.05.2022</c:v>
                </c:pt>
                <c:pt idx="86">
                  <c:v>25.05.2022</c:v>
                </c:pt>
                <c:pt idx="87">
                  <c:v>26.05.2022</c:v>
                </c:pt>
                <c:pt idx="88">
                  <c:v>27.05.2022</c:v>
                </c:pt>
                <c:pt idx="89">
                  <c:v>28.05.2022</c:v>
                </c:pt>
                <c:pt idx="90">
                  <c:v>29.05.2022</c:v>
                </c:pt>
                <c:pt idx="91">
                  <c:v>30.05.2022</c:v>
                </c:pt>
                <c:pt idx="92">
                  <c:v>31.05.2022</c:v>
                </c:pt>
                <c:pt idx="93">
                  <c:v>01.06.2022</c:v>
                </c:pt>
                <c:pt idx="94">
                  <c:v>02.06.2022</c:v>
                </c:pt>
                <c:pt idx="95">
                  <c:v>03.06.2022</c:v>
                </c:pt>
                <c:pt idx="96">
                  <c:v>04.06.2022</c:v>
                </c:pt>
                <c:pt idx="97">
                  <c:v>05.06.2022</c:v>
                </c:pt>
                <c:pt idx="98">
                  <c:v>06.06.2022</c:v>
                </c:pt>
                <c:pt idx="99">
                  <c:v>07.06.2022</c:v>
                </c:pt>
                <c:pt idx="100">
                  <c:v>08.06.2022</c:v>
                </c:pt>
                <c:pt idx="101">
                  <c:v>09.06.2022</c:v>
                </c:pt>
                <c:pt idx="102">
                  <c:v>10.06.2022</c:v>
                </c:pt>
                <c:pt idx="103">
                  <c:v>11.06.2022</c:v>
                </c:pt>
                <c:pt idx="104">
                  <c:v>12.06.2022</c:v>
                </c:pt>
                <c:pt idx="105">
                  <c:v>13.06.2022</c:v>
                </c:pt>
                <c:pt idx="106">
                  <c:v>14.06.2022</c:v>
                </c:pt>
                <c:pt idx="107">
                  <c:v>15.06.2022</c:v>
                </c:pt>
                <c:pt idx="108">
                  <c:v>16.06.2022</c:v>
                </c:pt>
                <c:pt idx="109">
                  <c:v>17.06.2022</c:v>
                </c:pt>
                <c:pt idx="110">
                  <c:v>18.06.2022</c:v>
                </c:pt>
                <c:pt idx="111">
                  <c:v>19.06.2022</c:v>
                </c:pt>
                <c:pt idx="112">
                  <c:v>20.06.2022</c:v>
                </c:pt>
                <c:pt idx="113">
                  <c:v>21.06.2022</c:v>
                </c:pt>
                <c:pt idx="114">
                  <c:v>22.06.2022</c:v>
                </c:pt>
                <c:pt idx="115">
                  <c:v>23.06.2022</c:v>
                </c:pt>
                <c:pt idx="116">
                  <c:v>24.06.2022</c:v>
                </c:pt>
                <c:pt idx="117">
                  <c:v>25.06.2022</c:v>
                </c:pt>
                <c:pt idx="118">
                  <c:v>26.06.2022</c:v>
                </c:pt>
                <c:pt idx="119">
                  <c:v>27.06.2022</c:v>
                </c:pt>
                <c:pt idx="120">
                  <c:v>28.06.2022</c:v>
                </c:pt>
                <c:pt idx="121">
                  <c:v>29.06.2022</c:v>
                </c:pt>
                <c:pt idx="122">
                  <c:v>30.06.2022</c:v>
                </c:pt>
                <c:pt idx="123">
                  <c:v>01.07.2022</c:v>
                </c:pt>
                <c:pt idx="124">
                  <c:v>02.07.2022</c:v>
                </c:pt>
                <c:pt idx="125">
                  <c:v>03.07.2022</c:v>
                </c:pt>
                <c:pt idx="126">
                  <c:v>04.07.2022</c:v>
                </c:pt>
                <c:pt idx="127">
                  <c:v>05.07.2022</c:v>
                </c:pt>
                <c:pt idx="128">
                  <c:v>06.07.2022</c:v>
                </c:pt>
                <c:pt idx="129">
                  <c:v>07.07.2022</c:v>
                </c:pt>
                <c:pt idx="130">
                  <c:v>08.07.2022</c:v>
                </c:pt>
                <c:pt idx="131">
                  <c:v>09.07.2022</c:v>
                </c:pt>
                <c:pt idx="132">
                  <c:v>10.07.2022</c:v>
                </c:pt>
                <c:pt idx="133">
                  <c:v>11.07.2022</c:v>
                </c:pt>
                <c:pt idx="134">
                  <c:v>12.07.2022</c:v>
                </c:pt>
                <c:pt idx="135">
                  <c:v>13.07.2022</c:v>
                </c:pt>
                <c:pt idx="136">
                  <c:v>14.07.2022</c:v>
                </c:pt>
                <c:pt idx="137">
                  <c:v>15.07.2022</c:v>
                </c:pt>
                <c:pt idx="138">
                  <c:v>16.07.2022</c:v>
                </c:pt>
                <c:pt idx="139">
                  <c:v>17.07.2022</c:v>
                </c:pt>
                <c:pt idx="140">
                  <c:v>18.07.2022</c:v>
                </c:pt>
                <c:pt idx="141">
                  <c:v>19.07.2022</c:v>
                </c:pt>
                <c:pt idx="142">
                  <c:v>20.07.2022</c:v>
                </c:pt>
                <c:pt idx="143">
                  <c:v>21.07.2022</c:v>
                </c:pt>
                <c:pt idx="144">
                  <c:v>22.07.2022</c:v>
                </c:pt>
                <c:pt idx="145">
                  <c:v>23.07.2022</c:v>
                </c:pt>
                <c:pt idx="146">
                  <c:v>24.07.2022</c:v>
                </c:pt>
                <c:pt idx="147">
                  <c:v>25.07.2022</c:v>
                </c:pt>
                <c:pt idx="148">
                  <c:v>26.07.2022</c:v>
                </c:pt>
                <c:pt idx="149">
                  <c:v>27.07.2022</c:v>
                </c:pt>
                <c:pt idx="150">
                  <c:v>28.07.2022</c:v>
                </c:pt>
                <c:pt idx="151">
                  <c:v>29.07.2022</c:v>
                </c:pt>
                <c:pt idx="152">
                  <c:v>30.07.2022</c:v>
                </c:pt>
                <c:pt idx="153">
                  <c:v>31.07.2022</c:v>
                </c:pt>
                <c:pt idx="154">
                  <c:v>01.08.2022</c:v>
                </c:pt>
                <c:pt idx="155">
                  <c:v>02.08.2022</c:v>
                </c:pt>
                <c:pt idx="156">
                  <c:v>03.08.2022</c:v>
                </c:pt>
                <c:pt idx="157">
                  <c:v>04.08.2022</c:v>
                </c:pt>
                <c:pt idx="158">
                  <c:v>05.08.2022</c:v>
                </c:pt>
                <c:pt idx="159">
                  <c:v>06.08.2022</c:v>
                </c:pt>
                <c:pt idx="160">
                  <c:v>07.08.2022</c:v>
                </c:pt>
                <c:pt idx="161">
                  <c:v>08.08.2022</c:v>
                </c:pt>
                <c:pt idx="162">
                  <c:v>09.08.2022</c:v>
                </c:pt>
                <c:pt idx="163">
                  <c:v>10.08.2022</c:v>
                </c:pt>
                <c:pt idx="164">
                  <c:v>11.08.2022</c:v>
                </c:pt>
                <c:pt idx="165">
                  <c:v>12.08.2022</c:v>
                </c:pt>
                <c:pt idx="166">
                  <c:v>13.08.2022</c:v>
                </c:pt>
                <c:pt idx="167">
                  <c:v>14.08.2022</c:v>
                </c:pt>
                <c:pt idx="168">
                  <c:v>15.08.2022</c:v>
                </c:pt>
                <c:pt idx="169">
                  <c:v>16.08.2022</c:v>
                </c:pt>
                <c:pt idx="170">
                  <c:v>17.08.2022</c:v>
                </c:pt>
                <c:pt idx="171">
                  <c:v>18.08.2022</c:v>
                </c:pt>
                <c:pt idx="172">
                  <c:v>19.08.2022</c:v>
                </c:pt>
                <c:pt idx="173">
                  <c:v>20.08.2022</c:v>
                </c:pt>
                <c:pt idx="174">
                  <c:v>21.08.2022</c:v>
                </c:pt>
                <c:pt idx="175">
                  <c:v>22.08.2022</c:v>
                </c:pt>
                <c:pt idx="176">
                  <c:v>23.08.2022</c:v>
                </c:pt>
                <c:pt idx="177">
                  <c:v>24.08.2022</c:v>
                </c:pt>
                <c:pt idx="178">
                  <c:v>25.08.2022</c:v>
                </c:pt>
                <c:pt idx="179">
                  <c:v>26.08.2022</c:v>
                </c:pt>
                <c:pt idx="180">
                  <c:v>27.08.2022</c:v>
                </c:pt>
                <c:pt idx="181">
                  <c:v>28.08.2022</c:v>
                </c:pt>
                <c:pt idx="182">
                  <c:v>29.08.2022</c:v>
                </c:pt>
                <c:pt idx="183">
                  <c:v>30.08.2022</c:v>
                </c:pt>
                <c:pt idx="184">
                  <c:v>31.08.2022</c:v>
                </c:pt>
                <c:pt idx="185">
                  <c:v>01.09.2022</c:v>
                </c:pt>
                <c:pt idx="186">
                  <c:v>02.09.2022</c:v>
                </c:pt>
                <c:pt idx="187">
                  <c:v>03.09.2022</c:v>
                </c:pt>
                <c:pt idx="188">
                  <c:v>04.09.2022</c:v>
                </c:pt>
                <c:pt idx="189">
                  <c:v>05.09.2022</c:v>
                </c:pt>
                <c:pt idx="190">
                  <c:v>06.09.2022</c:v>
                </c:pt>
                <c:pt idx="191">
                  <c:v>07.09.2022</c:v>
                </c:pt>
                <c:pt idx="192">
                  <c:v>08.09.2022</c:v>
                </c:pt>
                <c:pt idx="193">
                  <c:v>09.09.2022</c:v>
                </c:pt>
                <c:pt idx="194">
                  <c:v>10.09.2022</c:v>
                </c:pt>
                <c:pt idx="195">
                  <c:v>11.09.2022</c:v>
                </c:pt>
                <c:pt idx="196">
                  <c:v>12.09.2022</c:v>
                </c:pt>
                <c:pt idx="197">
                  <c:v>13.09.2022</c:v>
                </c:pt>
                <c:pt idx="198">
                  <c:v>14.09.2022</c:v>
                </c:pt>
                <c:pt idx="199">
                  <c:v>15.09.2022</c:v>
                </c:pt>
                <c:pt idx="200">
                  <c:v>16.09.2022</c:v>
                </c:pt>
                <c:pt idx="201">
                  <c:v>17.09.2022</c:v>
                </c:pt>
                <c:pt idx="202">
                  <c:v>18.09.2022</c:v>
                </c:pt>
                <c:pt idx="203">
                  <c:v>19.09.2022</c:v>
                </c:pt>
                <c:pt idx="204">
                  <c:v>20.09.2022</c:v>
                </c:pt>
                <c:pt idx="205">
                  <c:v>21.09.2022</c:v>
                </c:pt>
                <c:pt idx="206">
                  <c:v>22.09.2022</c:v>
                </c:pt>
                <c:pt idx="207">
                  <c:v>23.09.2022</c:v>
                </c:pt>
                <c:pt idx="208">
                  <c:v>24.09.2022</c:v>
                </c:pt>
                <c:pt idx="209">
                  <c:v>25.09.2022</c:v>
                </c:pt>
                <c:pt idx="210">
                  <c:v>26.09.2022</c:v>
                </c:pt>
                <c:pt idx="211">
                  <c:v>27.09.2022</c:v>
                </c:pt>
                <c:pt idx="212">
                  <c:v>28.09.2022</c:v>
                </c:pt>
                <c:pt idx="213">
                  <c:v>29.09.2022</c:v>
                </c:pt>
                <c:pt idx="214">
                  <c:v>30.09.2022</c:v>
                </c:pt>
              </c:strCache>
            </c:strRef>
          </c:cat>
          <c:val>
            <c:numRef>
              <c:f>'2022'!$J$1:$J$215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2.2000000000000002</c:v>
                </c:pt>
                <c:pt idx="24">
                  <c:v>1.4</c:v>
                </c:pt>
                <c:pt idx="25">
                  <c:v>2.5</c:v>
                </c:pt>
                <c:pt idx="26">
                  <c:v>0.4</c:v>
                </c:pt>
                <c:pt idx="27">
                  <c:v>0</c:v>
                </c:pt>
                <c:pt idx="28">
                  <c:v>1.5</c:v>
                </c:pt>
                <c:pt idx="29">
                  <c:v>0.7</c:v>
                </c:pt>
                <c:pt idx="30">
                  <c:v>0.8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4.4000000000000004</c:v>
                </c:pt>
                <c:pt idx="35">
                  <c:v>0.9</c:v>
                </c:pt>
                <c:pt idx="36">
                  <c:v>0</c:v>
                </c:pt>
                <c:pt idx="37">
                  <c:v>0.6</c:v>
                </c:pt>
                <c:pt idx="38">
                  <c:v>0.8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0.6</c:v>
                </c:pt>
                <c:pt idx="51">
                  <c:v>0.8</c:v>
                </c:pt>
                <c:pt idx="52">
                  <c:v>10.7</c:v>
                </c:pt>
                <c:pt idx="53">
                  <c:v>0.4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</c:v>
                </c:pt>
                <c:pt idx="78">
                  <c:v>0</c:v>
                </c:pt>
                <c:pt idx="79">
                  <c:v>0</c:v>
                </c:pt>
                <c:pt idx="80">
                  <c:v>0.4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2.6</c:v>
                </c:pt>
                <c:pt idx="91">
                  <c:v>0</c:v>
                </c:pt>
                <c:pt idx="92">
                  <c:v>0</c:v>
                </c:pt>
                <c:pt idx="93">
                  <c:v>0.6</c:v>
                </c:pt>
                <c:pt idx="94">
                  <c:v>14.4</c:v>
                </c:pt>
                <c:pt idx="95">
                  <c:v>0</c:v>
                </c:pt>
                <c:pt idx="96">
                  <c:v>12.4</c:v>
                </c:pt>
                <c:pt idx="97">
                  <c:v>0</c:v>
                </c:pt>
                <c:pt idx="98">
                  <c:v>0.4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0.9</c:v>
                </c:pt>
                <c:pt idx="105">
                  <c:v>0</c:v>
                </c:pt>
                <c:pt idx="106">
                  <c:v>4</c:v>
                </c:pt>
                <c:pt idx="107">
                  <c:v>0</c:v>
                </c:pt>
                <c:pt idx="108">
                  <c:v>8.3000000000000007</c:v>
                </c:pt>
                <c:pt idx="109">
                  <c:v>0.6</c:v>
                </c:pt>
                <c:pt idx="110">
                  <c:v>3.7</c:v>
                </c:pt>
                <c:pt idx="111">
                  <c:v>43</c:v>
                </c:pt>
                <c:pt idx="112">
                  <c:v>0.1</c:v>
                </c:pt>
                <c:pt idx="113">
                  <c:v>0</c:v>
                </c:pt>
                <c:pt idx="114">
                  <c:v>2.2000000000000002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19.8</c:v>
                </c:pt>
                <c:pt idx="120">
                  <c:v>0.8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</c:v>
                </c:pt>
                <c:pt idx="125">
                  <c:v>2.2000000000000002</c:v>
                </c:pt>
                <c:pt idx="126">
                  <c:v>1.2</c:v>
                </c:pt>
                <c:pt idx="127">
                  <c:v>4.2</c:v>
                </c:pt>
                <c:pt idx="128">
                  <c:v>26.6</c:v>
                </c:pt>
                <c:pt idx="129">
                  <c:v>7.3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0.7</c:v>
                </c:pt>
                <c:pt idx="144">
                  <c:v>5.0999999999999996</c:v>
                </c:pt>
                <c:pt idx="145">
                  <c:v>1.1000000000000001</c:v>
                </c:pt>
                <c:pt idx="146">
                  <c:v>6.7</c:v>
                </c:pt>
                <c:pt idx="147">
                  <c:v>0.3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8.1</c:v>
                </c:pt>
                <c:pt idx="155">
                  <c:v>1.6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0.7</c:v>
                </c:pt>
                <c:pt idx="166">
                  <c:v>1</c:v>
                </c:pt>
                <c:pt idx="167">
                  <c:v>0.6</c:v>
                </c:pt>
                <c:pt idx="168">
                  <c:v>0</c:v>
                </c:pt>
                <c:pt idx="169">
                  <c:v>0.1</c:v>
                </c:pt>
                <c:pt idx="170">
                  <c:v>0.4</c:v>
                </c:pt>
                <c:pt idx="171">
                  <c:v>1.9</c:v>
                </c:pt>
                <c:pt idx="172">
                  <c:v>0</c:v>
                </c:pt>
                <c:pt idx="173">
                  <c:v>0.4</c:v>
                </c:pt>
                <c:pt idx="174">
                  <c:v>0</c:v>
                </c:pt>
                <c:pt idx="175">
                  <c:v>1.3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0.2</c:v>
                </c:pt>
                <c:pt idx="194">
                  <c:v>0</c:v>
                </c:pt>
                <c:pt idx="195">
                  <c:v>0.1</c:v>
                </c:pt>
                <c:pt idx="196">
                  <c:v>6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5.6</c:v>
                </c:pt>
                <c:pt idx="211">
                  <c:v>9.4</c:v>
                </c:pt>
                <c:pt idx="212">
                  <c:v>2.6</c:v>
                </c:pt>
                <c:pt idx="213">
                  <c:v>0.1</c:v>
                </c:pt>
                <c:pt idx="214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9-4929-9FF0-8B3B78D27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33184"/>
        <c:axId val="2115219584"/>
      </c:lineChart>
      <c:catAx>
        <c:axId val="2115233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19584"/>
        <c:crosses val="autoZero"/>
        <c:auto val="1"/>
        <c:lblAlgn val="ctr"/>
        <c:lblOffset val="100"/>
        <c:tickLblSkip val="1"/>
        <c:noMultiLvlLbl val="0"/>
      </c:catAx>
      <c:valAx>
        <c:axId val="211521958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'2023'!$I$1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'2023'!$H$30:$H$243</c:f>
              <c:numCache>
                <c:formatCode>dd\.mm\.yyyy</c:formatCode>
                <c:ptCount val="214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  <c:pt idx="31">
                  <c:v>45017</c:v>
                </c:pt>
                <c:pt idx="32">
                  <c:v>45018</c:v>
                </c:pt>
                <c:pt idx="33">
                  <c:v>45019</c:v>
                </c:pt>
                <c:pt idx="34">
                  <c:v>45020</c:v>
                </c:pt>
                <c:pt idx="35">
                  <c:v>45021</c:v>
                </c:pt>
                <c:pt idx="36">
                  <c:v>45022</c:v>
                </c:pt>
                <c:pt idx="37">
                  <c:v>45023</c:v>
                </c:pt>
                <c:pt idx="38">
                  <c:v>45024</c:v>
                </c:pt>
                <c:pt idx="39">
                  <c:v>45025</c:v>
                </c:pt>
                <c:pt idx="40">
                  <c:v>45026</c:v>
                </c:pt>
                <c:pt idx="41">
                  <c:v>45027</c:v>
                </c:pt>
                <c:pt idx="42">
                  <c:v>45028</c:v>
                </c:pt>
                <c:pt idx="43">
                  <c:v>45029</c:v>
                </c:pt>
                <c:pt idx="44">
                  <c:v>45030</c:v>
                </c:pt>
                <c:pt idx="45">
                  <c:v>45031</c:v>
                </c:pt>
                <c:pt idx="46">
                  <c:v>45032</c:v>
                </c:pt>
                <c:pt idx="47">
                  <c:v>45033</c:v>
                </c:pt>
                <c:pt idx="48">
                  <c:v>45034</c:v>
                </c:pt>
                <c:pt idx="49">
                  <c:v>45035</c:v>
                </c:pt>
                <c:pt idx="50">
                  <c:v>45036</c:v>
                </c:pt>
                <c:pt idx="51">
                  <c:v>45037</c:v>
                </c:pt>
                <c:pt idx="52">
                  <c:v>45038</c:v>
                </c:pt>
                <c:pt idx="53">
                  <c:v>45039</c:v>
                </c:pt>
                <c:pt idx="54">
                  <c:v>45040</c:v>
                </c:pt>
                <c:pt idx="55">
                  <c:v>45041</c:v>
                </c:pt>
                <c:pt idx="56">
                  <c:v>45042</c:v>
                </c:pt>
                <c:pt idx="57">
                  <c:v>45043</c:v>
                </c:pt>
                <c:pt idx="58">
                  <c:v>45044</c:v>
                </c:pt>
                <c:pt idx="59">
                  <c:v>45045</c:v>
                </c:pt>
                <c:pt idx="60">
                  <c:v>45046</c:v>
                </c:pt>
                <c:pt idx="61">
                  <c:v>45047</c:v>
                </c:pt>
                <c:pt idx="62">
                  <c:v>45048</c:v>
                </c:pt>
                <c:pt idx="63">
                  <c:v>45049</c:v>
                </c:pt>
                <c:pt idx="64">
                  <c:v>45050</c:v>
                </c:pt>
                <c:pt idx="65">
                  <c:v>45051</c:v>
                </c:pt>
                <c:pt idx="66">
                  <c:v>45052</c:v>
                </c:pt>
                <c:pt idx="67">
                  <c:v>45053</c:v>
                </c:pt>
                <c:pt idx="68">
                  <c:v>45054</c:v>
                </c:pt>
                <c:pt idx="69">
                  <c:v>45055</c:v>
                </c:pt>
                <c:pt idx="70">
                  <c:v>45056</c:v>
                </c:pt>
                <c:pt idx="71">
                  <c:v>45057</c:v>
                </c:pt>
                <c:pt idx="72">
                  <c:v>45058</c:v>
                </c:pt>
                <c:pt idx="73">
                  <c:v>45059</c:v>
                </c:pt>
                <c:pt idx="74">
                  <c:v>45060</c:v>
                </c:pt>
                <c:pt idx="75">
                  <c:v>45061</c:v>
                </c:pt>
                <c:pt idx="76">
                  <c:v>45062</c:v>
                </c:pt>
                <c:pt idx="77">
                  <c:v>45063</c:v>
                </c:pt>
                <c:pt idx="78">
                  <c:v>45064</c:v>
                </c:pt>
                <c:pt idx="79">
                  <c:v>45065</c:v>
                </c:pt>
                <c:pt idx="80">
                  <c:v>45066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45072</c:v>
                </c:pt>
                <c:pt idx="87">
                  <c:v>45073</c:v>
                </c:pt>
                <c:pt idx="88">
                  <c:v>45074</c:v>
                </c:pt>
                <c:pt idx="89">
                  <c:v>45075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45080</c:v>
                </c:pt>
                <c:pt idx="95">
                  <c:v>45081</c:v>
                </c:pt>
                <c:pt idx="96">
                  <c:v>45082</c:v>
                </c:pt>
                <c:pt idx="97">
                  <c:v>45083</c:v>
                </c:pt>
                <c:pt idx="98">
                  <c:v>45084</c:v>
                </c:pt>
                <c:pt idx="99">
                  <c:v>45085</c:v>
                </c:pt>
                <c:pt idx="100">
                  <c:v>45086</c:v>
                </c:pt>
                <c:pt idx="101">
                  <c:v>45087</c:v>
                </c:pt>
                <c:pt idx="102">
                  <c:v>45088</c:v>
                </c:pt>
                <c:pt idx="103">
                  <c:v>45089</c:v>
                </c:pt>
                <c:pt idx="104">
                  <c:v>45090</c:v>
                </c:pt>
                <c:pt idx="105">
                  <c:v>45091</c:v>
                </c:pt>
                <c:pt idx="106">
                  <c:v>45092</c:v>
                </c:pt>
                <c:pt idx="107">
                  <c:v>45093</c:v>
                </c:pt>
                <c:pt idx="108">
                  <c:v>45094</c:v>
                </c:pt>
                <c:pt idx="109">
                  <c:v>45095</c:v>
                </c:pt>
                <c:pt idx="110">
                  <c:v>45096</c:v>
                </c:pt>
                <c:pt idx="111">
                  <c:v>45097</c:v>
                </c:pt>
                <c:pt idx="112">
                  <c:v>45098</c:v>
                </c:pt>
                <c:pt idx="113">
                  <c:v>45099</c:v>
                </c:pt>
                <c:pt idx="114">
                  <c:v>45100</c:v>
                </c:pt>
                <c:pt idx="115">
                  <c:v>45101</c:v>
                </c:pt>
                <c:pt idx="116">
                  <c:v>45102</c:v>
                </c:pt>
                <c:pt idx="117">
                  <c:v>45103</c:v>
                </c:pt>
                <c:pt idx="118">
                  <c:v>45104</c:v>
                </c:pt>
                <c:pt idx="119">
                  <c:v>45105</c:v>
                </c:pt>
                <c:pt idx="120">
                  <c:v>45106</c:v>
                </c:pt>
                <c:pt idx="121">
                  <c:v>45107</c:v>
                </c:pt>
                <c:pt idx="122">
                  <c:v>45108</c:v>
                </c:pt>
                <c:pt idx="123">
                  <c:v>45109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45115</c:v>
                </c:pt>
                <c:pt idx="130">
                  <c:v>45116</c:v>
                </c:pt>
                <c:pt idx="131">
                  <c:v>45117</c:v>
                </c:pt>
                <c:pt idx="132">
                  <c:v>45118</c:v>
                </c:pt>
                <c:pt idx="133">
                  <c:v>45119</c:v>
                </c:pt>
                <c:pt idx="134">
                  <c:v>45120</c:v>
                </c:pt>
                <c:pt idx="135">
                  <c:v>45121</c:v>
                </c:pt>
                <c:pt idx="136">
                  <c:v>45122</c:v>
                </c:pt>
                <c:pt idx="137">
                  <c:v>45123</c:v>
                </c:pt>
                <c:pt idx="138">
                  <c:v>45124</c:v>
                </c:pt>
                <c:pt idx="139">
                  <c:v>45125</c:v>
                </c:pt>
                <c:pt idx="140">
                  <c:v>45126</c:v>
                </c:pt>
                <c:pt idx="141">
                  <c:v>45127</c:v>
                </c:pt>
                <c:pt idx="142">
                  <c:v>45128</c:v>
                </c:pt>
                <c:pt idx="143">
                  <c:v>45129</c:v>
                </c:pt>
                <c:pt idx="144">
                  <c:v>45130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45136</c:v>
                </c:pt>
                <c:pt idx="151">
                  <c:v>45137</c:v>
                </c:pt>
                <c:pt idx="152">
                  <c:v>45138</c:v>
                </c:pt>
                <c:pt idx="153">
                  <c:v>45139</c:v>
                </c:pt>
                <c:pt idx="154">
                  <c:v>45140</c:v>
                </c:pt>
                <c:pt idx="155">
                  <c:v>45141</c:v>
                </c:pt>
                <c:pt idx="156">
                  <c:v>45142</c:v>
                </c:pt>
                <c:pt idx="157">
                  <c:v>45143</c:v>
                </c:pt>
                <c:pt idx="158">
                  <c:v>45144</c:v>
                </c:pt>
                <c:pt idx="159">
                  <c:v>45145</c:v>
                </c:pt>
                <c:pt idx="160">
                  <c:v>45146</c:v>
                </c:pt>
                <c:pt idx="161">
                  <c:v>45147</c:v>
                </c:pt>
                <c:pt idx="162">
                  <c:v>45148</c:v>
                </c:pt>
                <c:pt idx="163">
                  <c:v>45149</c:v>
                </c:pt>
                <c:pt idx="164">
                  <c:v>45150</c:v>
                </c:pt>
                <c:pt idx="165">
                  <c:v>45151</c:v>
                </c:pt>
                <c:pt idx="166">
                  <c:v>45152</c:v>
                </c:pt>
                <c:pt idx="167">
                  <c:v>45153</c:v>
                </c:pt>
                <c:pt idx="168">
                  <c:v>45154</c:v>
                </c:pt>
                <c:pt idx="169">
                  <c:v>45155</c:v>
                </c:pt>
                <c:pt idx="170">
                  <c:v>45156</c:v>
                </c:pt>
                <c:pt idx="171">
                  <c:v>45157</c:v>
                </c:pt>
                <c:pt idx="172">
                  <c:v>45158</c:v>
                </c:pt>
                <c:pt idx="173">
                  <c:v>45159</c:v>
                </c:pt>
                <c:pt idx="174">
                  <c:v>45160</c:v>
                </c:pt>
                <c:pt idx="175">
                  <c:v>45161</c:v>
                </c:pt>
                <c:pt idx="176">
                  <c:v>45162</c:v>
                </c:pt>
                <c:pt idx="177">
                  <c:v>45163</c:v>
                </c:pt>
                <c:pt idx="178">
                  <c:v>45164</c:v>
                </c:pt>
                <c:pt idx="179">
                  <c:v>45165</c:v>
                </c:pt>
                <c:pt idx="180">
                  <c:v>45166</c:v>
                </c:pt>
                <c:pt idx="181">
                  <c:v>45167</c:v>
                </c:pt>
                <c:pt idx="182">
                  <c:v>45168</c:v>
                </c:pt>
                <c:pt idx="183">
                  <c:v>45169</c:v>
                </c:pt>
                <c:pt idx="184">
                  <c:v>45170</c:v>
                </c:pt>
                <c:pt idx="185">
                  <c:v>45171</c:v>
                </c:pt>
                <c:pt idx="186">
                  <c:v>45172</c:v>
                </c:pt>
                <c:pt idx="187">
                  <c:v>45173</c:v>
                </c:pt>
                <c:pt idx="188">
                  <c:v>45174</c:v>
                </c:pt>
                <c:pt idx="189">
                  <c:v>45175</c:v>
                </c:pt>
                <c:pt idx="190">
                  <c:v>45176</c:v>
                </c:pt>
                <c:pt idx="191">
                  <c:v>45177</c:v>
                </c:pt>
                <c:pt idx="192">
                  <c:v>45178</c:v>
                </c:pt>
                <c:pt idx="193">
                  <c:v>45179</c:v>
                </c:pt>
                <c:pt idx="194">
                  <c:v>45180</c:v>
                </c:pt>
                <c:pt idx="195">
                  <c:v>45181</c:v>
                </c:pt>
                <c:pt idx="196">
                  <c:v>45182</c:v>
                </c:pt>
                <c:pt idx="197">
                  <c:v>45183</c:v>
                </c:pt>
                <c:pt idx="198">
                  <c:v>45184</c:v>
                </c:pt>
                <c:pt idx="199">
                  <c:v>45185</c:v>
                </c:pt>
                <c:pt idx="200">
                  <c:v>45186</c:v>
                </c:pt>
                <c:pt idx="201">
                  <c:v>45187</c:v>
                </c:pt>
                <c:pt idx="202">
                  <c:v>45188</c:v>
                </c:pt>
                <c:pt idx="203">
                  <c:v>45189</c:v>
                </c:pt>
                <c:pt idx="204">
                  <c:v>45190</c:v>
                </c:pt>
                <c:pt idx="205">
                  <c:v>45191</c:v>
                </c:pt>
                <c:pt idx="206">
                  <c:v>45192</c:v>
                </c:pt>
                <c:pt idx="207">
                  <c:v>45193</c:v>
                </c:pt>
                <c:pt idx="208">
                  <c:v>45194</c:v>
                </c:pt>
                <c:pt idx="209">
                  <c:v>45195</c:v>
                </c:pt>
                <c:pt idx="210">
                  <c:v>45196</c:v>
                </c:pt>
                <c:pt idx="211">
                  <c:v>45197</c:v>
                </c:pt>
                <c:pt idx="212">
                  <c:v>45198</c:v>
                </c:pt>
                <c:pt idx="213">
                  <c:v>45199</c:v>
                </c:pt>
              </c:numCache>
            </c:numRef>
          </c:cat>
          <c:val>
            <c:numRef>
              <c:f>'2023'!$I$30:$I$243</c:f>
              <c:numCache>
                <c:formatCode>General</c:formatCode>
                <c:ptCount val="214"/>
                <c:pt idx="0">
                  <c:v>-0.5</c:v>
                </c:pt>
                <c:pt idx="1">
                  <c:v>2</c:v>
                </c:pt>
                <c:pt idx="2">
                  <c:v>0.9</c:v>
                </c:pt>
                <c:pt idx="3">
                  <c:v>-6</c:v>
                </c:pt>
                <c:pt idx="4">
                  <c:v>-5.0999999999999996</c:v>
                </c:pt>
                <c:pt idx="5">
                  <c:v>-3.1</c:v>
                </c:pt>
                <c:pt idx="6">
                  <c:v>0.2</c:v>
                </c:pt>
                <c:pt idx="7">
                  <c:v>1.3</c:v>
                </c:pt>
                <c:pt idx="8">
                  <c:v>-4.0999999999999996</c:v>
                </c:pt>
                <c:pt idx="9">
                  <c:v>-2.8</c:v>
                </c:pt>
                <c:pt idx="10">
                  <c:v>-0.3</c:v>
                </c:pt>
                <c:pt idx="11">
                  <c:v>2.1</c:v>
                </c:pt>
                <c:pt idx="12">
                  <c:v>-4.0999999999999996</c:v>
                </c:pt>
                <c:pt idx="13">
                  <c:v>-5.5</c:v>
                </c:pt>
                <c:pt idx="14">
                  <c:v>-2</c:v>
                </c:pt>
                <c:pt idx="15">
                  <c:v>-0.7</c:v>
                </c:pt>
                <c:pt idx="16">
                  <c:v>0.6</c:v>
                </c:pt>
                <c:pt idx="17">
                  <c:v>0</c:v>
                </c:pt>
                <c:pt idx="18">
                  <c:v>-2.9</c:v>
                </c:pt>
                <c:pt idx="19">
                  <c:v>-11.4</c:v>
                </c:pt>
                <c:pt idx="20">
                  <c:v>-8.1999999999999993</c:v>
                </c:pt>
                <c:pt idx="21">
                  <c:v>-9.3000000000000007</c:v>
                </c:pt>
                <c:pt idx="22">
                  <c:v>-7.5</c:v>
                </c:pt>
                <c:pt idx="23">
                  <c:v>-0.2</c:v>
                </c:pt>
                <c:pt idx="24">
                  <c:v>-0.1</c:v>
                </c:pt>
                <c:pt idx="25">
                  <c:v>3.6</c:v>
                </c:pt>
                <c:pt idx="26">
                  <c:v>3.7</c:v>
                </c:pt>
                <c:pt idx="27">
                  <c:v>4.5999999999999996</c:v>
                </c:pt>
                <c:pt idx="28">
                  <c:v>4.8</c:v>
                </c:pt>
                <c:pt idx="29">
                  <c:v>0.4</c:v>
                </c:pt>
                <c:pt idx="30">
                  <c:v>-5.4</c:v>
                </c:pt>
                <c:pt idx="31">
                  <c:v>-5.8</c:v>
                </c:pt>
                <c:pt idx="32">
                  <c:v>-5.8</c:v>
                </c:pt>
                <c:pt idx="33">
                  <c:v>-2.4</c:v>
                </c:pt>
                <c:pt idx="34">
                  <c:v>3.1</c:v>
                </c:pt>
                <c:pt idx="35">
                  <c:v>3.2</c:v>
                </c:pt>
                <c:pt idx="36">
                  <c:v>3.4</c:v>
                </c:pt>
                <c:pt idx="37">
                  <c:v>6.8</c:v>
                </c:pt>
                <c:pt idx="38">
                  <c:v>-3.3</c:v>
                </c:pt>
                <c:pt idx="39">
                  <c:v>-1.2</c:v>
                </c:pt>
                <c:pt idx="40">
                  <c:v>2.2999999999999998</c:v>
                </c:pt>
                <c:pt idx="41">
                  <c:v>4</c:v>
                </c:pt>
                <c:pt idx="42">
                  <c:v>0.4</c:v>
                </c:pt>
                <c:pt idx="43">
                  <c:v>4.7</c:v>
                </c:pt>
                <c:pt idx="44">
                  <c:v>6.6</c:v>
                </c:pt>
                <c:pt idx="45">
                  <c:v>-4.3</c:v>
                </c:pt>
                <c:pt idx="46">
                  <c:v>-4</c:v>
                </c:pt>
                <c:pt idx="47">
                  <c:v>-4</c:v>
                </c:pt>
                <c:pt idx="48">
                  <c:v>-6.6</c:v>
                </c:pt>
                <c:pt idx="49">
                  <c:v>-5.5</c:v>
                </c:pt>
                <c:pt idx="50">
                  <c:v>-2.4</c:v>
                </c:pt>
                <c:pt idx="51">
                  <c:v>1.1000000000000001</c:v>
                </c:pt>
                <c:pt idx="52">
                  <c:v>3.3</c:v>
                </c:pt>
                <c:pt idx="53">
                  <c:v>5.3</c:v>
                </c:pt>
                <c:pt idx="54">
                  <c:v>10.7</c:v>
                </c:pt>
                <c:pt idx="55">
                  <c:v>6.2</c:v>
                </c:pt>
                <c:pt idx="56">
                  <c:v>7.4</c:v>
                </c:pt>
                <c:pt idx="57">
                  <c:v>11.2</c:v>
                </c:pt>
                <c:pt idx="58">
                  <c:v>19.3</c:v>
                </c:pt>
                <c:pt idx="59">
                  <c:v>15.3</c:v>
                </c:pt>
                <c:pt idx="60">
                  <c:v>6.6</c:v>
                </c:pt>
                <c:pt idx="61">
                  <c:v>1.4</c:v>
                </c:pt>
                <c:pt idx="62">
                  <c:v>1.8</c:v>
                </c:pt>
                <c:pt idx="63">
                  <c:v>4.5</c:v>
                </c:pt>
                <c:pt idx="64">
                  <c:v>8.8000000000000007</c:v>
                </c:pt>
                <c:pt idx="65">
                  <c:v>12.7</c:v>
                </c:pt>
                <c:pt idx="66">
                  <c:v>16.2</c:v>
                </c:pt>
                <c:pt idx="67">
                  <c:v>16.7</c:v>
                </c:pt>
                <c:pt idx="68">
                  <c:v>18.3</c:v>
                </c:pt>
                <c:pt idx="69">
                  <c:v>19.899999999999999</c:v>
                </c:pt>
                <c:pt idx="70">
                  <c:v>12.1</c:v>
                </c:pt>
                <c:pt idx="71">
                  <c:v>12.2</c:v>
                </c:pt>
                <c:pt idx="72">
                  <c:v>12.4</c:v>
                </c:pt>
                <c:pt idx="73">
                  <c:v>9.1</c:v>
                </c:pt>
                <c:pt idx="74">
                  <c:v>9.1999999999999993</c:v>
                </c:pt>
                <c:pt idx="75">
                  <c:v>10.7</c:v>
                </c:pt>
                <c:pt idx="76">
                  <c:v>13.2</c:v>
                </c:pt>
                <c:pt idx="77">
                  <c:v>9.1</c:v>
                </c:pt>
                <c:pt idx="78">
                  <c:v>7.3</c:v>
                </c:pt>
                <c:pt idx="79">
                  <c:v>11.5</c:v>
                </c:pt>
                <c:pt idx="80">
                  <c:v>14.1</c:v>
                </c:pt>
                <c:pt idx="81">
                  <c:v>13.6</c:v>
                </c:pt>
                <c:pt idx="82">
                  <c:v>16.3</c:v>
                </c:pt>
                <c:pt idx="83">
                  <c:v>17.3</c:v>
                </c:pt>
                <c:pt idx="84">
                  <c:v>15.8</c:v>
                </c:pt>
                <c:pt idx="85">
                  <c:v>13.2</c:v>
                </c:pt>
                <c:pt idx="86">
                  <c:v>11.7</c:v>
                </c:pt>
                <c:pt idx="87">
                  <c:v>10</c:v>
                </c:pt>
                <c:pt idx="88">
                  <c:v>13.5</c:v>
                </c:pt>
                <c:pt idx="89">
                  <c:v>12.3</c:v>
                </c:pt>
                <c:pt idx="90">
                  <c:v>13.9</c:v>
                </c:pt>
                <c:pt idx="91">
                  <c:v>16.8</c:v>
                </c:pt>
                <c:pt idx="92">
                  <c:v>19.3</c:v>
                </c:pt>
                <c:pt idx="93">
                  <c:v>20.100000000000001</c:v>
                </c:pt>
                <c:pt idx="94">
                  <c:v>22.4</c:v>
                </c:pt>
                <c:pt idx="95">
                  <c:v>24.9</c:v>
                </c:pt>
                <c:pt idx="96">
                  <c:v>26.1</c:v>
                </c:pt>
                <c:pt idx="97">
                  <c:v>26.6</c:v>
                </c:pt>
                <c:pt idx="98">
                  <c:v>28.3</c:v>
                </c:pt>
                <c:pt idx="99">
                  <c:v>28.2</c:v>
                </c:pt>
                <c:pt idx="100">
                  <c:v>26</c:v>
                </c:pt>
                <c:pt idx="101">
                  <c:v>16.2</c:v>
                </c:pt>
                <c:pt idx="102">
                  <c:v>15.2</c:v>
                </c:pt>
                <c:pt idx="103">
                  <c:v>17.8</c:v>
                </c:pt>
                <c:pt idx="104">
                  <c:v>17.7</c:v>
                </c:pt>
                <c:pt idx="105">
                  <c:v>14</c:v>
                </c:pt>
                <c:pt idx="106">
                  <c:v>14.6</c:v>
                </c:pt>
                <c:pt idx="107">
                  <c:v>20.399999999999999</c:v>
                </c:pt>
                <c:pt idx="108">
                  <c:v>20</c:v>
                </c:pt>
                <c:pt idx="109">
                  <c:v>21.9</c:v>
                </c:pt>
                <c:pt idx="110">
                  <c:v>20.6</c:v>
                </c:pt>
                <c:pt idx="111">
                  <c:v>24.3</c:v>
                </c:pt>
                <c:pt idx="112">
                  <c:v>17.8</c:v>
                </c:pt>
                <c:pt idx="113">
                  <c:v>17.3</c:v>
                </c:pt>
                <c:pt idx="114">
                  <c:v>16.399999999999999</c:v>
                </c:pt>
                <c:pt idx="115">
                  <c:v>12.8</c:v>
                </c:pt>
                <c:pt idx="116">
                  <c:v>14.5</c:v>
                </c:pt>
                <c:pt idx="117">
                  <c:v>15.8</c:v>
                </c:pt>
                <c:pt idx="118">
                  <c:v>18.5</c:v>
                </c:pt>
                <c:pt idx="119">
                  <c:v>19.5</c:v>
                </c:pt>
                <c:pt idx="120">
                  <c:v>17.3</c:v>
                </c:pt>
                <c:pt idx="121">
                  <c:v>17</c:v>
                </c:pt>
                <c:pt idx="122">
                  <c:v>16.399999999999999</c:v>
                </c:pt>
                <c:pt idx="123">
                  <c:v>17.5</c:v>
                </c:pt>
                <c:pt idx="124">
                  <c:v>20.6</c:v>
                </c:pt>
                <c:pt idx="125">
                  <c:v>20.399999999999999</c:v>
                </c:pt>
                <c:pt idx="126">
                  <c:v>20.9</c:v>
                </c:pt>
                <c:pt idx="127">
                  <c:v>22.5</c:v>
                </c:pt>
                <c:pt idx="128">
                  <c:v>22.4</c:v>
                </c:pt>
                <c:pt idx="129">
                  <c:v>20.7</c:v>
                </c:pt>
                <c:pt idx="130">
                  <c:v>20</c:v>
                </c:pt>
                <c:pt idx="131">
                  <c:v>18.100000000000001</c:v>
                </c:pt>
                <c:pt idx="132">
                  <c:v>20.5</c:v>
                </c:pt>
                <c:pt idx="133">
                  <c:v>25.2</c:v>
                </c:pt>
                <c:pt idx="134">
                  <c:v>26.5</c:v>
                </c:pt>
                <c:pt idx="135">
                  <c:v>26.2</c:v>
                </c:pt>
                <c:pt idx="136">
                  <c:v>27.3</c:v>
                </c:pt>
                <c:pt idx="137">
                  <c:v>19.8</c:v>
                </c:pt>
                <c:pt idx="138">
                  <c:v>18</c:v>
                </c:pt>
                <c:pt idx="139">
                  <c:v>20</c:v>
                </c:pt>
                <c:pt idx="140">
                  <c:v>22.8</c:v>
                </c:pt>
                <c:pt idx="141">
                  <c:v>22.2</c:v>
                </c:pt>
                <c:pt idx="142">
                  <c:v>22</c:v>
                </c:pt>
                <c:pt idx="143">
                  <c:v>20.9</c:v>
                </c:pt>
                <c:pt idx="144">
                  <c:v>17.7</c:v>
                </c:pt>
                <c:pt idx="145">
                  <c:v>21.6</c:v>
                </c:pt>
                <c:pt idx="146">
                  <c:v>22.4</c:v>
                </c:pt>
                <c:pt idx="147">
                  <c:v>22.5</c:v>
                </c:pt>
                <c:pt idx="148">
                  <c:v>22</c:v>
                </c:pt>
                <c:pt idx="149">
                  <c:v>20.399999999999999</c:v>
                </c:pt>
                <c:pt idx="150">
                  <c:v>21.5</c:v>
                </c:pt>
                <c:pt idx="151">
                  <c:v>22.5</c:v>
                </c:pt>
                <c:pt idx="152">
                  <c:v>21.2</c:v>
                </c:pt>
                <c:pt idx="153">
                  <c:v>22.5</c:v>
                </c:pt>
                <c:pt idx="154">
                  <c:v>23.1</c:v>
                </c:pt>
                <c:pt idx="155">
                  <c:v>22</c:v>
                </c:pt>
                <c:pt idx="156">
                  <c:v>19.899999999999999</c:v>
                </c:pt>
                <c:pt idx="157">
                  <c:v>22.2</c:v>
                </c:pt>
                <c:pt idx="158">
                  <c:v>21.5</c:v>
                </c:pt>
                <c:pt idx="159">
                  <c:v>17.600000000000001</c:v>
                </c:pt>
                <c:pt idx="160">
                  <c:v>18.600000000000001</c:v>
                </c:pt>
                <c:pt idx="161">
                  <c:v>19.100000000000001</c:v>
                </c:pt>
                <c:pt idx="162">
                  <c:v>21</c:v>
                </c:pt>
                <c:pt idx="163">
                  <c:v>19.3</c:v>
                </c:pt>
                <c:pt idx="164">
                  <c:v>15.4</c:v>
                </c:pt>
                <c:pt idx="165">
                  <c:v>13.5</c:v>
                </c:pt>
                <c:pt idx="166">
                  <c:v>12.7</c:v>
                </c:pt>
                <c:pt idx="167">
                  <c:v>13.5</c:v>
                </c:pt>
                <c:pt idx="168">
                  <c:v>14.8</c:v>
                </c:pt>
                <c:pt idx="169">
                  <c:v>15.6</c:v>
                </c:pt>
                <c:pt idx="170">
                  <c:v>15.5</c:v>
                </c:pt>
                <c:pt idx="171">
                  <c:v>13.3</c:v>
                </c:pt>
                <c:pt idx="172">
                  <c:v>18.8</c:v>
                </c:pt>
                <c:pt idx="173">
                  <c:v>16.8</c:v>
                </c:pt>
                <c:pt idx="174">
                  <c:v>15</c:v>
                </c:pt>
                <c:pt idx="175">
                  <c:v>21.4</c:v>
                </c:pt>
                <c:pt idx="176">
                  <c:v>23.7</c:v>
                </c:pt>
                <c:pt idx="177">
                  <c:v>23.2</c:v>
                </c:pt>
                <c:pt idx="178">
                  <c:v>17.3</c:v>
                </c:pt>
                <c:pt idx="179">
                  <c:v>16.8</c:v>
                </c:pt>
                <c:pt idx="180">
                  <c:v>19</c:v>
                </c:pt>
                <c:pt idx="181">
                  <c:v>19.7</c:v>
                </c:pt>
                <c:pt idx="182">
                  <c:v>18</c:v>
                </c:pt>
                <c:pt idx="183">
                  <c:v>19</c:v>
                </c:pt>
                <c:pt idx="184">
                  <c:v>16.899999999999999</c:v>
                </c:pt>
                <c:pt idx="185">
                  <c:v>16</c:v>
                </c:pt>
                <c:pt idx="186">
                  <c:v>16.8</c:v>
                </c:pt>
                <c:pt idx="187">
                  <c:v>17.600000000000001</c:v>
                </c:pt>
                <c:pt idx="188">
                  <c:v>15</c:v>
                </c:pt>
                <c:pt idx="189">
                  <c:v>11.8</c:v>
                </c:pt>
                <c:pt idx="190">
                  <c:v>11.1</c:v>
                </c:pt>
                <c:pt idx="191">
                  <c:v>13.9</c:v>
                </c:pt>
                <c:pt idx="192">
                  <c:v>12.2</c:v>
                </c:pt>
                <c:pt idx="193">
                  <c:v>12.9</c:v>
                </c:pt>
                <c:pt idx="194">
                  <c:v>14.1</c:v>
                </c:pt>
                <c:pt idx="195">
                  <c:v>11.7</c:v>
                </c:pt>
                <c:pt idx="196">
                  <c:v>14.2</c:v>
                </c:pt>
                <c:pt idx="197">
                  <c:v>13.5</c:v>
                </c:pt>
                <c:pt idx="198">
                  <c:v>12.8</c:v>
                </c:pt>
                <c:pt idx="199">
                  <c:v>13.7</c:v>
                </c:pt>
                <c:pt idx="200">
                  <c:v>13.8</c:v>
                </c:pt>
                <c:pt idx="201">
                  <c:v>13.9</c:v>
                </c:pt>
                <c:pt idx="202">
                  <c:v>15</c:v>
                </c:pt>
                <c:pt idx="203">
                  <c:v>13.9</c:v>
                </c:pt>
                <c:pt idx="204">
                  <c:v>12.1</c:v>
                </c:pt>
                <c:pt idx="205">
                  <c:v>13.7</c:v>
                </c:pt>
                <c:pt idx="206">
                  <c:v>11</c:v>
                </c:pt>
                <c:pt idx="207">
                  <c:v>6.2</c:v>
                </c:pt>
                <c:pt idx="208">
                  <c:v>5.8</c:v>
                </c:pt>
                <c:pt idx="209">
                  <c:v>2.6</c:v>
                </c:pt>
                <c:pt idx="210">
                  <c:v>4.9000000000000004</c:v>
                </c:pt>
                <c:pt idx="211">
                  <c:v>8.1999999999999993</c:v>
                </c:pt>
                <c:pt idx="212">
                  <c:v>11.2</c:v>
                </c:pt>
                <c:pt idx="21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5568"/>
        <c:axId val="2115226112"/>
      </c:lineChart>
      <c:dateAx>
        <c:axId val="2115225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6112"/>
        <c:crosses val="autoZero"/>
        <c:auto val="1"/>
        <c:lblOffset val="100"/>
        <c:baseTimeUnit val="days"/>
        <c:majorUnit val="1"/>
        <c:majorTimeUnit val="days"/>
      </c:dateAx>
      <c:valAx>
        <c:axId val="21152261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'2023'!$H$1:$H$243</c:f>
              <c:strCache>
                <c:ptCount val="243"/>
                <c:pt idx="0">
                  <c:v>Дата</c:v>
                </c:pt>
                <c:pt idx="28">
                  <c:v>28.02.2023</c:v>
                </c:pt>
                <c:pt idx="29">
                  <c:v>01.03.2023</c:v>
                </c:pt>
                <c:pt idx="30">
                  <c:v>02.03.2023</c:v>
                </c:pt>
                <c:pt idx="31">
                  <c:v>03.03.2023</c:v>
                </c:pt>
                <c:pt idx="32">
                  <c:v>04.03.2023</c:v>
                </c:pt>
                <c:pt idx="33">
                  <c:v>05.03.2023</c:v>
                </c:pt>
                <c:pt idx="34">
                  <c:v>06.03.2023</c:v>
                </c:pt>
                <c:pt idx="35">
                  <c:v>07.03.2023</c:v>
                </c:pt>
                <c:pt idx="36">
                  <c:v>08.03.2023</c:v>
                </c:pt>
                <c:pt idx="37">
                  <c:v>09.03.2023</c:v>
                </c:pt>
                <c:pt idx="38">
                  <c:v>10.03.2023</c:v>
                </c:pt>
                <c:pt idx="39">
                  <c:v>11.03.2023</c:v>
                </c:pt>
                <c:pt idx="40">
                  <c:v>12.03.2023</c:v>
                </c:pt>
                <c:pt idx="41">
                  <c:v>13.03.2023</c:v>
                </c:pt>
                <c:pt idx="42">
                  <c:v>14.03.2023</c:v>
                </c:pt>
                <c:pt idx="43">
                  <c:v>15.03.2023</c:v>
                </c:pt>
                <c:pt idx="44">
                  <c:v>16.03.2023</c:v>
                </c:pt>
                <c:pt idx="45">
                  <c:v>17.03.2023</c:v>
                </c:pt>
                <c:pt idx="46">
                  <c:v>18.03.2023</c:v>
                </c:pt>
                <c:pt idx="47">
                  <c:v>19.03.2023</c:v>
                </c:pt>
                <c:pt idx="48">
                  <c:v>20.03.2023</c:v>
                </c:pt>
                <c:pt idx="49">
                  <c:v>21.03.2023</c:v>
                </c:pt>
                <c:pt idx="50">
                  <c:v>22.03.2023</c:v>
                </c:pt>
                <c:pt idx="51">
                  <c:v>23.03.2023</c:v>
                </c:pt>
                <c:pt idx="52">
                  <c:v>24.03.2023</c:v>
                </c:pt>
                <c:pt idx="53">
                  <c:v>25.03.2023</c:v>
                </c:pt>
                <c:pt idx="54">
                  <c:v>26.03.2023</c:v>
                </c:pt>
                <c:pt idx="55">
                  <c:v>27.03.2023</c:v>
                </c:pt>
                <c:pt idx="56">
                  <c:v>28.03.2023</c:v>
                </c:pt>
                <c:pt idx="57">
                  <c:v>29.03.2023</c:v>
                </c:pt>
                <c:pt idx="58">
                  <c:v>30.03.2023</c:v>
                </c:pt>
                <c:pt idx="59">
                  <c:v>31.03.2023</c:v>
                </c:pt>
                <c:pt idx="60">
                  <c:v>01.04.2023</c:v>
                </c:pt>
                <c:pt idx="61">
                  <c:v>02.04.2023</c:v>
                </c:pt>
                <c:pt idx="62">
                  <c:v>03.04.2023</c:v>
                </c:pt>
                <c:pt idx="63">
                  <c:v>04.04.2023</c:v>
                </c:pt>
                <c:pt idx="64">
                  <c:v>05.04.2023</c:v>
                </c:pt>
                <c:pt idx="65">
                  <c:v>06.04.2023</c:v>
                </c:pt>
                <c:pt idx="66">
                  <c:v>07.04.2023</c:v>
                </c:pt>
                <c:pt idx="67">
                  <c:v>08.04.2023</c:v>
                </c:pt>
                <c:pt idx="68">
                  <c:v>09.04.2023</c:v>
                </c:pt>
                <c:pt idx="69">
                  <c:v>10.04.2023</c:v>
                </c:pt>
                <c:pt idx="70">
                  <c:v>11.04.2023</c:v>
                </c:pt>
                <c:pt idx="71">
                  <c:v>12.04.2023</c:v>
                </c:pt>
                <c:pt idx="72">
                  <c:v>13.04.2023</c:v>
                </c:pt>
                <c:pt idx="73">
                  <c:v>14.04.2023</c:v>
                </c:pt>
                <c:pt idx="74">
                  <c:v>15.04.2023</c:v>
                </c:pt>
                <c:pt idx="75">
                  <c:v>16.04.2023</c:v>
                </c:pt>
                <c:pt idx="76">
                  <c:v>17.04.2023</c:v>
                </c:pt>
                <c:pt idx="77">
                  <c:v>18.04.2023</c:v>
                </c:pt>
                <c:pt idx="78">
                  <c:v>19.04.2023</c:v>
                </c:pt>
                <c:pt idx="79">
                  <c:v>20.04.2023</c:v>
                </c:pt>
                <c:pt idx="80">
                  <c:v>21.04.2023</c:v>
                </c:pt>
                <c:pt idx="81">
                  <c:v>22.04.2023</c:v>
                </c:pt>
                <c:pt idx="82">
                  <c:v>23.04.2023</c:v>
                </c:pt>
                <c:pt idx="83">
                  <c:v>24.04.2023</c:v>
                </c:pt>
                <c:pt idx="84">
                  <c:v>25.04.2023</c:v>
                </c:pt>
                <c:pt idx="85">
                  <c:v>26.04.2023</c:v>
                </c:pt>
                <c:pt idx="86">
                  <c:v>27.04.2023</c:v>
                </c:pt>
                <c:pt idx="87">
                  <c:v>28.04.2023</c:v>
                </c:pt>
                <c:pt idx="88">
                  <c:v>29.04.2023</c:v>
                </c:pt>
                <c:pt idx="89">
                  <c:v>30.04.2023</c:v>
                </c:pt>
                <c:pt idx="90">
                  <c:v>01.05.2023</c:v>
                </c:pt>
                <c:pt idx="91">
                  <c:v>02.05.2023</c:v>
                </c:pt>
                <c:pt idx="92">
                  <c:v>03.05.2023</c:v>
                </c:pt>
                <c:pt idx="93">
                  <c:v>04.05.2023</c:v>
                </c:pt>
                <c:pt idx="94">
                  <c:v>05.05.2023</c:v>
                </c:pt>
                <c:pt idx="95">
                  <c:v>06.05.2023</c:v>
                </c:pt>
                <c:pt idx="96">
                  <c:v>07.05.2023</c:v>
                </c:pt>
                <c:pt idx="97">
                  <c:v>08.05.2023</c:v>
                </c:pt>
                <c:pt idx="98">
                  <c:v>09.05.2023</c:v>
                </c:pt>
                <c:pt idx="99">
                  <c:v>10.05.2023</c:v>
                </c:pt>
                <c:pt idx="100">
                  <c:v>11.05.2023</c:v>
                </c:pt>
                <c:pt idx="101">
                  <c:v>12.05.2023</c:v>
                </c:pt>
                <c:pt idx="102">
                  <c:v>13.05.2023</c:v>
                </c:pt>
                <c:pt idx="103">
                  <c:v>14.05.2023</c:v>
                </c:pt>
                <c:pt idx="104">
                  <c:v>15.05.2023</c:v>
                </c:pt>
                <c:pt idx="105">
                  <c:v>16.05.2023</c:v>
                </c:pt>
                <c:pt idx="106">
                  <c:v>17.05.2023</c:v>
                </c:pt>
                <c:pt idx="107">
                  <c:v>18.05.2023</c:v>
                </c:pt>
                <c:pt idx="108">
                  <c:v>19.05.2023</c:v>
                </c:pt>
                <c:pt idx="109">
                  <c:v>20.05.2023</c:v>
                </c:pt>
                <c:pt idx="110">
                  <c:v>21.05.2023</c:v>
                </c:pt>
                <c:pt idx="111">
                  <c:v>22.05.2023</c:v>
                </c:pt>
                <c:pt idx="112">
                  <c:v>23.05.2023</c:v>
                </c:pt>
                <c:pt idx="113">
                  <c:v>24.05.2023</c:v>
                </c:pt>
                <c:pt idx="114">
                  <c:v>25.05.2023</c:v>
                </c:pt>
                <c:pt idx="115">
                  <c:v>26.05.2023</c:v>
                </c:pt>
                <c:pt idx="116">
                  <c:v>27.05.2023</c:v>
                </c:pt>
                <c:pt idx="117">
                  <c:v>28.05.2023</c:v>
                </c:pt>
                <c:pt idx="118">
                  <c:v>29.05.2023</c:v>
                </c:pt>
                <c:pt idx="119">
                  <c:v>30.05.2023</c:v>
                </c:pt>
                <c:pt idx="120">
                  <c:v>31.05.2023</c:v>
                </c:pt>
                <c:pt idx="121">
                  <c:v>01.06.2023</c:v>
                </c:pt>
                <c:pt idx="122">
                  <c:v>02.06.2023</c:v>
                </c:pt>
                <c:pt idx="123">
                  <c:v>03.06.2023</c:v>
                </c:pt>
                <c:pt idx="124">
                  <c:v>04.06.2023</c:v>
                </c:pt>
                <c:pt idx="125">
                  <c:v>05.06.2023</c:v>
                </c:pt>
                <c:pt idx="126">
                  <c:v>06.06.2023</c:v>
                </c:pt>
                <c:pt idx="127">
                  <c:v>07.06.2023</c:v>
                </c:pt>
                <c:pt idx="128">
                  <c:v>08.06.2023</c:v>
                </c:pt>
                <c:pt idx="129">
                  <c:v>09.06.2023</c:v>
                </c:pt>
                <c:pt idx="130">
                  <c:v>10.06.2023</c:v>
                </c:pt>
                <c:pt idx="131">
                  <c:v>11.06.2023</c:v>
                </c:pt>
                <c:pt idx="132">
                  <c:v>12.06.2023</c:v>
                </c:pt>
                <c:pt idx="133">
                  <c:v>13.06.2023</c:v>
                </c:pt>
                <c:pt idx="134">
                  <c:v>14.06.2023</c:v>
                </c:pt>
                <c:pt idx="135">
                  <c:v>15.06.2023</c:v>
                </c:pt>
                <c:pt idx="136">
                  <c:v>16.06.2023</c:v>
                </c:pt>
                <c:pt idx="137">
                  <c:v>17.06.2023</c:v>
                </c:pt>
                <c:pt idx="138">
                  <c:v>18.06.2023</c:v>
                </c:pt>
                <c:pt idx="139">
                  <c:v>19.06.2023</c:v>
                </c:pt>
                <c:pt idx="140">
                  <c:v>20.06.2023</c:v>
                </c:pt>
                <c:pt idx="141">
                  <c:v>21.06.2023</c:v>
                </c:pt>
                <c:pt idx="142">
                  <c:v>22.06.2023</c:v>
                </c:pt>
                <c:pt idx="143">
                  <c:v>23.06.2023</c:v>
                </c:pt>
                <c:pt idx="144">
                  <c:v>24.06.2023</c:v>
                </c:pt>
                <c:pt idx="145">
                  <c:v>25.06.2023</c:v>
                </c:pt>
                <c:pt idx="146">
                  <c:v>26.06.2023</c:v>
                </c:pt>
                <c:pt idx="147">
                  <c:v>27.06.2023</c:v>
                </c:pt>
                <c:pt idx="148">
                  <c:v>28.06.2023</c:v>
                </c:pt>
                <c:pt idx="149">
                  <c:v>29.06.2023</c:v>
                </c:pt>
                <c:pt idx="150">
                  <c:v>30.06.2023</c:v>
                </c:pt>
                <c:pt idx="151">
                  <c:v>01.07.2023</c:v>
                </c:pt>
                <c:pt idx="152">
                  <c:v>02.07.2023</c:v>
                </c:pt>
                <c:pt idx="153">
                  <c:v>03.07.2023</c:v>
                </c:pt>
                <c:pt idx="154">
                  <c:v>04.07.2023</c:v>
                </c:pt>
                <c:pt idx="155">
                  <c:v>05.07.2023</c:v>
                </c:pt>
                <c:pt idx="156">
                  <c:v>06.07.2023</c:v>
                </c:pt>
                <c:pt idx="157">
                  <c:v>07.07.2023</c:v>
                </c:pt>
                <c:pt idx="158">
                  <c:v>08.07.2023</c:v>
                </c:pt>
                <c:pt idx="159">
                  <c:v>09.07.2023</c:v>
                </c:pt>
                <c:pt idx="160">
                  <c:v>10.07.2023</c:v>
                </c:pt>
                <c:pt idx="161">
                  <c:v>11.07.2023</c:v>
                </c:pt>
                <c:pt idx="162">
                  <c:v>12.07.2023</c:v>
                </c:pt>
                <c:pt idx="163">
                  <c:v>13.07.2023</c:v>
                </c:pt>
                <c:pt idx="164">
                  <c:v>14.07.2023</c:v>
                </c:pt>
                <c:pt idx="165">
                  <c:v>15.07.2023</c:v>
                </c:pt>
                <c:pt idx="166">
                  <c:v>16.07.2023</c:v>
                </c:pt>
                <c:pt idx="167">
                  <c:v>17.07.2023</c:v>
                </c:pt>
                <c:pt idx="168">
                  <c:v>18.07.2023</c:v>
                </c:pt>
                <c:pt idx="169">
                  <c:v>19.07.2023</c:v>
                </c:pt>
                <c:pt idx="170">
                  <c:v>20.07.2023</c:v>
                </c:pt>
                <c:pt idx="171">
                  <c:v>21.07.2023</c:v>
                </c:pt>
                <c:pt idx="172">
                  <c:v>22.07.2023</c:v>
                </c:pt>
                <c:pt idx="173">
                  <c:v>23.07.2023</c:v>
                </c:pt>
                <c:pt idx="174">
                  <c:v>24.07.2023</c:v>
                </c:pt>
                <c:pt idx="175">
                  <c:v>25.07.2023</c:v>
                </c:pt>
                <c:pt idx="176">
                  <c:v>26.07.2023</c:v>
                </c:pt>
                <c:pt idx="177">
                  <c:v>27.07.2023</c:v>
                </c:pt>
                <c:pt idx="178">
                  <c:v>28.07.2023</c:v>
                </c:pt>
                <c:pt idx="179">
                  <c:v>29.07.2023</c:v>
                </c:pt>
                <c:pt idx="180">
                  <c:v>30.07.2023</c:v>
                </c:pt>
                <c:pt idx="181">
                  <c:v>31.07.2023</c:v>
                </c:pt>
                <c:pt idx="182">
                  <c:v>01.08.2023</c:v>
                </c:pt>
                <c:pt idx="183">
                  <c:v>02.08.2023</c:v>
                </c:pt>
                <c:pt idx="184">
                  <c:v>03.08.2023</c:v>
                </c:pt>
                <c:pt idx="185">
                  <c:v>04.08.2023</c:v>
                </c:pt>
                <c:pt idx="186">
                  <c:v>05.08.2023</c:v>
                </c:pt>
                <c:pt idx="187">
                  <c:v>06.08.2023</c:v>
                </c:pt>
                <c:pt idx="188">
                  <c:v>07.08.2023</c:v>
                </c:pt>
                <c:pt idx="189">
                  <c:v>08.08.2023</c:v>
                </c:pt>
                <c:pt idx="190">
                  <c:v>09.08.2023</c:v>
                </c:pt>
                <c:pt idx="191">
                  <c:v>10.08.2023</c:v>
                </c:pt>
                <c:pt idx="192">
                  <c:v>11.08.2023</c:v>
                </c:pt>
                <c:pt idx="193">
                  <c:v>12.08.2023</c:v>
                </c:pt>
                <c:pt idx="194">
                  <c:v>13.08.2023</c:v>
                </c:pt>
                <c:pt idx="195">
                  <c:v>14.08.2023</c:v>
                </c:pt>
                <c:pt idx="196">
                  <c:v>15.08.2023</c:v>
                </c:pt>
                <c:pt idx="197">
                  <c:v>16.08.2023</c:v>
                </c:pt>
                <c:pt idx="198">
                  <c:v>17.08.2023</c:v>
                </c:pt>
                <c:pt idx="199">
                  <c:v>18.08.2023</c:v>
                </c:pt>
                <c:pt idx="200">
                  <c:v>19.08.2023</c:v>
                </c:pt>
                <c:pt idx="201">
                  <c:v>20.08.2023</c:v>
                </c:pt>
                <c:pt idx="202">
                  <c:v>21.08.2023</c:v>
                </c:pt>
                <c:pt idx="203">
                  <c:v>22.08.2023</c:v>
                </c:pt>
                <c:pt idx="204">
                  <c:v>23.08.2023</c:v>
                </c:pt>
                <c:pt idx="205">
                  <c:v>24.08.2023</c:v>
                </c:pt>
                <c:pt idx="206">
                  <c:v>25.08.2023</c:v>
                </c:pt>
                <c:pt idx="207">
                  <c:v>26.08.2023</c:v>
                </c:pt>
                <c:pt idx="208">
                  <c:v>27.08.2023</c:v>
                </c:pt>
                <c:pt idx="209">
                  <c:v>28.08.2023</c:v>
                </c:pt>
                <c:pt idx="210">
                  <c:v>29.08.2023</c:v>
                </c:pt>
                <c:pt idx="211">
                  <c:v>30.08.2023</c:v>
                </c:pt>
                <c:pt idx="212">
                  <c:v>31.08.2023</c:v>
                </c:pt>
                <c:pt idx="213">
                  <c:v>01.09.2023</c:v>
                </c:pt>
                <c:pt idx="214">
                  <c:v>02.09.2023</c:v>
                </c:pt>
                <c:pt idx="215">
                  <c:v>03.09.2023</c:v>
                </c:pt>
                <c:pt idx="216">
                  <c:v>04.09.2023</c:v>
                </c:pt>
                <c:pt idx="217">
                  <c:v>05.09.2023</c:v>
                </c:pt>
                <c:pt idx="218">
                  <c:v>06.09.2023</c:v>
                </c:pt>
                <c:pt idx="219">
                  <c:v>07.09.2023</c:v>
                </c:pt>
                <c:pt idx="220">
                  <c:v>08.09.2023</c:v>
                </c:pt>
                <c:pt idx="221">
                  <c:v>09.09.2023</c:v>
                </c:pt>
                <c:pt idx="222">
                  <c:v>10.09.2023</c:v>
                </c:pt>
                <c:pt idx="223">
                  <c:v>11.09.2023</c:v>
                </c:pt>
                <c:pt idx="224">
                  <c:v>12.09.2023</c:v>
                </c:pt>
                <c:pt idx="225">
                  <c:v>13.09.2023</c:v>
                </c:pt>
                <c:pt idx="226">
                  <c:v>14.09.2023</c:v>
                </c:pt>
                <c:pt idx="227">
                  <c:v>15.09.2023</c:v>
                </c:pt>
                <c:pt idx="228">
                  <c:v>16.09.2023</c:v>
                </c:pt>
                <c:pt idx="229">
                  <c:v>17.09.2023</c:v>
                </c:pt>
                <c:pt idx="230">
                  <c:v>18.09.2023</c:v>
                </c:pt>
                <c:pt idx="231">
                  <c:v>19.09.2023</c:v>
                </c:pt>
                <c:pt idx="232">
                  <c:v>20.09.2023</c:v>
                </c:pt>
                <c:pt idx="233">
                  <c:v>21.09.2023</c:v>
                </c:pt>
                <c:pt idx="234">
                  <c:v>22.09.2023</c:v>
                </c:pt>
                <c:pt idx="235">
                  <c:v>23.09.2023</c:v>
                </c:pt>
                <c:pt idx="236">
                  <c:v>24.09.2023</c:v>
                </c:pt>
                <c:pt idx="237">
                  <c:v>25.09.2023</c:v>
                </c:pt>
                <c:pt idx="238">
                  <c:v>26.09.2023</c:v>
                </c:pt>
                <c:pt idx="239">
                  <c:v>27.09.2023</c:v>
                </c:pt>
                <c:pt idx="240">
                  <c:v>28.09.2023</c:v>
                </c:pt>
                <c:pt idx="241">
                  <c:v>29.09.2023</c:v>
                </c:pt>
                <c:pt idx="242">
                  <c:v>30.09.2023</c:v>
                </c:pt>
              </c:strCache>
            </c:strRef>
          </c:cat>
          <c:val>
            <c:numRef>
              <c:f>'2023'!$I$1:$I$243</c:f>
              <c:numCache>
                <c:formatCode>General</c:formatCode>
                <c:ptCount val="243"/>
                <c:pt idx="0">
                  <c:v>0</c:v>
                </c:pt>
                <c:pt idx="28">
                  <c:v>-4.7</c:v>
                </c:pt>
                <c:pt idx="29">
                  <c:v>-0.5</c:v>
                </c:pt>
                <c:pt idx="30">
                  <c:v>2</c:v>
                </c:pt>
                <c:pt idx="31">
                  <c:v>0.9</c:v>
                </c:pt>
                <c:pt idx="32">
                  <c:v>-6</c:v>
                </c:pt>
                <c:pt idx="33">
                  <c:v>-5.0999999999999996</c:v>
                </c:pt>
                <c:pt idx="34">
                  <c:v>-3.1</c:v>
                </c:pt>
                <c:pt idx="35">
                  <c:v>0.2</c:v>
                </c:pt>
                <c:pt idx="36">
                  <c:v>1.3</c:v>
                </c:pt>
                <c:pt idx="37">
                  <c:v>-4.0999999999999996</c:v>
                </c:pt>
                <c:pt idx="38">
                  <c:v>-2.8</c:v>
                </c:pt>
                <c:pt idx="39">
                  <c:v>-0.3</c:v>
                </c:pt>
                <c:pt idx="40">
                  <c:v>2.1</c:v>
                </c:pt>
                <c:pt idx="41">
                  <c:v>-4.0999999999999996</c:v>
                </c:pt>
                <c:pt idx="42">
                  <c:v>-5.5</c:v>
                </c:pt>
                <c:pt idx="43">
                  <c:v>-2</c:v>
                </c:pt>
                <c:pt idx="44">
                  <c:v>-0.7</c:v>
                </c:pt>
                <c:pt idx="45">
                  <c:v>0.6</c:v>
                </c:pt>
                <c:pt idx="46">
                  <c:v>0</c:v>
                </c:pt>
                <c:pt idx="47">
                  <c:v>-2.9</c:v>
                </c:pt>
                <c:pt idx="48">
                  <c:v>-11.4</c:v>
                </c:pt>
                <c:pt idx="49">
                  <c:v>-8.1999999999999993</c:v>
                </c:pt>
                <c:pt idx="50">
                  <c:v>-9.3000000000000007</c:v>
                </c:pt>
                <c:pt idx="51">
                  <c:v>-7.5</c:v>
                </c:pt>
                <c:pt idx="52">
                  <c:v>-0.2</c:v>
                </c:pt>
                <c:pt idx="53">
                  <c:v>-0.1</c:v>
                </c:pt>
                <c:pt idx="54">
                  <c:v>3.6</c:v>
                </c:pt>
                <c:pt idx="55">
                  <c:v>3.7</c:v>
                </c:pt>
                <c:pt idx="56">
                  <c:v>4.5999999999999996</c:v>
                </c:pt>
                <c:pt idx="57">
                  <c:v>4.8</c:v>
                </c:pt>
                <c:pt idx="58">
                  <c:v>0.4</c:v>
                </c:pt>
                <c:pt idx="59">
                  <c:v>-5.4</c:v>
                </c:pt>
                <c:pt idx="60">
                  <c:v>-5.8</c:v>
                </c:pt>
                <c:pt idx="61">
                  <c:v>-5.8</c:v>
                </c:pt>
                <c:pt idx="62">
                  <c:v>-2.4</c:v>
                </c:pt>
                <c:pt idx="63">
                  <c:v>3.1</c:v>
                </c:pt>
                <c:pt idx="64">
                  <c:v>3.2</c:v>
                </c:pt>
                <c:pt idx="65">
                  <c:v>3.4</c:v>
                </c:pt>
                <c:pt idx="66">
                  <c:v>6.8</c:v>
                </c:pt>
                <c:pt idx="67">
                  <c:v>-3.3</c:v>
                </c:pt>
                <c:pt idx="68">
                  <c:v>-1.2</c:v>
                </c:pt>
                <c:pt idx="69">
                  <c:v>2.2999999999999998</c:v>
                </c:pt>
                <c:pt idx="70">
                  <c:v>4</c:v>
                </c:pt>
                <c:pt idx="71">
                  <c:v>0.4</c:v>
                </c:pt>
                <c:pt idx="72">
                  <c:v>4.7</c:v>
                </c:pt>
                <c:pt idx="73">
                  <c:v>6.6</c:v>
                </c:pt>
                <c:pt idx="74">
                  <c:v>-4.3</c:v>
                </c:pt>
                <c:pt idx="75">
                  <c:v>-4</c:v>
                </c:pt>
                <c:pt idx="76">
                  <c:v>-4</c:v>
                </c:pt>
                <c:pt idx="77">
                  <c:v>-6.6</c:v>
                </c:pt>
                <c:pt idx="78">
                  <c:v>-5.5</c:v>
                </c:pt>
                <c:pt idx="79">
                  <c:v>-2.4</c:v>
                </c:pt>
                <c:pt idx="80">
                  <c:v>1.1000000000000001</c:v>
                </c:pt>
                <c:pt idx="81">
                  <c:v>3.3</c:v>
                </c:pt>
                <c:pt idx="82">
                  <c:v>5.3</c:v>
                </c:pt>
                <c:pt idx="83">
                  <c:v>10.7</c:v>
                </c:pt>
                <c:pt idx="84">
                  <c:v>6.2</c:v>
                </c:pt>
                <c:pt idx="85">
                  <c:v>7.4</c:v>
                </c:pt>
                <c:pt idx="86">
                  <c:v>11.2</c:v>
                </c:pt>
                <c:pt idx="87">
                  <c:v>19.3</c:v>
                </c:pt>
                <c:pt idx="88">
                  <c:v>15.3</c:v>
                </c:pt>
                <c:pt idx="89">
                  <c:v>6.6</c:v>
                </c:pt>
                <c:pt idx="90">
                  <c:v>1.4</c:v>
                </c:pt>
                <c:pt idx="91">
                  <c:v>1.8</c:v>
                </c:pt>
                <c:pt idx="92">
                  <c:v>4.5</c:v>
                </c:pt>
                <c:pt idx="93">
                  <c:v>8.8000000000000007</c:v>
                </c:pt>
                <c:pt idx="94">
                  <c:v>12.7</c:v>
                </c:pt>
                <c:pt idx="95">
                  <c:v>16.2</c:v>
                </c:pt>
                <c:pt idx="96">
                  <c:v>16.7</c:v>
                </c:pt>
                <c:pt idx="97">
                  <c:v>18.3</c:v>
                </c:pt>
                <c:pt idx="98">
                  <c:v>19.899999999999999</c:v>
                </c:pt>
                <c:pt idx="99">
                  <c:v>12.1</c:v>
                </c:pt>
                <c:pt idx="100">
                  <c:v>12.2</c:v>
                </c:pt>
                <c:pt idx="101">
                  <c:v>12.4</c:v>
                </c:pt>
                <c:pt idx="102">
                  <c:v>9.1</c:v>
                </c:pt>
                <c:pt idx="103">
                  <c:v>9.1999999999999993</c:v>
                </c:pt>
                <c:pt idx="104">
                  <c:v>10.7</c:v>
                </c:pt>
                <c:pt idx="105">
                  <c:v>13.2</c:v>
                </c:pt>
                <c:pt idx="106">
                  <c:v>9.1</c:v>
                </c:pt>
                <c:pt idx="107">
                  <c:v>7.3</c:v>
                </c:pt>
                <c:pt idx="108">
                  <c:v>11.5</c:v>
                </c:pt>
                <c:pt idx="109">
                  <c:v>14.1</c:v>
                </c:pt>
                <c:pt idx="110">
                  <c:v>13.6</c:v>
                </c:pt>
                <c:pt idx="111">
                  <c:v>16.3</c:v>
                </c:pt>
                <c:pt idx="112">
                  <c:v>17.3</c:v>
                </c:pt>
                <c:pt idx="113">
                  <c:v>15.8</c:v>
                </c:pt>
                <c:pt idx="114">
                  <c:v>13.2</c:v>
                </c:pt>
                <c:pt idx="115">
                  <c:v>11.7</c:v>
                </c:pt>
                <c:pt idx="116">
                  <c:v>10</c:v>
                </c:pt>
                <c:pt idx="117">
                  <c:v>13.5</c:v>
                </c:pt>
                <c:pt idx="118">
                  <c:v>12.3</c:v>
                </c:pt>
                <c:pt idx="119">
                  <c:v>13.9</c:v>
                </c:pt>
                <c:pt idx="120">
                  <c:v>16.8</c:v>
                </c:pt>
                <c:pt idx="121">
                  <c:v>19.3</c:v>
                </c:pt>
                <c:pt idx="122">
                  <c:v>20.100000000000001</c:v>
                </c:pt>
                <c:pt idx="123">
                  <c:v>22.4</c:v>
                </c:pt>
                <c:pt idx="124">
                  <c:v>24.9</c:v>
                </c:pt>
                <c:pt idx="125">
                  <c:v>26.1</c:v>
                </c:pt>
                <c:pt idx="126">
                  <c:v>26.6</c:v>
                </c:pt>
                <c:pt idx="127">
                  <c:v>28.3</c:v>
                </c:pt>
                <c:pt idx="128">
                  <c:v>28.2</c:v>
                </c:pt>
                <c:pt idx="129">
                  <c:v>26</c:v>
                </c:pt>
                <c:pt idx="130">
                  <c:v>16.2</c:v>
                </c:pt>
                <c:pt idx="131">
                  <c:v>15.2</c:v>
                </c:pt>
                <c:pt idx="132">
                  <c:v>17.8</c:v>
                </c:pt>
                <c:pt idx="133">
                  <c:v>17.7</c:v>
                </c:pt>
                <c:pt idx="134">
                  <c:v>14</c:v>
                </c:pt>
                <c:pt idx="135">
                  <c:v>14.6</c:v>
                </c:pt>
                <c:pt idx="136">
                  <c:v>20.399999999999999</c:v>
                </c:pt>
                <c:pt idx="137">
                  <c:v>20</c:v>
                </c:pt>
                <c:pt idx="138">
                  <c:v>21.9</c:v>
                </c:pt>
                <c:pt idx="139">
                  <c:v>20.6</c:v>
                </c:pt>
                <c:pt idx="140">
                  <c:v>24.3</c:v>
                </c:pt>
                <c:pt idx="141">
                  <c:v>17.8</c:v>
                </c:pt>
                <c:pt idx="142">
                  <c:v>17.3</c:v>
                </c:pt>
                <c:pt idx="143">
                  <c:v>16.399999999999999</c:v>
                </c:pt>
                <c:pt idx="144">
                  <c:v>12.8</c:v>
                </c:pt>
                <c:pt idx="145">
                  <c:v>14.5</c:v>
                </c:pt>
                <c:pt idx="146">
                  <c:v>15.8</c:v>
                </c:pt>
                <c:pt idx="147">
                  <c:v>18.5</c:v>
                </c:pt>
                <c:pt idx="148">
                  <c:v>19.5</c:v>
                </c:pt>
                <c:pt idx="149">
                  <c:v>17.3</c:v>
                </c:pt>
                <c:pt idx="150">
                  <c:v>17</c:v>
                </c:pt>
                <c:pt idx="151">
                  <c:v>16.399999999999999</c:v>
                </c:pt>
                <c:pt idx="152">
                  <c:v>17.5</c:v>
                </c:pt>
                <c:pt idx="153">
                  <c:v>20.6</c:v>
                </c:pt>
                <c:pt idx="154">
                  <c:v>20.399999999999999</c:v>
                </c:pt>
                <c:pt idx="155">
                  <c:v>20.9</c:v>
                </c:pt>
                <c:pt idx="156">
                  <c:v>22.5</c:v>
                </c:pt>
                <c:pt idx="157">
                  <c:v>22.4</c:v>
                </c:pt>
                <c:pt idx="158">
                  <c:v>20.7</c:v>
                </c:pt>
                <c:pt idx="159">
                  <c:v>20</c:v>
                </c:pt>
                <c:pt idx="160">
                  <c:v>18.100000000000001</c:v>
                </c:pt>
                <c:pt idx="161">
                  <c:v>20.5</c:v>
                </c:pt>
                <c:pt idx="162">
                  <c:v>25.2</c:v>
                </c:pt>
                <c:pt idx="163">
                  <c:v>26.5</c:v>
                </c:pt>
                <c:pt idx="164">
                  <c:v>26.2</c:v>
                </c:pt>
                <c:pt idx="165">
                  <c:v>27.3</c:v>
                </c:pt>
                <c:pt idx="166">
                  <c:v>19.8</c:v>
                </c:pt>
                <c:pt idx="167">
                  <c:v>18</c:v>
                </c:pt>
                <c:pt idx="168">
                  <c:v>20</c:v>
                </c:pt>
                <c:pt idx="169">
                  <c:v>22.8</c:v>
                </c:pt>
                <c:pt idx="170">
                  <c:v>22.2</c:v>
                </c:pt>
                <c:pt idx="171">
                  <c:v>22</c:v>
                </c:pt>
                <c:pt idx="172">
                  <c:v>20.9</c:v>
                </c:pt>
                <c:pt idx="173">
                  <c:v>17.7</c:v>
                </c:pt>
                <c:pt idx="174">
                  <c:v>21.6</c:v>
                </c:pt>
                <c:pt idx="175">
                  <c:v>22.4</c:v>
                </c:pt>
                <c:pt idx="176">
                  <c:v>22.5</c:v>
                </c:pt>
                <c:pt idx="177">
                  <c:v>22</c:v>
                </c:pt>
                <c:pt idx="178">
                  <c:v>20.399999999999999</c:v>
                </c:pt>
                <c:pt idx="179">
                  <c:v>21.5</c:v>
                </c:pt>
                <c:pt idx="180">
                  <c:v>22.5</c:v>
                </c:pt>
                <c:pt idx="181">
                  <c:v>21.2</c:v>
                </c:pt>
                <c:pt idx="182">
                  <c:v>22.5</c:v>
                </c:pt>
                <c:pt idx="183">
                  <c:v>23.1</c:v>
                </c:pt>
                <c:pt idx="184">
                  <c:v>22</c:v>
                </c:pt>
                <c:pt idx="185">
                  <c:v>19.899999999999999</c:v>
                </c:pt>
                <c:pt idx="186">
                  <c:v>22.2</c:v>
                </c:pt>
                <c:pt idx="187">
                  <c:v>21.5</c:v>
                </c:pt>
                <c:pt idx="188">
                  <c:v>17.600000000000001</c:v>
                </c:pt>
                <c:pt idx="189">
                  <c:v>18.600000000000001</c:v>
                </c:pt>
                <c:pt idx="190">
                  <c:v>19.100000000000001</c:v>
                </c:pt>
                <c:pt idx="191">
                  <c:v>21</c:v>
                </c:pt>
                <c:pt idx="192">
                  <c:v>19.3</c:v>
                </c:pt>
                <c:pt idx="193">
                  <c:v>15.4</c:v>
                </c:pt>
                <c:pt idx="194">
                  <c:v>13.5</c:v>
                </c:pt>
                <c:pt idx="195">
                  <c:v>12.7</c:v>
                </c:pt>
                <c:pt idx="196">
                  <c:v>13.5</c:v>
                </c:pt>
                <c:pt idx="197">
                  <c:v>14.8</c:v>
                </c:pt>
                <c:pt idx="198">
                  <c:v>15.6</c:v>
                </c:pt>
                <c:pt idx="199">
                  <c:v>15.5</c:v>
                </c:pt>
                <c:pt idx="200">
                  <c:v>13.3</c:v>
                </c:pt>
                <c:pt idx="201">
                  <c:v>18.8</c:v>
                </c:pt>
                <c:pt idx="202">
                  <c:v>16.8</c:v>
                </c:pt>
                <c:pt idx="203">
                  <c:v>15</c:v>
                </c:pt>
                <c:pt idx="204">
                  <c:v>21.4</c:v>
                </c:pt>
                <c:pt idx="205">
                  <c:v>23.7</c:v>
                </c:pt>
                <c:pt idx="206">
                  <c:v>23.2</c:v>
                </c:pt>
                <c:pt idx="207">
                  <c:v>17.3</c:v>
                </c:pt>
                <c:pt idx="208">
                  <c:v>16.8</c:v>
                </c:pt>
                <c:pt idx="209">
                  <c:v>19</c:v>
                </c:pt>
                <c:pt idx="210">
                  <c:v>19.7</c:v>
                </c:pt>
                <c:pt idx="211">
                  <c:v>18</c:v>
                </c:pt>
                <c:pt idx="212">
                  <c:v>19</c:v>
                </c:pt>
                <c:pt idx="213">
                  <c:v>16.899999999999999</c:v>
                </c:pt>
                <c:pt idx="214">
                  <c:v>16</c:v>
                </c:pt>
                <c:pt idx="215">
                  <c:v>16.8</c:v>
                </c:pt>
                <c:pt idx="216">
                  <c:v>17.600000000000001</c:v>
                </c:pt>
                <c:pt idx="217">
                  <c:v>15</c:v>
                </c:pt>
                <c:pt idx="218">
                  <c:v>11.8</c:v>
                </c:pt>
                <c:pt idx="219">
                  <c:v>11.1</c:v>
                </c:pt>
                <c:pt idx="220">
                  <c:v>13.9</c:v>
                </c:pt>
                <c:pt idx="221">
                  <c:v>12.2</c:v>
                </c:pt>
                <c:pt idx="222">
                  <c:v>12.9</c:v>
                </c:pt>
                <c:pt idx="223">
                  <c:v>14.1</c:v>
                </c:pt>
                <c:pt idx="224">
                  <c:v>11.7</c:v>
                </c:pt>
                <c:pt idx="225">
                  <c:v>14.2</c:v>
                </c:pt>
                <c:pt idx="226">
                  <c:v>13.5</c:v>
                </c:pt>
                <c:pt idx="227">
                  <c:v>12.8</c:v>
                </c:pt>
                <c:pt idx="228">
                  <c:v>13.7</c:v>
                </c:pt>
                <c:pt idx="229">
                  <c:v>13.8</c:v>
                </c:pt>
                <c:pt idx="230">
                  <c:v>13.9</c:v>
                </c:pt>
                <c:pt idx="231">
                  <c:v>15</c:v>
                </c:pt>
                <c:pt idx="232">
                  <c:v>13.9</c:v>
                </c:pt>
                <c:pt idx="233">
                  <c:v>12.1</c:v>
                </c:pt>
                <c:pt idx="234">
                  <c:v>13.7</c:v>
                </c:pt>
                <c:pt idx="235">
                  <c:v>11</c:v>
                </c:pt>
                <c:pt idx="236">
                  <c:v>6.2</c:v>
                </c:pt>
                <c:pt idx="237">
                  <c:v>5.8</c:v>
                </c:pt>
                <c:pt idx="238">
                  <c:v>2.6</c:v>
                </c:pt>
                <c:pt idx="239">
                  <c:v>4.9000000000000004</c:v>
                </c:pt>
                <c:pt idx="240">
                  <c:v>8.1999999999999993</c:v>
                </c:pt>
                <c:pt idx="241">
                  <c:v>11.2</c:v>
                </c:pt>
                <c:pt idx="242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0-4249-BFA2-A3E6CA50356C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'2023'!$H$1:$H$243</c:f>
              <c:strCache>
                <c:ptCount val="243"/>
                <c:pt idx="0">
                  <c:v>Дата</c:v>
                </c:pt>
                <c:pt idx="28">
                  <c:v>28.02.2023</c:v>
                </c:pt>
                <c:pt idx="29">
                  <c:v>01.03.2023</c:v>
                </c:pt>
                <c:pt idx="30">
                  <c:v>02.03.2023</c:v>
                </c:pt>
                <c:pt idx="31">
                  <c:v>03.03.2023</c:v>
                </c:pt>
                <c:pt idx="32">
                  <c:v>04.03.2023</c:v>
                </c:pt>
                <c:pt idx="33">
                  <c:v>05.03.2023</c:v>
                </c:pt>
                <c:pt idx="34">
                  <c:v>06.03.2023</c:v>
                </c:pt>
                <c:pt idx="35">
                  <c:v>07.03.2023</c:v>
                </c:pt>
                <c:pt idx="36">
                  <c:v>08.03.2023</c:v>
                </c:pt>
                <c:pt idx="37">
                  <c:v>09.03.2023</c:v>
                </c:pt>
                <c:pt idx="38">
                  <c:v>10.03.2023</c:v>
                </c:pt>
                <c:pt idx="39">
                  <c:v>11.03.2023</c:v>
                </c:pt>
                <c:pt idx="40">
                  <c:v>12.03.2023</c:v>
                </c:pt>
                <c:pt idx="41">
                  <c:v>13.03.2023</c:v>
                </c:pt>
                <c:pt idx="42">
                  <c:v>14.03.2023</c:v>
                </c:pt>
                <c:pt idx="43">
                  <c:v>15.03.2023</c:v>
                </c:pt>
                <c:pt idx="44">
                  <c:v>16.03.2023</c:v>
                </c:pt>
                <c:pt idx="45">
                  <c:v>17.03.2023</c:v>
                </c:pt>
                <c:pt idx="46">
                  <c:v>18.03.2023</c:v>
                </c:pt>
                <c:pt idx="47">
                  <c:v>19.03.2023</c:v>
                </c:pt>
                <c:pt idx="48">
                  <c:v>20.03.2023</c:v>
                </c:pt>
                <c:pt idx="49">
                  <c:v>21.03.2023</c:v>
                </c:pt>
                <c:pt idx="50">
                  <c:v>22.03.2023</c:v>
                </c:pt>
                <c:pt idx="51">
                  <c:v>23.03.2023</c:v>
                </c:pt>
                <c:pt idx="52">
                  <c:v>24.03.2023</c:v>
                </c:pt>
                <c:pt idx="53">
                  <c:v>25.03.2023</c:v>
                </c:pt>
                <c:pt idx="54">
                  <c:v>26.03.2023</c:v>
                </c:pt>
                <c:pt idx="55">
                  <c:v>27.03.2023</c:v>
                </c:pt>
                <c:pt idx="56">
                  <c:v>28.03.2023</c:v>
                </c:pt>
                <c:pt idx="57">
                  <c:v>29.03.2023</c:v>
                </c:pt>
                <c:pt idx="58">
                  <c:v>30.03.2023</c:v>
                </c:pt>
                <c:pt idx="59">
                  <c:v>31.03.2023</c:v>
                </c:pt>
                <c:pt idx="60">
                  <c:v>01.04.2023</c:v>
                </c:pt>
                <c:pt idx="61">
                  <c:v>02.04.2023</c:v>
                </c:pt>
                <c:pt idx="62">
                  <c:v>03.04.2023</c:v>
                </c:pt>
                <c:pt idx="63">
                  <c:v>04.04.2023</c:v>
                </c:pt>
                <c:pt idx="64">
                  <c:v>05.04.2023</c:v>
                </c:pt>
                <c:pt idx="65">
                  <c:v>06.04.2023</c:v>
                </c:pt>
                <c:pt idx="66">
                  <c:v>07.04.2023</c:v>
                </c:pt>
                <c:pt idx="67">
                  <c:v>08.04.2023</c:v>
                </c:pt>
                <c:pt idx="68">
                  <c:v>09.04.2023</c:v>
                </c:pt>
                <c:pt idx="69">
                  <c:v>10.04.2023</c:v>
                </c:pt>
                <c:pt idx="70">
                  <c:v>11.04.2023</c:v>
                </c:pt>
                <c:pt idx="71">
                  <c:v>12.04.2023</c:v>
                </c:pt>
                <c:pt idx="72">
                  <c:v>13.04.2023</c:v>
                </c:pt>
                <c:pt idx="73">
                  <c:v>14.04.2023</c:v>
                </c:pt>
                <c:pt idx="74">
                  <c:v>15.04.2023</c:v>
                </c:pt>
                <c:pt idx="75">
                  <c:v>16.04.2023</c:v>
                </c:pt>
                <c:pt idx="76">
                  <c:v>17.04.2023</c:v>
                </c:pt>
                <c:pt idx="77">
                  <c:v>18.04.2023</c:v>
                </c:pt>
                <c:pt idx="78">
                  <c:v>19.04.2023</c:v>
                </c:pt>
                <c:pt idx="79">
                  <c:v>20.04.2023</c:v>
                </c:pt>
                <c:pt idx="80">
                  <c:v>21.04.2023</c:v>
                </c:pt>
                <c:pt idx="81">
                  <c:v>22.04.2023</c:v>
                </c:pt>
                <c:pt idx="82">
                  <c:v>23.04.2023</c:v>
                </c:pt>
                <c:pt idx="83">
                  <c:v>24.04.2023</c:v>
                </c:pt>
                <c:pt idx="84">
                  <c:v>25.04.2023</c:v>
                </c:pt>
                <c:pt idx="85">
                  <c:v>26.04.2023</c:v>
                </c:pt>
                <c:pt idx="86">
                  <c:v>27.04.2023</c:v>
                </c:pt>
                <c:pt idx="87">
                  <c:v>28.04.2023</c:v>
                </c:pt>
                <c:pt idx="88">
                  <c:v>29.04.2023</c:v>
                </c:pt>
                <c:pt idx="89">
                  <c:v>30.04.2023</c:v>
                </c:pt>
                <c:pt idx="90">
                  <c:v>01.05.2023</c:v>
                </c:pt>
                <c:pt idx="91">
                  <c:v>02.05.2023</c:v>
                </c:pt>
                <c:pt idx="92">
                  <c:v>03.05.2023</c:v>
                </c:pt>
                <c:pt idx="93">
                  <c:v>04.05.2023</c:v>
                </c:pt>
                <c:pt idx="94">
                  <c:v>05.05.2023</c:v>
                </c:pt>
                <c:pt idx="95">
                  <c:v>06.05.2023</c:v>
                </c:pt>
                <c:pt idx="96">
                  <c:v>07.05.2023</c:v>
                </c:pt>
                <c:pt idx="97">
                  <c:v>08.05.2023</c:v>
                </c:pt>
                <c:pt idx="98">
                  <c:v>09.05.2023</c:v>
                </c:pt>
                <c:pt idx="99">
                  <c:v>10.05.2023</c:v>
                </c:pt>
                <c:pt idx="100">
                  <c:v>11.05.2023</c:v>
                </c:pt>
                <c:pt idx="101">
                  <c:v>12.05.2023</c:v>
                </c:pt>
                <c:pt idx="102">
                  <c:v>13.05.2023</c:v>
                </c:pt>
                <c:pt idx="103">
                  <c:v>14.05.2023</c:v>
                </c:pt>
                <c:pt idx="104">
                  <c:v>15.05.2023</c:v>
                </c:pt>
                <c:pt idx="105">
                  <c:v>16.05.2023</c:v>
                </c:pt>
                <c:pt idx="106">
                  <c:v>17.05.2023</c:v>
                </c:pt>
                <c:pt idx="107">
                  <c:v>18.05.2023</c:v>
                </c:pt>
                <c:pt idx="108">
                  <c:v>19.05.2023</c:v>
                </c:pt>
                <c:pt idx="109">
                  <c:v>20.05.2023</c:v>
                </c:pt>
                <c:pt idx="110">
                  <c:v>21.05.2023</c:v>
                </c:pt>
                <c:pt idx="111">
                  <c:v>22.05.2023</c:v>
                </c:pt>
                <c:pt idx="112">
                  <c:v>23.05.2023</c:v>
                </c:pt>
                <c:pt idx="113">
                  <c:v>24.05.2023</c:v>
                </c:pt>
                <c:pt idx="114">
                  <c:v>25.05.2023</c:v>
                </c:pt>
                <c:pt idx="115">
                  <c:v>26.05.2023</c:v>
                </c:pt>
                <c:pt idx="116">
                  <c:v>27.05.2023</c:v>
                </c:pt>
                <c:pt idx="117">
                  <c:v>28.05.2023</c:v>
                </c:pt>
                <c:pt idx="118">
                  <c:v>29.05.2023</c:v>
                </c:pt>
                <c:pt idx="119">
                  <c:v>30.05.2023</c:v>
                </c:pt>
                <c:pt idx="120">
                  <c:v>31.05.2023</c:v>
                </c:pt>
                <c:pt idx="121">
                  <c:v>01.06.2023</c:v>
                </c:pt>
                <c:pt idx="122">
                  <c:v>02.06.2023</c:v>
                </c:pt>
                <c:pt idx="123">
                  <c:v>03.06.2023</c:v>
                </c:pt>
                <c:pt idx="124">
                  <c:v>04.06.2023</c:v>
                </c:pt>
                <c:pt idx="125">
                  <c:v>05.06.2023</c:v>
                </c:pt>
                <c:pt idx="126">
                  <c:v>06.06.2023</c:v>
                </c:pt>
                <c:pt idx="127">
                  <c:v>07.06.2023</c:v>
                </c:pt>
                <c:pt idx="128">
                  <c:v>08.06.2023</c:v>
                </c:pt>
                <c:pt idx="129">
                  <c:v>09.06.2023</c:v>
                </c:pt>
                <c:pt idx="130">
                  <c:v>10.06.2023</c:v>
                </c:pt>
                <c:pt idx="131">
                  <c:v>11.06.2023</c:v>
                </c:pt>
                <c:pt idx="132">
                  <c:v>12.06.2023</c:v>
                </c:pt>
                <c:pt idx="133">
                  <c:v>13.06.2023</c:v>
                </c:pt>
                <c:pt idx="134">
                  <c:v>14.06.2023</c:v>
                </c:pt>
                <c:pt idx="135">
                  <c:v>15.06.2023</c:v>
                </c:pt>
                <c:pt idx="136">
                  <c:v>16.06.2023</c:v>
                </c:pt>
                <c:pt idx="137">
                  <c:v>17.06.2023</c:v>
                </c:pt>
                <c:pt idx="138">
                  <c:v>18.06.2023</c:v>
                </c:pt>
                <c:pt idx="139">
                  <c:v>19.06.2023</c:v>
                </c:pt>
                <c:pt idx="140">
                  <c:v>20.06.2023</c:v>
                </c:pt>
                <c:pt idx="141">
                  <c:v>21.06.2023</c:v>
                </c:pt>
                <c:pt idx="142">
                  <c:v>22.06.2023</c:v>
                </c:pt>
                <c:pt idx="143">
                  <c:v>23.06.2023</c:v>
                </c:pt>
                <c:pt idx="144">
                  <c:v>24.06.2023</c:v>
                </c:pt>
                <c:pt idx="145">
                  <c:v>25.06.2023</c:v>
                </c:pt>
                <c:pt idx="146">
                  <c:v>26.06.2023</c:v>
                </c:pt>
                <c:pt idx="147">
                  <c:v>27.06.2023</c:v>
                </c:pt>
                <c:pt idx="148">
                  <c:v>28.06.2023</c:v>
                </c:pt>
                <c:pt idx="149">
                  <c:v>29.06.2023</c:v>
                </c:pt>
                <c:pt idx="150">
                  <c:v>30.06.2023</c:v>
                </c:pt>
                <c:pt idx="151">
                  <c:v>01.07.2023</c:v>
                </c:pt>
                <c:pt idx="152">
                  <c:v>02.07.2023</c:v>
                </c:pt>
                <c:pt idx="153">
                  <c:v>03.07.2023</c:v>
                </c:pt>
                <c:pt idx="154">
                  <c:v>04.07.2023</c:v>
                </c:pt>
                <c:pt idx="155">
                  <c:v>05.07.2023</c:v>
                </c:pt>
                <c:pt idx="156">
                  <c:v>06.07.2023</c:v>
                </c:pt>
                <c:pt idx="157">
                  <c:v>07.07.2023</c:v>
                </c:pt>
                <c:pt idx="158">
                  <c:v>08.07.2023</c:v>
                </c:pt>
                <c:pt idx="159">
                  <c:v>09.07.2023</c:v>
                </c:pt>
                <c:pt idx="160">
                  <c:v>10.07.2023</c:v>
                </c:pt>
                <c:pt idx="161">
                  <c:v>11.07.2023</c:v>
                </c:pt>
                <c:pt idx="162">
                  <c:v>12.07.2023</c:v>
                </c:pt>
                <c:pt idx="163">
                  <c:v>13.07.2023</c:v>
                </c:pt>
                <c:pt idx="164">
                  <c:v>14.07.2023</c:v>
                </c:pt>
                <c:pt idx="165">
                  <c:v>15.07.2023</c:v>
                </c:pt>
                <c:pt idx="166">
                  <c:v>16.07.2023</c:v>
                </c:pt>
                <c:pt idx="167">
                  <c:v>17.07.2023</c:v>
                </c:pt>
                <c:pt idx="168">
                  <c:v>18.07.2023</c:v>
                </c:pt>
                <c:pt idx="169">
                  <c:v>19.07.2023</c:v>
                </c:pt>
                <c:pt idx="170">
                  <c:v>20.07.2023</c:v>
                </c:pt>
                <c:pt idx="171">
                  <c:v>21.07.2023</c:v>
                </c:pt>
                <c:pt idx="172">
                  <c:v>22.07.2023</c:v>
                </c:pt>
                <c:pt idx="173">
                  <c:v>23.07.2023</c:v>
                </c:pt>
                <c:pt idx="174">
                  <c:v>24.07.2023</c:v>
                </c:pt>
                <c:pt idx="175">
                  <c:v>25.07.2023</c:v>
                </c:pt>
                <c:pt idx="176">
                  <c:v>26.07.2023</c:v>
                </c:pt>
                <c:pt idx="177">
                  <c:v>27.07.2023</c:v>
                </c:pt>
                <c:pt idx="178">
                  <c:v>28.07.2023</c:v>
                </c:pt>
                <c:pt idx="179">
                  <c:v>29.07.2023</c:v>
                </c:pt>
                <c:pt idx="180">
                  <c:v>30.07.2023</c:v>
                </c:pt>
                <c:pt idx="181">
                  <c:v>31.07.2023</c:v>
                </c:pt>
                <c:pt idx="182">
                  <c:v>01.08.2023</c:v>
                </c:pt>
                <c:pt idx="183">
                  <c:v>02.08.2023</c:v>
                </c:pt>
                <c:pt idx="184">
                  <c:v>03.08.2023</c:v>
                </c:pt>
                <c:pt idx="185">
                  <c:v>04.08.2023</c:v>
                </c:pt>
                <c:pt idx="186">
                  <c:v>05.08.2023</c:v>
                </c:pt>
                <c:pt idx="187">
                  <c:v>06.08.2023</c:v>
                </c:pt>
                <c:pt idx="188">
                  <c:v>07.08.2023</c:v>
                </c:pt>
                <c:pt idx="189">
                  <c:v>08.08.2023</c:v>
                </c:pt>
                <c:pt idx="190">
                  <c:v>09.08.2023</c:v>
                </c:pt>
                <c:pt idx="191">
                  <c:v>10.08.2023</c:v>
                </c:pt>
                <c:pt idx="192">
                  <c:v>11.08.2023</c:v>
                </c:pt>
                <c:pt idx="193">
                  <c:v>12.08.2023</c:v>
                </c:pt>
                <c:pt idx="194">
                  <c:v>13.08.2023</c:v>
                </c:pt>
                <c:pt idx="195">
                  <c:v>14.08.2023</c:v>
                </c:pt>
                <c:pt idx="196">
                  <c:v>15.08.2023</c:v>
                </c:pt>
                <c:pt idx="197">
                  <c:v>16.08.2023</c:v>
                </c:pt>
                <c:pt idx="198">
                  <c:v>17.08.2023</c:v>
                </c:pt>
                <c:pt idx="199">
                  <c:v>18.08.2023</c:v>
                </c:pt>
                <c:pt idx="200">
                  <c:v>19.08.2023</c:v>
                </c:pt>
                <c:pt idx="201">
                  <c:v>20.08.2023</c:v>
                </c:pt>
                <c:pt idx="202">
                  <c:v>21.08.2023</c:v>
                </c:pt>
                <c:pt idx="203">
                  <c:v>22.08.2023</c:v>
                </c:pt>
                <c:pt idx="204">
                  <c:v>23.08.2023</c:v>
                </c:pt>
                <c:pt idx="205">
                  <c:v>24.08.2023</c:v>
                </c:pt>
                <c:pt idx="206">
                  <c:v>25.08.2023</c:v>
                </c:pt>
                <c:pt idx="207">
                  <c:v>26.08.2023</c:v>
                </c:pt>
                <c:pt idx="208">
                  <c:v>27.08.2023</c:v>
                </c:pt>
                <c:pt idx="209">
                  <c:v>28.08.2023</c:v>
                </c:pt>
                <c:pt idx="210">
                  <c:v>29.08.2023</c:v>
                </c:pt>
                <c:pt idx="211">
                  <c:v>30.08.2023</c:v>
                </c:pt>
                <c:pt idx="212">
                  <c:v>31.08.2023</c:v>
                </c:pt>
                <c:pt idx="213">
                  <c:v>01.09.2023</c:v>
                </c:pt>
                <c:pt idx="214">
                  <c:v>02.09.2023</c:v>
                </c:pt>
                <c:pt idx="215">
                  <c:v>03.09.2023</c:v>
                </c:pt>
                <c:pt idx="216">
                  <c:v>04.09.2023</c:v>
                </c:pt>
                <c:pt idx="217">
                  <c:v>05.09.2023</c:v>
                </c:pt>
                <c:pt idx="218">
                  <c:v>06.09.2023</c:v>
                </c:pt>
                <c:pt idx="219">
                  <c:v>07.09.2023</c:v>
                </c:pt>
                <c:pt idx="220">
                  <c:v>08.09.2023</c:v>
                </c:pt>
                <c:pt idx="221">
                  <c:v>09.09.2023</c:v>
                </c:pt>
                <c:pt idx="222">
                  <c:v>10.09.2023</c:v>
                </c:pt>
                <c:pt idx="223">
                  <c:v>11.09.2023</c:v>
                </c:pt>
                <c:pt idx="224">
                  <c:v>12.09.2023</c:v>
                </c:pt>
                <c:pt idx="225">
                  <c:v>13.09.2023</c:v>
                </c:pt>
                <c:pt idx="226">
                  <c:v>14.09.2023</c:v>
                </c:pt>
                <c:pt idx="227">
                  <c:v>15.09.2023</c:v>
                </c:pt>
                <c:pt idx="228">
                  <c:v>16.09.2023</c:v>
                </c:pt>
                <c:pt idx="229">
                  <c:v>17.09.2023</c:v>
                </c:pt>
                <c:pt idx="230">
                  <c:v>18.09.2023</c:v>
                </c:pt>
                <c:pt idx="231">
                  <c:v>19.09.2023</c:v>
                </c:pt>
                <c:pt idx="232">
                  <c:v>20.09.2023</c:v>
                </c:pt>
                <c:pt idx="233">
                  <c:v>21.09.2023</c:v>
                </c:pt>
                <c:pt idx="234">
                  <c:v>22.09.2023</c:v>
                </c:pt>
                <c:pt idx="235">
                  <c:v>23.09.2023</c:v>
                </c:pt>
                <c:pt idx="236">
                  <c:v>24.09.2023</c:v>
                </c:pt>
                <c:pt idx="237">
                  <c:v>25.09.2023</c:v>
                </c:pt>
                <c:pt idx="238">
                  <c:v>26.09.2023</c:v>
                </c:pt>
                <c:pt idx="239">
                  <c:v>27.09.2023</c:v>
                </c:pt>
                <c:pt idx="240">
                  <c:v>28.09.2023</c:v>
                </c:pt>
                <c:pt idx="241">
                  <c:v>29.09.2023</c:v>
                </c:pt>
                <c:pt idx="242">
                  <c:v>30.09.2023</c:v>
                </c:pt>
              </c:strCache>
            </c:strRef>
          </c:cat>
          <c:val>
            <c:numRef>
              <c:f>'2023'!$J$1:$J$243</c:f>
              <c:numCache>
                <c:formatCode>General</c:formatCode>
                <c:ptCount val="243"/>
                <c:pt idx="0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16.100000000000001</c:v>
                </c:pt>
                <c:pt idx="32">
                  <c:v>9.6</c:v>
                </c:pt>
                <c:pt idx="33">
                  <c:v>0.1</c:v>
                </c:pt>
                <c:pt idx="34">
                  <c:v>5.7</c:v>
                </c:pt>
                <c:pt idx="35">
                  <c:v>0</c:v>
                </c:pt>
                <c:pt idx="36">
                  <c:v>9.1</c:v>
                </c:pt>
                <c:pt idx="37">
                  <c:v>0.9</c:v>
                </c:pt>
                <c:pt idx="38">
                  <c:v>1.5</c:v>
                </c:pt>
                <c:pt idx="39">
                  <c:v>0</c:v>
                </c:pt>
                <c:pt idx="40">
                  <c:v>6.3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0.4</c:v>
                </c:pt>
                <c:pt idx="46">
                  <c:v>0</c:v>
                </c:pt>
                <c:pt idx="47">
                  <c:v>1.9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1.4</c:v>
                </c:pt>
                <c:pt idx="68">
                  <c:v>0.4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5.0999999999999996</c:v>
                </c:pt>
                <c:pt idx="75">
                  <c:v>0</c:v>
                </c:pt>
                <c:pt idx="76">
                  <c:v>8.1</c:v>
                </c:pt>
                <c:pt idx="77">
                  <c:v>1.5</c:v>
                </c:pt>
                <c:pt idx="78">
                  <c:v>7.7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0.4</c:v>
                </c:pt>
                <c:pt idx="84">
                  <c:v>1</c:v>
                </c:pt>
                <c:pt idx="85">
                  <c:v>1.4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2.2999999999999998</c:v>
                </c:pt>
                <c:pt idx="104">
                  <c:v>0.4</c:v>
                </c:pt>
                <c:pt idx="105">
                  <c:v>0</c:v>
                </c:pt>
                <c:pt idx="106">
                  <c:v>1.1000000000000001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0.5</c:v>
                </c:pt>
                <c:pt idx="118">
                  <c:v>3.6</c:v>
                </c:pt>
                <c:pt idx="119">
                  <c:v>0.3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24.6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3.6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4.8</c:v>
                </c:pt>
                <c:pt idx="145">
                  <c:v>0.5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5.7</c:v>
                </c:pt>
                <c:pt idx="150">
                  <c:v>2.8</c:v>
                </c:pt>
                <c:pt idx="151">
                  <c:v>1.2</c:v>
                </c:pt>
                <c:pt idx="152">
                  <c:v>0.1</c:v>
                </c:pt>
                <c:pt idx="153">
                  <c:v>0.1</c:v>
                </c:pt>
                <c:pt idx="154">
                  <c:v>0</c:v>
                </c:pt>
                <c:pt idx="155">
                  <c:v>0</c:v>
                </c:pt>
                <c:pt idx="156">
                  <c:v>0.3</c:v>
                </c:pt>
                <c:pt idx="157">
                  <c:v>0.4</c:v>
                </c:pt>
                <c:pt idx="158">
                  <c:v>4.2</c:v>
                </c:pt>
                <c:pt idx="159">
                  <c:v>1.7</c:v>
                </c:pt>
                <c:pt idx="160">
                  <c:v>4</c:v>
                </c:pt>
                <c:pt idx="161">
                  <c:v>0</c:v>
                </c:pt>
                <c:pt idx="162">
                  <c:v>15.8</c:v>
                </c:pt>
                <c:pt idx="163">
                  <c:v>0</c:v>
                </c:pt>
                <c:pt idx="164">
                  <c:v>0</c:v>
                </c:pt>
                <c:pt idx="165">
                  <c:v>0.1</c:v>
                </c:pt>
                <c:pt idx="166">
                  <c:v>2.2000000000000002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0.1</c:v>
                </c:pt>
                <c:pt idx="171">
                  <c:v>19.2</c:v>
                </c:pt>
                <c:pt idx="172">
                  <c:v>5</c:v>
                </c:pt>
                <c:pt idx="173">
                  <c:v>16.100000000000001</c:v>
                </c:pt>
                <c:pt idx="174">
                  <c:v>0.6</c:v>
                </c:pt>
                <c:pt idx="175">
                  <c:v>0.3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3.7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0.1</c:v>
                </c:pt>
                <c:pt idx="185">
                  <c:v>3.6</c:v>
                </c:pt>
                <c:pt idx="186">
                  <c:v>0.9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9.8000000000000007</c:v>
                </c:pt>
                <c:pt idx="191">
                  <c:v>0</c:v>
                </c:pt>
                <c:pt idx="192">
                  <c:v>6.6</c:v>
                </c:pt>
                <c:pt idx="193">
                  <c:v>20.100000000000001</c:v>
                </c:pt>
                <c:pt idx="194">
                  <c:v>2.8</c:v>
                </c:pt>
                <c:pt idx="195">
                  <c:v>4.5999999999999996</c:v>
                </c:pt>
                <c:pt idx="196">
                  <c:v>3.4</c:v>
                </c:pt>
                <c:pt idx="197">
                  <c:v>0.6</c:v>
                </c:pt>
                <c:pt idx="198">
                  <c:v>8.1</c:v>
                </c:pt>
                <c:pt idx="199">
                  <c:v>2</c:v>
                </c:pt>
                <c:pt idx="200">
                  <c:v>3.2</c:v>
                </c:pt>
                <c:pt idx="201">
                  <c:v>4.4000000000000004</c:v>
                </c:pt>
                <c:pt idx="202">
                  <c:v>8.6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0.5</c:v>
                </c:pt>
                <c:pt idx="209">
                  <c:v>0.3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3.2</c:v>
                </c:pt>
                <c:pt idx="214">
                  <c:v>5.3</c:v>
                </c:pt>
                <c:pt idx="215">
                  <c:v>1</c:v>
                </c:pt>
                <c:pt idx="216">
                  <c:v>1.2</c:v>
                </c:pt>
                <c:pt idx="217">
                  <c:v>6.1</c:v>
                </c:pt>
                <c:pt idx="218">
                  <c:v>1.8</c:v>
                </c:pt>
                <c:pt idx="219">
                  <c:v>19.100000000000001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14.4</c:v>
                </c:pt>
                <c:pt idx="225">
                  <c:v>0.1</c:v>
                </c:pt>
                <c:pt idx="226">
                  <c:v>0.1</c:v>
                </c:pt>
                <c:pt idx="227">
                  <c:v>2.4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1.3</c:v>
                </c:pt>
                <c:pt idx="234">
                  <c:v>0</c:v>
                </c:pt>
                <c:pt idx="235">
                  <c:v>9.6</c:v>
                </c:pt>
                <c:pt idx="236">
                  <c:v>0.4</c:v>
                </c:pt>
                <c:pt idx="237">
                  <c:v>2.7</c:v>
                </c:pt>
                <c:pt idx="238">
                  <c:v>0.1</c:v>
                </c:pt>
                <c:pt idx="239">
                  <c:v>0</c:v>
                </c:pt>
                <c:pt idx="240">
                  <c:v>0.1</c:v>
                </c:pt>
                <c:pt idx="241">
                  <c:v>0.5</c:v>
                </c:pt>
                <c:pt idx="2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0-4249-BFA2-A3E6CA503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1216"/>
        <c:axId val="2115232096"/>
      </c:lineChart>
      <c:catAx>
        <c:axId val="21152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32096"/>
        <c:crosses val="autoZero"/>
        <c:auto val="1"/>
        <c:lblAlgn val="ctr"/>
        <c:lblOffset val="100"/>
        <c:tickLblSkip val="1"/>
        <c:noMultiLvlLbl val="0"/>
      </c:catAx>
      <c:valAx>
        <c:axId val="211523209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tx>
            <c:strRef>
              <c:f>'2024'!$I$1</c:f>
              <c:strCache>
                <c:ptCount val="1"/>
                <c:pt idx="0">
                  <c:v>Среднесуточная температура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'2024'!$H$2:$H$215</c:f>
              <c:numCache>
                <c:formatCode>dd\.mm\.yyyy</c:formatCode>
                <c:ptCount val="214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cat>
          <c:val>
            <c:numRef>
              <c:f>'2024'!$I$2:$I$215</c:f>
              <c:numCache>
                <c:formatCode>General</c:formatCode>
                <c:ptCount val="214"/>
                <c:pt idx="0">
                  <c:v>-5.0999999999999996</c:v>
                </c:pt>
                <c:pt idx="1">
                  <c:v>-5.3</c:v>
                </c:pt>
                <c:pt idx="2">
                  <c:v>-8.5</c:v>
                </c:pt>
                <c:pt idx="3">
                  <c:v>-9.5</c:v>
                </c:pt>
                <c:pt idx="4">
                  <c:v>-5.5</c:v>
                </c:pt>
                <c:pt idx="5">
                  <c:v>-3.9</c:v>
                </c:pt>
                <c:pt idx="6">
                  <c:v>-6.2</c:v>
                </c:pt>
                <c:pt idx="7">
                  <c:v>-6.1</c:v>
                </c:pt>
                <c:pt idx="8">
                  <c:v>-9.4</c:v>
                </c:pt>
                <c:pt idx="9">
                  <c:v>1.9</c:v>
                </c:pt>
                <c:pt idx="10">
                  <c:v>-0.4</c:v>
                </c:pt>
                <c:pt idx="11">
                  <c:v>-4.3</c:v>
                </c:pt>
                <c:pt idx="12">
                  <c:v>-5.8</c:v>
                </c:pt>
                <c:pt idx="13">
                  <c:v>-9.1999999999999993</c:v>
                </c:pt>
                <c:pt idx="14">
                  <c:v>-12.3</c:v>
                </c:pt>
                <c:pt idx="15">
                  <c:v>-7.7</c:v>
                </c:pt>
                <c:pt idx="16">
                  <c:v>-2.4</c:v>
                </c:pt>
                <c:pt idx="17">
                  <c:v>0.5</c:v>
                </c:pt>
                <c:pt idx="18">
                  <c:v>0.2</c:v>
                </c:pt>
                <c:pt idx="19">
                  <c:v>0</c:v>
                </c:pt>
                <c:pt idx="20">
                  <c:v>-3.7</c:v>
                </c:pt>
                <c:pt idx="21">
                  <c:v>-4.4000000000000004</c:v>
                </c:pt>
                <c:pt idx="22">
                  <c:v>-1.1000000000000001</c:v>
                </c:pt>
                <c:pt idx="23">
                  <c:v>0.6</c:v>
                </c:pt>
                <c:pt idx="24">
                  <c:v>1.1000000000000001</c:v>
                </c:pt>
                <c:pt idx="25">
                  <c:v>1</c:v>
                </c:pt>
                <c:pt idx="26">
                  <c:v>1.5</c:v>
                </c:pt>
                <c:pt idx="27">
                  <c:v>3.8</c:v>
                </c:pt>
                <c:pt idx="28">
                  <c:v>4</c:v>
                </c:pt>
                <c:pt idx="29">
                  <c:v>4.7</c:v>
                </c:pt>
                <c:pt idx="30">
                  <c:v>1.1000000000000001</c:v>
                </c:pt>
                <c:pt idx="31">
                  <c:v>1.8</c:v>
                </c:pt>
                <c:pt idx="32">
                  <c:v>3.1</c:v>
                </c:pt>
                <c:pt idx="33">
                  <c:v>2.6</c:v>
                </c:pt>
                <c:pt idx="34">
                  <c:v>4.3</c:v>
                </c:pt>
                <c:pt idx="35">
                  <c:v>9.1</c:v>
                </c:pt>
                <c:pt idx="36">
                  <c:v>9.1</c:v>
                </c:pt>
                <c:pt idx="37">
                  <c:v>7.1</c:v>
                </c:pt>
                <c:pt idx="38">
                  <c:v>4</c:v>
                </c:pt>
                <c:pt idx="39">
                  <c:v>8.6</c:v>
                </c:pt>
                <c:pt idx="40">
                  <c:v>5.5</c:v>
                </c:pt>
                <c:pt idx="41">
                  <c:v>1.5</c:v>
                </c:pt>
                <c:pt idx="42">
                  <c:v>-2.8</c:v>
                </c:pt>
                <c:pt idx="43">
                  <c:v>2</c:v>
                </c:pt>
                <c:pt idx="44">
                  <c:v>10.3</c:v>
                </c:pt>
                <c:pt idx="45">
                  <c:v>10.9</c:v>
                </c:pt>
                <c:pt idx="46">
                  <c:v>3.6</c:v>
                </c:pt>
                <c:pt idx="47">
                  <c:v>5</c:v>
                </c:pt>
                <c:pt idx="48">
                  <c:v>11.1</c:v>
                </c:pt>
                <c:pt idx="49">
                  <c:v>13.7</c:v>
                </c:pt>
                <c:pt idx="50">
                  <c:v>7.2</c:v>
                </c:pt>
                <c:pt idx="51">
                  <c:v>7.1</c:v>
                </c:pt>
                <c:pt idx="52">
                  <c:v>11.7</c:v>
                </c:pt>
                <c:pt idx="53">
                  <c:v>5.3</c:v>
                </c:pt>
                <c:pt idx="54">
                  <c:v>-0.8</c:v>
                </c:pt>
                <c:pt idx="55">
                  <c:v>-0.3</c:v>
                </c:pt>
                <c:pt idx="56">
                  <c:v>2.6</c:v>
                </c:pt>
                <c:pt idx="57">
                  <c:v>6.4</c:v>
                </c:pt>
                <c:pt idx="58">
                  <c:v>9.5</c:v>
                </c:pt>
                <c:pt idx="59">
                  <c:v>13.2</c:v>
                </c:pt>
                <c:pt idx="60">
                  <c:v>5.5</c:v>
                </c:pt>
                <c:pt idx="61">
                  <c:v>2.9</c:v>
                </c:pt>
                <c:pt idx="62">
                  <c:v>3.8</c:v>
                </c:pt>
                <c:pt idx="63">
                  <c:v>9.3000000000000007</c:v>
                </c:pt>
                <c:pt idx="64">
                  <c:v>8.5</c:v>
                </c:pt>
                <c:pt idx="65">
                  <c:v>15.8</c:v>
                </c:pt>
                <c:pt idx="66">
                  <c:v>11</c:v>
                </c:pt>
                <c:pt idx="67">
                  <c:v>9.9</c:v>
                </c:pt>
                <c:pt idx="68">
                  <c:v>14.9</c:v>
                </c:pt>
                <c:pt idx="69">
                  <c:v>15.8</c:v>
                </c:pt>
                <c:pt idx="70">
                  <c:v>20.100000000000001</c:v>
                </c:pt>
                <c:pt idx="71">
                  <c:v>16</c:v>
                </c:pt>
                <c:pt idx="72">
                  <c:v>14</c:v>
                </c:pt>
                <c:pt idx="73">
                  <c:v>13.6</c:v>
                </c:pt>
                <c:pt idx="74">
                  <c:v>17.100000000000001</c:v>
                </c:pt>
                <c:pt idx="75">
                  <c:v>15</c:v>
                </c:pt>
                <c:pt idx="76">
                  <c:v>9.6999999999999993</c:v>
                </c:pt>
                <c:pt idx="77">
                  <c:v>11.5</c:v>
                </c:pt>
                <c:pt idx="78">
                  <c:v>14.7</c:v>
                </c:pt>
                <c:pt idx="79">
                  <c:v>16.899999999999999</c:v>
                </c:pt>
                <c:pt idx="80">
                  <c:v>17.600000000000001</c:v>
                </c:pt>
                <c:pt idx="81">
                  <c:v>17.3</c:v>
                </c:pt>
                <c:pt idx="82">
                  <c:v>15.5</c:v>
                </c:pt>
                <c:pt idx="83">
                  <c:v>15.9</c:v>
                </c:pt>
                <c:pt idx="84">
                  <c:v>18.399999999999999</c:v>
                </c:pt>
                <c:pt idx="85">
                  <c:v>13.4</c:v>
                </c:pt>
                <c:pt idx="86">
                  <c:v>11.4</c:v>
                </c:pt>
                <c:pt idx="87">
                  <c:v>10.199999999999999</c:v>
                </c:pt>
                <c:pt idx="88">
                  <c:v>8.1999999999999993</c:v>
                </c:pt>
                <c:pt idx="89">
                  <c:v>7.2</c:v>
                </c:pt>
                <c:pt idx="90">
                  <c:v>5.9</c:v>
                </c:pt>
                <c:pt idx="91">
                  <c:v>7.1</c:v>
                </c:pt>
                <c:pt idx="92">
                  <c:v>10</c:v>
                </c:pt>
                <c:pt idx="93">
                  <c:v>10.9</c:v>
                </c:pt>
                <c:pt idx="94">
                  <c:v>14.6</c:v>
                </c:pt>
                <c:pt idx="95">
                  <c:v>14.5</c:v>
                </c:pt>
                <c:pt idx="96">
                  <c:v>10.5</c:v>
                </c:pt>
                <c:pt idx="97">
                  <c:v>18.3</c:v>
                </c:pt>
                <c:pt idx="98">
                  <c:v>20.100000000000001</c:v>
                </c:pt>
                <c:pt idx="99">
                  <c:v>19.399999999999999</c:v>
                </c:pt>
                <c:pt idx="100">
                  <c:v>19.600000000000001</c:v>
                </c:pt>
                <c:pt idx="101">
                  <c:v>17.600000000000001</c:v>
                </c:pt>
                <c:pt idx="102">
                  <c:v>19.3</c:v>
                </c:pt>
                <c:pt idx="103">
                  <c:v>18.600000000000001</c:v>
                </c:pt>
                <c:pt idx="104">
                  <c:v>18.3</c:v>
                </c:pt>
                <c:pt idx="105">
                  <c:v>22.3</c:v>
                </c:pt>
                <c:pt idx="106">
                  <c:v>24.6</c:v>
                </c:pt>
                <c:pt idx="107">
                  <c:v>24</c:v>
                </c:pt>
                <c:pt idx="108">
                  <c:v>22.3</c:v>
                </c:pt>
                <c:pt idx="109">
                  <c:v>21.5</c:v>
                </c:pt>
                <c:pt idx="110">
                  <c:v>16.100000000000001</c:v>
                </c:pt>
                <c:pt idx="111">
                  <c:v>15.9</c:v>
                </c:pt>
                <c:pt idx="112">
                  <c:v>19.3</c:v>
                </c:pt>
                <c:pt idx="113">
                  <c:v>25</c:v>
                </c:pt>
                <c:pt idx="114">
                  <c:v>26.4</c:v>
                </c:pt>
                <c:pt idx="115">
                  <c:v>25.9</c:v>
                </c:pt>
                <c:pt idx="116">
                  <c:v>26.2</c:v>
                </c:pt>
                <c:pt idx="117">
                  <c:v>24.8</c:v>
                </c:pt>
                <c:pt idx="118">
                  <c:v>25.8</c:v>
                </c:pt>
                <c:pt idx="119">
                  <c:v>25.4</c:v>
                </c:pt>
                <c:pt idx="120">
                  <c:v>26.4</c:v>
                </c:pt>
                <c:pt idx="121">
                  <c:v>25</c:v>
                </c:pt>
                <c:pt idx="122">
                  <c:v>21.8</c:v>
                </c:pt>
                <c:pt idx="123">
                  <c:v>20.6</c:v>
                </c:pt>
                <c:pt idx="124">
                  <c:v>21.3</c:v>
                </c:pt>
                <c:pt idx="125">
                  <c:v>20.5</c:v>
                </c:pt>
                <c:pt idx="126">
                  <c:v>21.1</c:v>
                </c:pt>
                <c:pt idx="127">
                  <c:v>21</c:v>
                </c:pt>
                <c:pt idx="128">
                  <c:v>20.8</c:v>
                </c:pt>
                <c:pt idx="129">
                  <c:v>20.2</c:v>
                </c:pt>
                <c:pt idx="130">
                  <c:v>18.8</c:v>
                </c:pt>
                <c:pt idx="131">
                  <c:v>18.600000000000001</c:v>
                </c:pt>
                <c:pt idx="132">
                  <c:v>20.8</c:v>
                </c:pt>
                <c:pt idx="133">
                  <c:v>21.4</c:v>
                </c:pt>
                <c:pt idx="134">
                  <c:v>22</c:v>
                </c:pt>
                <c:pt idx="135">
                  <c:v>22.3</c:v>
                </c:pt>
                <c:pt idx="136">
                  <c:v>24.1</c:v>
                </c:pt>
                <c:pt idx="137">
                  <c:v>22.1</c:v>
                </c:pt>
                <c:pt idx="138">
                  <c:v>23.6</c:v>
                </c:pt>
                <c:pt idx="139">
                  <c:v>23.5</c:v>
                </c:pt>
                <c:pt idx="140">
                  <c:v>21.7</c:v>
                </c:pt>
                <c:pt idx="141">
                  <c:v>20.399999999999999</c:v>
                </c:pt>
                <c:pt idx="142">
                  <c:v>19.5</c:v>
                </c:pt>
                <c:pt idx="143">
                  <c:v>20.100000000000001</c:v>
                </c:pt>
                <c:pt idx="144">
                  <c:v>21.7</c:v>
                </c:pt>
                <c:pt idx="145">
                  <c:v>22.3</c:v>
                </c:pt>
                <c:pt idx="146">
                  <c:v>23.9</c:v>
                </c:pt>
                <c:pt idx="147">
                  <c:v>25.1</c:v>
                </c:pt>
                <c:pt idx="148">
                  <c:v>25.6</c:v>
                </c:pt>
                <c:pt idx="149">
                  <c:v>22.3</c:v>
                </c:pt>
                <c:pt idx="150">
                  <c:v>20.3</c:v>
                </c:pt>
                <c:pt idx="151">
                  <c:v>21.9</c:v>
                </c:pt>
                <c:pt idx="152">
                  <c:v>21.1</c:v>
                </c:pt>
                <c:pt idx="153">
                  <c:v>22.9</c:v>
                </c:pt>
                <c:pt idx="154">
                  <c:v>23.7</c:v>
                </c:pt>
                <c:pt idx="155">
                  <c:v>24.1</c:v>
                </c:pt>
                <c:pt idx="156">
                  <c:v>21.8</c:v>
                </c:pt>
                <c:pt idx="157">
                  <c:v>19</c:v>
                </c:pt>
                <c:pt idx="158">
                  <c:v>19.600000000000001</c:v>
                </c:pt>
                <c:pt idx="159">
                  <c:v>19.899999999999999</c:v>
                </c:pt>
                <c:pt idx="160">
                  <c:v>20.100000000000001</c:v>
                </c:pt>
                <c:pt idx="161">
                  <c:v>19.899999999999999</c:v>
                </c:pt>
                <c:pt idx="162">
                  <c:v>19.399999999999999</c:v>
                </c:pt>
                <c:pt idx="163">
                  <c:v>16.899999999999999</c:v>
                </c:pt>
                <c:pt idx="164">
                  <c:v>17</c:v>
                </c:pt>
                <c:pt idx="165">
                  <c:v>18</c:v>
                </c:pt>
                <c:pt idx="166">
                  <c:v>22.1</c:v>
                </c:pt>
                <c:pt idx="167">
                  <c:v>24</c:v>
                </c:pt>
                <c:pt idx="168">
                  <c:v>20.6</c:v>
                </c:pt>
                <c:pt idx="169">
                  <c:v>20.8</c:v>
                </c:pt>
                <c:pt idx="170">
                  <c:v>17.8</c:v>
                </c:pt>
                <c:pt idx="171">
                  <c:v>17.7</c:v>
                </c:pt>
                <c:pt idx="172">
                  <c:v>19.399999999999999</c:v>
                </c:pt>
                <c:pt idx="173">
                  <c:v>19.2</c:v>
                </c:pt>
                <c:pt idx="174">
                  <c:v>16.899999999999999</c:v>
                </c:pt>
                <c:pt idx="175">
                  <c:v>18.600000000000001</c:v>
                </c:pt>
                <c:pt idx="176">
                  <c:v>21.8</c:v>
                </c:pt>
                <c:pt idx="177">
                  <c:v>17.399999999999999</c:v>
                </c:pt>
                <c:pt idx="178">
                  <c:v>15.9</c:v>
                </c:pt>
                <c:pt idx="179">
                  <c:v>14.8</c:v>
                </c:pt>
                <c:pt idx="180">
                  <c:v>14.8</c:v>
                </c:pt>
                <c:pt idx="181">
                  <c:v>14.4</c:v>
                </c:pt>
                <c:pt idx="182">
                  <c:v>15.6</c:v>
                </c:pt>
                <c:pt idx="183">
                  <c:v>14.7</c:v>
                </c:pt>
                <c:pt idx="184">
                  <c:v>14</c:v>
                </c:pt>
                <c:pt idx="185">
                  <c:v>11.7</c:v>
                </c:pt>
                <c:pt idx="186">
                  <c:v>10.3</c:v>
                </c:pt>
                <c:pt idx="187">
                  <c:v>13.6</c:v>
                </c:pt>
                <c:pt idx="188">
                  <c:v>14.3</c:v>
                </c:pt>
                <c:pt idx="189">
                  <c:v>12</c:v>
                </c:pt>
                <c:pt idx="190">
                  <c:v>11.4</c:v>
                </c:pt>
                <c:pt idx="191">
                  <c:v>11.1</c:v>
                </c:pt>
                <c:pt idx="192">
                  <c:v>13.1</c:v>
                </c:pt>
                <c:pt idx="193">
                  <c:v>15.1</c:v>
                </c:pt>
                <c:pt idx="194">
                  <c:v>10.1</c:v>
                </c:pt>
                <c:pt idx="195">
                  <c:v>9.6999999999999993</c:v>
                </c:pt>
                <c:pt idx="196">
                  <c:v>9.4</c:v>
                </c:pt>
                <c:pt idx="197">
                  <c:v>10.199999999999999</c:v>
                </c:pt>
                <c:pt idx="198">
                  <c:v>11.9</c:v>
                </c:pt>
                <c:pt idx="199">
                  <c:v>4.2</c:v>
                </c:pt>
                <c:pt idx="200">
                  <c:v>5.5</c:v>
                </c:pt>
                <c:pt idx="201">
                  <c:v>5.9</c:v>
                </c:pt>
                <c:pt idx="202">
                  <c:v>8.9</c:v>
                </c:pt>
                <c:pt idx="203">
                  <c:v>11.4</c:v>
                </c:pt>
                <c:pt idx="204">
                  <c:v>15</c:v>
                </c:pt>
                <c:pt idx="205">
                  <c:v>13.4</c:v>
                </c:pt>
                <c:pt idx="206">
                  <c:v>14</c:v>
                </c:pt>
                <c:pt idx="207">
                  <c:v>8.5</c:v>
                </c:pt>
                <c:pt idx="208">
                  <c:v>7.1</c:v>
                </c:pt>
                <c:pt idx="209">
                  <c:v>4.4000000000000004</c:v>
                </c:pt>
                <c:pt idx="210">
                  <c:v>3.4</c:v>
                </c:pt>
                <c:pt idx="211">
                  <c:v>4.3</c:v>
                </c:pt>
                <c:pt idx="212">
                  <c:v>3.8</c:v>
                </c:pt>
                <c:pt idx="213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B-4D3A-B7CF-4DB5741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31008"/>
        <c:axId val="2115226656"/>
      </c:lineChart>
      <c:dateAx>
        <c:axId val="2115231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6656"/>
        <c:crosses val="autoZero"/>
        <c:auto val="1"/>
        <c:lblOffset val="100"/>
        <c:baseTimeUnit val="days"/>
        <c:majorUnit val="1"/>
        <c:majorTimeUnit val="days"/>
      </c:dateAx>
      <c:valAx>
        <c:axId val="211522665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Среднесуточная температура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983339675274119E-2"/>
          <c:y val="6.0752614846987893E-2"/>
          <c:w val="0.92348608597838311"/>
          <c:h val="0.8959935206158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'2024'!$H$1:$H$215</c:f>
              <c:strCache>
                <c:ptCount val="215"/>
                <c:pt idx="0">
                  <c:v>Дата</c:v>
                </c:pt>
                <c:pt idx="1">
                  <c:v>01.03.2024</c:v>
                </c:pt>
                <c:pt idx="2">
                  <c:v>02.03.2024</c:v>
                </c:pt>
                <c:pt idx="3">
                  <c:v>03.03.2024</c:v>
                </c:pt>
                <c:pt idx="4">
                  <c:v>04.03.2024</c:v>
                </c:pt>
                <c:pt idx="5">
                  <c:v>05.03.2024</c:v>
                </c:pt>
                <c:pt idx="6">
                  <c:v>06.03.2024</c:v>
                </c:pt>
                <c:pt idx="7">
                  <c:v>07.03.2024</c:v>
                </c:pt>
                <c:pt idx="8">
                  <c:v>08.03.2024</c:v>
                </c:pt>
                <c:pt idx="9">
                  <c:v>09.03.2024</c:v>
                </c:pt>
                <c:pt idx="10">
                  <c:v>10.03.2024</c:v>
                </c:pt>
                <c:pt idx="11">
                  <c:v>11.03.2024</c:v>
                </c:pt>
                <c:pt idx="12">
                  <c:v>12.03.2024</c:v>
                </c:pt>
                <c:pt idx="13">
                  <c:v>13.03.2024</c:v>
                </c:pt>
                <c:pt idx="14">
                  <c:v>14.03.2024</c:v>
                </c:pt>
                <c:pt idx="15">
                  <c:v>15.03.2024</c:v>
                </c:pt>
                <c:pt idx="16">
                  <c:v>16.03.2024</c:v>
                </c:pt>
                <c:pt idx="17">
                  <c:v>17.03.2024</c:v>
                </c:pt>
                <c:pt idx="18">
                  <c:v>18.03.2024</c:v>
                </c:pt>
                <c:pt idx="19">
                  <c:v>19.03.2024</c:v>
                </c:pt>
                <c:pt idx="20">
                  <c:v>20.03.2024</c:v>
                </c:pt>
                <c:pt idx="21">
                  <c:v>21.03.2024</c:v>
                </c:pt>
                <c:pt idx="22">
                  <c:v>22.03.2024</c:v>
                </c:pt>
                <c:pt idx="23">
                  <c:v>23.03.2024</c:v>
                </c:pt>
                <c:pt idx="24">
                  <c:v>24.03.2024</c:v>
                </c:pt>
                <c:pt idx="25">
                  <c:v>25.03.2024</c:v>
                </c:pt>
                <c:pt idx="26">
                  <c:v>26.03.2024</c:v>
                </c:pt>
                <c:pt idx="27">
                  <c:v>27.03.2024</c:v>
                </c:pt>
                <c:pt idx="28">
                  <c:v>28.03.2024</c:v>
                </c:pt>
                <c:pt idx="29">
                  <c:v>29.03.2024</c:v>
                </c:pt>
                <c:pt idx="30">
                  <c:v>30.03.2024</c:v>
                </c:pt>
                <c:pt idx="31">
                  <c:v>31.03.2024</c:v>
                </c:pt>
                <c:pt idx="32">
                  <c:v>01.04.2024</c:v>
                </c:pt>
                <c:pt idx="33">
                  <c:v>02.04.2024</c:v>
                </c:pt>
                <c:pt idx="34">
                  <c:v>03.04.2024</c:v>
                </c:pt>
                <c:pt idx="35">
                  <c:v>04.04.2024</c:v>
                </c:pt>
                <c:pt idx="36">
                  <c:v>05.04.2024</c:v>
                </c:pt>
                <c:pt idx="37">
                  <c:v>06.04.2024</c:v>
                </c:pt>
                <c:pt idx="38">
                  <c:v>07.04.2024</c:v>
                </c:pt>
                <c:pt idx="39">
                  <c:v>08.04.2024</c:v>
                </c:pt>
                <c:pt idx="40">
                  <c:v>09.04.2024</c:v>
                </c:pt>
                <c:pt idx="41">
                  <c:v>10.04.2024</c:v>
                </c:pt>
                <c:pt idx="42">
                  <c:v>11.04.2024</c:v>
                </c:pt>
                <c:pt idx="43">
                  <c:v>12.04.2024</c:v>
                </c:pt>
                <c:pt idx="44">
                  <c:v>13.04.2024</c:v>
                </c:pt>
                <c:pt idx="45">
                  <c:v>14.04.2024</c:v>
                </c:pt>
                <c:pt idx="46">
                  <c:v>15.04.2024</c:v>
                </c:pt>
                <c:pt idx="47">
                  <c:v>16.04.2024</c:v>
                </c:pt>
                <c:pt idx="48">
                  <c:v>17.04.2024</c:v>
                </c:pt>
                <c:pt idx="49">
                  <c:v>18.04.2024</c:v>
                </c:pt>
                <c:pt idx="50">
                  <c:v>19.04.2024</c:v>
                </c:pt>
                <c:pt idx="51">
                  <c:v>20.04.2024</c:v>
                </c:pt>
                <c:pt idx="52">
                  <c:v>21.04.2024</c:v>
                </c:pt>
                <c:pt idx="53">
                  <c:v>22.04.2024</c:v>
                </c:pt>
                <c:pt idx="54">
                  <c:v>23.04.2024</c:v>
                </c:pt>
                <c:pt idx="55">
                  <c:v>24.04.2024</c:v>
                </c:pt>
                <c:pt idx="56">
                  <c:v>25.04.2024</c:v>
                </c:pt>
                <c:pt idx="57">
                  <c:v>26.04.2024</c:v>
                </c:pt>
                <c:pt idx="58">
                  <c:v>27.04.2024</c:v>
                </c:pt>
                <c:pt idx="59">
                  <c:v>28.04.2024</c:v>
                </c:pt>
                <c:pt idx="60">
                  <c:v>29.04.2024</c:v>
                </c:pt>
                <c:pt idx="61">
                  <c:v>30.04.2024</c:v>
                </c:pt>
                <c:pt idx="62">
                  <c:v>01.05.2024</c:v>
                </c:pt>
                <c:pt idx="63">
                  <c:v>02.05.2024</c:v>
                </c:pt>
                <c:pt idx="64">
                  <c:v>03.05.2024</c:v>
                </c:pt>
                <c:pt idx="65">
                  <c:v>04.05.2024</c:v>
                </c:pt>
                <c:pt idx="66">
                  <c:v>05.05.2024</c:v>
                </c:pt>
                <c:pt idx="67">
                  <c:v>06.05.2024</c:v>
                </c:pt>
                <c:pt idx="68">
                  <c:v>07.05.2024</c:v>
                </c:pt>
                <c:pt idx="69">
                  <c:v>08.05.2024</c:v>
                </c:pt>
                <c:pt idx="70">
                  <c:v>09.05.2024</c:v>
                </c:pt>
                <c:pt idx="71">
                  <c:v>10.05.2024</c:v>
                </c:pt>
                <c:pt idx="72">
                  <c:v>11.05.2024</c:v>
                </c:pt>
                <c:pt idx="73">
                  <c:v>12.05.2024</c:v>
                </c:pt>
                <c:pt idx="74">
                  <c:v>13.05.2024</c:v>
                </c:pt>
                <c:pt idx="75">
                  <c:v>14.05.2024</c:v>
                </c:pt>
                <c:pt idx="76">
                  <c:v>15.05.2024</c:v>
                </c:pt>
                <c:pt idx="77">
                  <c:v>16.05.2024</c:v>
                </c:pt>
                <c:pt idx="78">
                  <c:v>17.05.2024</c:v>
                </c:pt>
                <c:pt idx="79">
                  <c:v>18.05.2024</c:v>
                </c:pt>
                <c:pt idx="80">
                  <c:v>19.05.2024</c:v>
                </c:pt>
                <c:pt idx="81">
                  <c:v>20.05.2024</c:v>
                </c:pt>
                <c:pt idx="82">
                  <c:v>21.05.2024</c:v>
                </c:pt>
                <c:pt idx="83">
                  <c:v>22.05.2024</c:v>
                </c:pt>
                <c:pt idx="84">
                  <c:v>23.05.2024</c:v>
                </c:pt>
                <c:pt idx="85">
                  <c:v>24.05.2024</c:v>
                </c:pt>
                <c:pt idx="86">
                  <c:v>25.05.2024</c:v>
                </c:pt>
                <c:pt idx="87">
                  <c:v>26.05.2024</c:v>
                </c:pt>
                <c:pt idx="88">
                  <c:v>27.05.2024</c:v>
                </c:pt>
                <c:pt idx="89">
                  <c:v>28.05.2024</c:v>
                </c:pt>
                <c:pt idx="90">
                  <c:v>29.05.2024</c:v>
                </c:pt>
                <c:pt idx="91">
                  <c:v>30.05.2024</c:v>
                </c:pt>
                <c:pt idx="92">
                  <c:v>31.05.2024</c:v>
                </c:pt>
                <c:pt idx="93">
                  <c:v>01.06.2024</c:v>
                </c:pt>
                <c:pt idx="94">
                  <c:v>02.06.2024</c:v>
                </c:pt>
                <c:pt idx="95">
                  <c:v>03.06.2024</c:v>
                </c:pt>
                <c:pt idx="96">
                  <c:v>04.06.2024</c:v>
                </c:pt>
                <c:pt idx="97">
                  <c:v>05.06.2024</c:v>
                </c:pt>
                <c:pt idx="98">
                  <c:v>06.06.2024</c:v>
                </c:pt>
                <c:pt idx="99">
                  <c:v>07.06.2024</c:v>
                </c:pt>
                <c:pt idx="100">
                  <c:v>08.06.2024</c:v>
                </c:pt>
                <c:pt idx="101">
                  <c:v>09.06.2024</c:v>
                </c:pt>
                <c:pt idx="102">
                  <c:v>10.06.2024</c:v>
                </c:pt>
                <c:pt idx="103">
                  <c:v>11.06.2024</c:v>
                </c:pt>
                <c:pt idx="104">
                  <c:v>12.06.2024</c:v>
                </c:pt>
                <c:pt idx="105">
                  <c:v>13.06.2024</c:v>
                </c:pt>
                <c:pt idx="106">
                  <c:v>14.06.2024</c:v>
                </c:pt>
                <c:pt idx="107">
                  <c:v>15.06.2024</c:v>
                </c:pt>
                <c:pt idx="108">
                  <c:v>16.06.2024</c:v>
                </c:pt>
                <c:pt idx="109">
                  <c:v>17.06.2024</c:v>
                </c:pt>
                <c:pt idx="110">
                  <c:v>18.06.2024</c:v>
                </c:pt>
                <c:pt idx="111">
                  <c:v>19.06.2024</c:v>
                </c:pt>
                <c:pt idx="112">
                  <c:v>20.06.2024</c:v>
                </c:pt>
                <c:pt idx="113">
                  <c:v>21.06.2024</c:v>
                </c:pt>
                <c:pt idx="114">
                  <c:v>22.06.2024</c:v>
                </c:pt>
                <c:pt idx="115">
                  <c:v>23.06.2024</c:v>
                </c:pt>
                <c:pt idx="116">
                  <c:v>24.06.2024</c:v>
                </c:pt>
                <c:pt idx="117">
                  <c:v>25.06.2024</c:v>
                </c:pt>
                <c:pt idx="118">
                  <c:v>26.06.2024</c:v>
                </c:pt>
                <c:pt idx="119">
                  <c:v>27.06.2024</c:v>
                </c:pt>
                <c:pt idx="120">
                  <c:v>28.06.2024</c:v>
                </c:pt>
                <c:pt idx="121">
                  <c:v>29.06.2024</c:v>
                </c:pt>
                <c:pt idx="122">
                  <c:v>30.06.2024</c:v>
                </c:pt>
                <c:pt idx="123">
                  <c:v>01.07.2024</c:v>
                </c:pt>
                <c:pt idx="124">
                  <c:v>02.07.2024</c:v>
                </c:pt>
                <c:pt idx="125">
                  <c:v>03.07.2024</c:v>
                </c:pt>
                <c:pt idx="126">
                  <c:v>04.07.2024</c:v>
                </c:pt>
                <c:pt idx="127">
                  <c:v>05.07.2024</c:v>
                </c:pt>
                <c:pt idx="128">
                  <c:v>06.07.2024</c:v>
                </c:pt>
                <c:pt idx="129">
                  <c:v>07.07.2024</c:v>
                </c:pt>
                <c:pt idx="130">
                  <c:v>08.07.2024</c:v>
                </c:pt>
                <c:pt idx="131">
                  <c:v>09.07.2024</c:v>
                </c:pt>
                <c:pt idx="132">
                  <c:v>10.07.2024</c:v>
                </c:pt>
                <c:pt idx="133">
                  <c:v>11.07.2024</c:v>
                </c:pt>
                <c:pt idx="134">
                  <c:v>12.07.2024</c:v>
                </c:pt>
                <c:pt idx="135">
                  <c:v>13.07.2024</c:v>
                </c:pt>
                <c:pt idx="136">
                  <c:v>14.07.2024</c:v>
                </c:pt>
                <c:pt idx="137">
                  <c:v>15.07.2024</c:v>
                </c:pt>
                <c:pt idx="138">
                  <c:v>16.07.2024</c:v>
                </c:pt>
                <c:pt idx="139">
                  <c:v>17.07.2024</c:v>
                </c:pt>
                <c:pt idx="140">
                  <c:v>18.07.2024</c:v>
                </c:pt>
                <c:pt idx="141">
                  <c:v>19.07.2024</c:v>
                </c:pt>
                <c:pt idx="142">
                  <c:v>20.07.2024</c:v>
                </c:pt>
                <c:pt idx="143">
                  <c:v>21.07.2024</c:v>
                </c:pt>
                <c:pt idx="144">
                  <c:v>22.07.2024</c:v>
                </c:pt>
                <c:pt idx="145">
                  <c:v>23.07.2024</c:v>
                </c:pt>
                <c:pt idx="146">
                  <c:v>24.07.2024</c:v>
                </c:pt>
                <c:pt idx="147">
                  <c:v>25.07.2024</c:v>
                </c:pt>
                <c:pt idx="148">
                  <c:v>26.07.2024</c:v>
                </c:pt>
                <c:pt idx="149">
                  <c:v>27.07.2024</c:v>
                </c:pt>
                <c:pt idx="150">
                  <c:v>28.07.2024</c:v>
                </c:pt>
                <c:pt idx="151">
                  <c:v>29.07.2024</c:v>
                </c:pt>
                <c:pt idx="152">
                  <c:v>30.07.2024</c:v>
                </c:pt>
                <c:pt idx="153">
                  <c:v>31.07.2024</c:v>
                </c:pt>
                <c:pt idx="154">
                  <c:v>01.08.2024</c:v>
                </c:pt>
                <c:pt idx="155">
                  <c:v>02.08.2024</c:v>
                </c:pt>
                <c:pt idx="156">
                  <c:v>03.08.2024</c:v>
                </c:pt>
                <c:pt idx="157">
                  <c:v>04.08.2024</c:v>
                </c:pt>
                <c:pt idx="158">
                  <c:v>05.08.2024</c:v>
                </c:pt>
                <c:pt idx="159">
                  <c:v>06.08.2024</c:v>
                </c:pt>
                <c:pt idx="160">
                  <c:v>07.08.2024</c:v>
                </c:pt>
                <c:pt idx="161">
                  <c:v>08.08.2024</c:v>
                </c:pt>
                <c:pt idx="162">
                  <c:v>09.08.2024</c:v>
                </c:pt>
                <c:pt idx="163">
                  <c:v>10.08.2024</c:v>
                </c:pt>
                <c:pt idx="164">
                  <c:v>11.08.2024</c:v>
                </c:pt>
                <c:pt idx="165">
                  <c:v>12.08.2024</c:v>
                </c:pt>
                <c:pt idx="166">
                  <c:v>13.08.2024</c:v>
                </c:pt>
                <c:pt idx="167">
                  <c:v>14.08.2024</c:v>
                </c:pt>
                <c:pt idx="168">
                  <c:v>15.08.2024</c:v>
                </c:pt>
                <c:pt idx="169">
                  <c:v>16.08.2024</c:v>
                </c:pt>
                <c:pt idx="170">
                  <c:v>17.08.2024</c:v>
                </c:pt>
                <c:pt idx="171">
                  <c:v>18.08.2024</c:v>
                </c:pt>
                <c:pt idx="172">
                  <c:v>19.08.2024</c:v>
                </c:pt>
                <c:pt idx="173">
                  <c:v>20.08.2024</c:v>
                </c:pt>
                <c:pt idx="174">
                  <c:v>21.08.2024</c:v>
                </c:pt>
                <c:pt idx="175">
                  <c:v>22.08.2024</c:v>
                </c:pt>
                <c:pt idx="176">
                  <c:v>23.08.2024</c:v>
                </c:pt>
                <c:pt idx="177">
                  <c:v>24.08.2024</c:v>
                </c:pt>
                <c:pt idx="178">
                  <c:v>25.08.2024</c:v>
                </c:pt>
                <c:pt idx="179">
                  <c:v>26.08.2024</c:v>
                </c:pt>
                <c:pt idx="180">
                  <c:v>27.08.2024</c:v>
                </c:pt>
                <c:pt idx="181">
                  <c:v>28.08.2024</c:v>
                </c:pt>
                <c:pt idx="182">
                  <c:v>29.08.2024</c:v>
                </c:pt>
                <c:pt idx="183">
                  <c:v>30.08.2024</c:v>
                </c:pt>
                <c:pt idx="184">
                  <c:v>31.08.2024</c:v>
                </c:pt>
                <c:pt idx="185">
                  <c:v>01.09.2024</c:v>
                </c:pt>
                <c:pt idx="186">
                  <c:v>02.09.2024</c:v>
                </c:pt>
                <c:pt idx="187">
                  <c:v>03.09.2024</c:v>
                </c:pt>
                <c:pt idx="188">
                  <c:v>04.09.2024</c:v>
                </c:pt>
                <c:pt idx="189">
                  <c:v>05.09.2024</c:v>
                </c:pt>
                <c:pt idx="190">
                  <c:v>06.09.2024</c:v>
                </c:pt>
                <c:pt idx="191">
                  <c:v>07.09.2024</c:v>
                </c:pt>
                <c:pt idx="192">
                  <c:v>08.09.2024</c:v>
                </c:pt>
                <c:pt idx="193">
                  <c:v>09.09.2024</c:v>
                </c:pt>
                <c:pt idx="194">
                  <c:v>10.09.2024</c:v>
                </c:pt>
                <c:pt idx="195">
                  <c:v>11.09.2024</c:v>
                </c:pt>
                <c:pt idx="196">
                  <c:v>12.09.2024</c:v>
                </c:pt>
                <c:pt idx="197">
                  <c:v>13.09.2024</c:v>
                </c:pt>
                <c:pt idx="198">
                  <c:v>14.09.2024</c:v>
                </c:pt>
                <c:pt idx="199">
                  <c:v>15.09.2024</c:v>
                </c:pt>
                <c:pt idx="200">
                  <c:v>16.09.2024</c:v>
                </c:pt>
                <c:pt idx="201">
                  <c:v>17.09.2024</c:v>
                </c:pt>
                <c:pt idx="202">
                  <c:v>18.09.2024</c:v>
                </c:pt>
                <c:pt idx="203">
                  <c:v>19.09.2024</c:v>
                </c:pt>
                <c:pt idx="204">
                  <c:v>20.09.2024</c:v>
                </c:pt>
                <c:pt idx="205">
                  <c:v>21.09.2024</c:v>
                </c:pt>
                <c:pt idx="206">
                  <c:v>22.09.2024</c:v>
                </c:pt>
                <c:pt idx="207">
                  <c:v>23.09.2024</c:v>
                </c:pt>
                <c:pt idx="208">
                  <c:v>24.09.2024</c:v>
                </c:pt>
                <c:pt idx="209">
                  <c:v>25.09.2024</c:v>
                </c:pt>
                <c:pt idx="210">
                  <c:v>26.09.2024</c:v>
                </c:pt>
                <c:pt idx="211">
                  <c:v>27.09.2024</c:v>
                </c:pt>
                <c:pt idx="212">
                  <c:v>28.09.2024</c:v>
                </c:pt>
                <c:pt idx="213">
                  <c:v>29.09.2024</c:v>
                </c:pt>
                <c:pt idx="214">
                  <c:v>30.09.2024</c:v>
                </c:pt>
              </c:strCache>
            </c:strRef>
          </c:cat>
          <c:val>
            <c:numRef>
              <c:f>'2024'!$I$1:$I$215</c:f>
              <c:numCache>
                <c:formatCode>General</c:formatCode>
                <c:ptCount val="215"/>
                <c:pt idx="0">
                  <c:v>0</c:v>
                </c:pt>
                <c:pt idx="1">
                  <c:v>-5.0999999999999996</c:v>
                </c:pt>
                <c:pt idx="2">
                  <c:v>-5.3</c:v>
                </c:pt>
                <c:pt idx="3">
                  <c:v>-8.5</c:v>
                </c:pt>
                <c:pt idx="4">
                  <c:v>-9.5</c:v>
                </c:pt>
                <c:pt idx="5">
                  <c:v>-5.5</c:v>
                </c:pt>
                <c:pt idx="6">
                  <c:v>-3.9</c:v>
                </c:pt>
                <c:pt idx="7">
                  <c:v>-6.2</c:v>
                </c:pt>
                <c:pt idx="8">
                  <c:v>-6.1</c:v>
                </c:pt>
                <c:pt idx="9">
                  <c:v>-9.4</c:v>
                </c:pt>
                <c:pt idx="10">
                  <c:v>1.9</c:v>
                </c:pt>
                <c:pt idx="11">
                  <c:v>-0.4</c:v>
                </c:pt>
                <c:pt idx="12">
                  <c:v>-4.3</c:v>
                </c:pt>
                <c:pt idx="13">
                  <c:v>-5.8</c:v>
                </c:pt>
                <c:pt idx="14">
                  <c:v>-9.1999999999999993</c:v>
                </c:pt>
                <c:pt idx="15">
                  <c:v>-12.3</c:v>
                </c:pt>
                <c:pt idx="16">
                  <c:v>-7.7</c:v>
                </c:pt>
                <c:pt idx="17">
                  <c:v>-2.4</c:v>
                </c:pt>
                <c:pt idx="18">
                  <c:v>0.5</c:v>
                </c:pt>
                <c:pt idx="19">
                  <c:v>0.2</c:v>
                </c:pt>
                <c:pt idx="20">
                  <c:v>0</c:v>
                </c:pt>
                <c:pt idx="21">
                  <c:v>-3.7</c:v>
                </c:pt>
                <c:pt idx="22">
                  <c:v>-4.4000000000000004</c:v>
                </c:pt>
                <c:pt idx="23">
                  <c:v>-1.1000000000000001</c:v>
                </c:pt>
                <c:pt idx="24">
                  <c:v>0.6</c:v>
                </c:pt>
                <c:pt idx="25">
                  <c:v>1.1000000000000001</c:v>
                </c:pt>
                <c:pt idx="26">
                  <c:v>1</c:v>
                </c:pt>
                <c:pt idx="27">
                  <c:v>1.5</c:v>
                </c:pt>
                <c:pt idx="28">
                  <c:v>3.8</c:v>
                </c:pt>
                <c:pt idx="29">
                  <c:v>4</c:v>
                </c:pt>
                <c:pt idx="30">
                  <c:v>4.7</c:v>
                </c:pt>
                <c:pt idx="31">
                  <c:v>1.1000000000000001</c:v>
                </c:pt>
                <c:pt idx="32">
                  <c:v>1.8</c:v>
                </c:pt>
                <c:pt idx="33">
                  <c:v>3.1</c:v>
                </c:pt>
                <c:pt idx="34">
                  <c:v>2.6</c:v>
                </c:pt>
                <c:pt idx="35">
                  <c:v>4.3</c:v>
                </c:pt>
                <c:pt idx="36">
                  <c:v>9.1</c:v>
                </c:pt>
                <c:pt idx="37">
                  <c:v>9.1</c:v>
                </c:pt>
                <c:pt idx="38">
                  <c:v>7.1</c:v>
                </c:pt>
                <c:pt idx="39">
                  <c:v>4</c:v>
                </c:pt>
                <c:pt idx="40">
                  <c:v>8.6</c:v>
                </c:pt>
                <c:pt idx="41">
                  <c:v>5.5</c:v>
                </c:pt>
                <c:pt idx="42">
                  <c:v>1.5</c:v>
                </c:pt>
                <c:pt idx="43">
                  <c:v>-2.8</c:v>
                </c:pt>
                <c:pt idx="44">
                  <c:v>2</c:v>
                </c:pt>
                <c:pt idx="45">
                  <c:v>10.3</c:v>
                </c:pt>
                <c:pt idx="46">
                  <c:v>10.9</c:v>
                </c:pt>
                <c:pt idx="47">
                  <c:v>3.6</c:v>
                </c:pt>
                <c:pt idx="48">
                  <c:v>5</c:v>
                </c:pt>
                <c:pt idx="49">
                  <c:v>11.1</c:v>
                </c:pt>
                <c:pt idx="50">
                  <c:v>13.7</c:v>
                </c:pt>
                <c:pt idx="51">
                  <c:v>7.2</c:v>
                </c:pt>
                <c:pt idx="52">
                  <c:v>7.1</c:v>
                </c:pt>
                <c:pt idx="53">
                  <c:v>11.7</c:v>
                </c:pt>
                <c:pt idx="54">
                  <c:v>5.3</c:v>
                </c:pt>
                <c:pt idx="55">
                  <c:v>-0.8</c:v>
                </c:pt>
                <c:pt idx="56">
                  <c:v>-0.3</c:v>
                </c:pt>
                <c:pt idx="57">
                  <c:v>2.6</c:v>
                </c:pt>
                <c:pt idx="58">
                  <c:v>6.4</c:v>
                </c:pt>
                <c:pt idx="59">
                  <c:v>9.5</c:v>
                </c:pt>
                <c:pt idx="60">
                  <c:v>13.2</c:v>
                </c:pt>
                <c:pt idx="61">
                  <c:v>5.5</c:v>
                </c:pt>
                <c:pt idx="62">
                  <c:v>2.9</c:v>
                </c:pt>
                <c:pt idx="63">
                  <c:v>3.8</c:v>
                </c:pt>
                <c:pt idx="64">
                  <c:v>9.3000000000000007</c:v>
                </c:pt>
                <c:pt idx="65">
                  <c:v>8.5</c:v>
                </c:pt>
                <c:pt idx="66">
                  <c:v>15.8</c:v>
                </c:pt>
                <c:pt idx="67">
                  <c:v>11</c:v>
                </c:pt>
                <c:pt idx="68">
                  <c:v>9.9</c:v>
                </c:pt>
                <c:pt idx="69">
                  <c:v>14.9</c:v>
                </c:pt>
                <c:pt idx="70">
                  <c:v>15.8</c:v>
                </c:pt>
                <c:pt idx="71">
                  <c:v>20.100000000000001</c:v>
                </c:pt>
                <c:pt idx="72">
                  <c:v>16</c:v>
                </c:pt>
                <c:pt idx="73">
                  <c:v>14</c:v>
                </c:pt>
                <c:pt idx="74">
                  <c:v>13.6</c:v>
                </c:pt>
                <c:pt idx="75">
                  <c:v>17.100000000000001</c:v>
                </c:pt>
                <c:pt idx="76">
                  <c:v>15</c:v>
                </c:pt>
                <c:pt idx="77">
                  <c:v>9.6999999999999993</c:v>
                </c:pt>
                <c:pt idx="78">
                  <c:v>11.5</c:v>
                </c:pt>
                <c:pt idx="79">
                  <c:v>14.7</c:v>
                </c:pt>
                <c:pt idx="80">
                  <c:v>16.899999999999999</c:v>
                </c:pt>
                <c:pt idx="81">
                  <c:v>17.600000000000001</c:v>
                </c:pt>
                <c:pt idx="82">
                  <c:v>17.3</c:v>
                </c:pt>
                <c:pt idx="83">
                  <c:v>15.5</c:v>
                </c:pt>
                <c:pt idx="84">
                  <c:v>15.9</c:v>
                </c:pt>
                <c:pt idx="85">
                  <c:v>18.399999999999999</c:v>
                </c:pt>
                <c:pt idx="86">
                  <c:v>13.4</c:v>
                </c:pt>
                <c:pt idx="87">
                  <c:v>11.4</c:v>
                </c:pt>
                <c:pt idx="88">
                  <c:v>10.199999999999999</c:v>
                </c:pt>
                <c:pt idx="89">
                  <c:v>8.1999999999999993</c:v>
                </c:pt>
                <c:pt idx="90">
                  <c:v>7.2</c:v>
                </c:pt>
                <c:pt idx="91">
                  <c:v>5.9</c:v>
                </c:pt>
                <c:pt idx="92">
                  <c:v>7.1</c:v>
                </c:pt>
                <c:pt idx="93">
                  <c:v>10</c:v>
                </c:pt>
                <c:pt idx="94">
                  <c:v>10.9</c:v>
                </c:pt>
                <c:pt idx="95">
                  <c:v>14.6</c:v>
                </c:pt>
                <c:pt idx="96">
                  <c:v>14.5</c:v>
                </c:pt>
                <c:pt idx="97">
                  <c:v>10.5</c:v>
                </c:pt>
                <c:pt idx="98">
                  <c:v>18.3</c:v>
                </c:pt>
                <c:pt idx="99">
                  <c:v>20.100000000000001</c:v>
                </c:pt>
                <c:pt idx="100">
                  <c:v>19.399999999999999</c:v>
                </c:pt>
                <c:pt idx="101">
                  <c:v>19.600000000000001</c:v>
                </c:pt>
                <c:pt idx="102">
                  <c:v>17.600000000000001</c:v>
                </c:pt>
                <c:pt idx="103">
                  <c:v>19.3</c:v>
                </c:pt>
                <c:pt idx="104">
                  <c:v>18.600000000000001</c:v>
                </c:pt>
                <c:pt idx="105">
                  <c:v>18.3</c:v>
                </c:pt>
                <c:pt idx="106">
                  <c:v>22.3</c:v>
                </c:pt>
                <c:pt idx="107">
                  <c:v>24.6</c:v>
                </c:pt>
                <c:pt idx="108">
                  <c:v>24</c:v>
                </c:pt>
                <c:pt idx="109">
                  <c:v>22.3</c:v>
                </c:pt>
                <c:pt idx="110">
                  <c:v>21.5</c:v>
                </c:pt>
                <c:pt idx="111">
                  <c:v>16.100000000000001</c:v>
                </c:pt>
                <c:pt idx="112">
                  <c:v>15.9</c:v>
                </c:pt>
                <c:pt idx="113">
                  <c:v>19.3</c:v>
                </c:pt>
                <c:pt idx="114">
                  <c:v>25</c:v>
                </c:pt>
                <c:pt idx="115">
                  <c:v>26.4</c:v>
                </c:pt>
                <c:pt idx="116">
                  <c:v>25.9</c:v>
                </c:pt>
                <c:pt idx="117">
                  <c:v>26.2</c:v>
                </c:pt>
                <c:pt idx="118">
                  <c:v>24.8</c:v>
                </c:pt>
                <c:pt idx="119">
                  <c:v>25.8</c:v>
                </c:pt>
                <c:pt idx="120">
                  <c:v>25.4</c:v>
                </c:pt>
                <c:pt idx="121">
                  <c:v>26.4</c:v>
                </c:pt>
                <c:pt idx="122">
                  <c:v>25</c:v>
                </c:pt>
                <c:pt idx="123">
                  <c:v>21.8</c:v>
                </c:pt>
                <c:pt idx="124">
                  <c:v>20.6</c:v>
                </c:pt>
                <c:pt idx="125">
                  <c:v>21.3</c:v>
                </c:pt>
                <c:pt idx="126">
                  <c:v>20.5</c:v>
                </c:pt>
                <c:pt idx="127">
                  <c:v>21.1</c:v>
                </c:pt>
                <c:pt idx="128">
                  <c:v>21</c:v>
                </c:pt>
                <c:pt idx="129">
                  <c:v>20.8</c:v>
                </c:pt>
                <c:pt idx="130">
                  <c:v>20.2</c:v>
                </c:pt>
                <c:pt idx="131">
                  <c:v>18.8</c:v>
                </c:pt>
                <c:pt idx="132">
                  <c:v>18.600000000000001</c:v>
                </c:pt>
                <c:pt idx="133">
                  <c:v>20.8</c:v>
                </c:pt>
                <c:pt idx="134">
                  <c:v>21.4</c:v>
                </c:pt>
                <c:pt idx="135">
                  <c:v>22</c:v>
                </c:pt>
                <c:pt idx="136">
                  <c:v>22.3</c:v>
                </c:pt>
                <c:pt idx="137">
                  <c:v>24.1</c:v>
                </c:pt>
                <c:pt idx="138">
                  <c:v>22.1</c:v>
                </c:pt>
                <c:pt idx="139">
                  <c:v>23.6</c:v>
                </c:pt>
                <c:pt idx="140">
                  <c:v>23.5</c:v>
                </c:pt>
                <c:pt idx="141">
                  <c:v>21.7</c:v>
                </c:pt>
                <c:pt idx="142">
                  <c:v>20.399999999999999</c:v>
                </c:pt>
                <c:pt idx="143">
                  <c:v>19.5</c:v>
                </c:pt>
                <c:pt idx="144">
                  <c:v>20.100000000000001</c:v>
                </c:pt>
                <c:pt idx="145">
                  <c:v>21.7</c:v>
                </c:pt>
                <c:pt idx="146">
                  <c:v>22.3</c:v>
                </c:pt>
                <c:pt idx="147">
                  <c:v>23.9</c:v>
                </c:pt>
                <c:pt idx="148">
                  <c:v>25.1</c:v>
                </c:pt>
                <c:pt idx="149">
                  <c:v>25.6</c:v>
                </c:pt>
                <c:pt idx="150">
                  <c:v>22.3</c:v>
                </c:pt>
                <c:pt idx="151">
                  <c:v>20.3</c:v>
                </c:pt>
                <c:pt idx="152">
                  <c:v>21.9</c:v>
                </c:pt>
                <c:pt idx="153">
                  <c:v>21.1</c:v>
                </c:pt>
                <c:pt idx="154">
                  <c:v>22.9</c:v>
                </c:pt>
                <c:pt idx="155">
                  <c:v>23.7</c:v>
                </c:pt>
                <c:pt idx="156">
                  <c:v>24.1</c:v>
                </c:pt>
                <c:pt idx="157">
                  <c:v>21.8</c:v>
                </c:pt>
                <c:pt idx="158">
                  <c:v>19</c:v>
                </c:pt>
                <c:pt idx="159">
                  <c:v>19.600000000000001</c:v>
                </c:pt>
                <c:pt idx="160">
                  <c:v>19.899999999999999</c:v>
                </c:pt>
                <c:pt idx="161">
                  <c:v>20.100000000000001</c:v>
                </c:pt>
                <c:pt idx="162">
                  <c:v>19.899999999999999</c:v>
                </c:pt>
                <c:pt idx="163">
                  <c:v>19.399999999999999</c:v>
                </c:pt>
                <c:pt idx="164">
                  <c:v>16.899999999999999</c:v>
                </c:pt>
                <c:pt idx="165">
                  <c:v>17</c:v>
                </c:pt>
                <c:pt idx="166">
                  <c:v>18</c:v>
                </c:pt>
                <c:pt idx="167">
                  <c:v>22.1</c:v>
                </c:pt>
                <c:pt idx="168">
                  <c:v>24</c:v>
                </c:pt>
                <c:pt idx="169">
                  <c:v>20.6</c:v>
                </c:pt>
                <c:pt idx="170">
                  <c:v>20.8</c:v>
                </c:pt>
                <c:pt idx="171">
                  <c:v>17.8</c:v>
                </c:pt>
                <c:pt idx="172">
                  <c:v>17.7</c:v>
                </c:pt>
                <c:pt idx="173">
                  <c:v>19.399999999999999</c:v>
                </c:pt>
                <c:pt idx="174">
                  <c:v>19.2</c:v>
                </c:pt>
                <c:pt idx="175">
                  <c:v>16.899999999999999</c:v>
                </c:pt>
                <c:pt idx="176">
                  <c:v>18.600000000000001</c:v>
                </c:pt>
                <c:pt idx="177">
                  <c:v>21.8</c:v>
                </c:pt>
                <c:pt idx="178">
                  <c:v>17.399999999999999</c:v>
                </c:pt>
                <c:pt idx="179">
                  <c:v>15.9</c:v>
                </c:pt>
                <c:pt idx="180">
                  <c:v>14.8</c:v>
                </c:pt>
                <c:pt idx="181">
                  <c:v>14.8</c:v>
                </c:pt>
                <c:pt idx="182">
                  <c:v>14.4</c:v>
                </c:pt>
                <c:pt idx="183">
                  <c:v>15.6</c:v>
                </c:pt>
                <c:pt idx="184">
                  <c:v>14.7</c:v>
                </c:pt>
                <c:pt idx="185">
                  <c:v>14</c:v>
                </c:pt>
                <c:pt idx="186">
                  <c:v>11.7</c:v>
                </c:pt>
                <c:pt idx="187">
                  <c:v>10.3</c:v>
                </c:pt>
                <c:pt idx="188">
                  <c:v>13.6</c:v>
                </c:pt>
                <c:pt idx="189">
                  <c:v>14.3</c:v>
                </c:pt>
                <c:pt idx="190">
                  <c:v>12</c:v>
                </c:pt>
                <c:pt idx="191">
                  <c:v>11.4</c:v>
                </c:pt>
                <c:pt idx="192">
                  <c:v>11.1</c:v>
                </c:pt>
                <c:pt idx="193">
                  <c:v>13.1</c:v>
                </c:pt>
                <c:pt idx="194">
                  <c:v>15.1</c:v>
                </c:pt>
                <c:pt idx="195">
                  <c:v>10.1</c:v>
                </c:pt>
                <c:pt idx="196">
                  <c:v>9.6999999999999993</c:v>
                </c:pt>
                <c:pt idx="197">
                  <c:v>9.4</c:v>
                </c:pt>
                <c:pt idx="198">
                  <c:v>10.199999999999999</c:v>
                </c:pt>
                <c:pt idx="199">
                  <c:v>11.9</c:v>
                </c:pt>
                <c:pt idx="200">
                  <c:v>4.2</c:v>
                </c:pt>
                <c:pt idx="201">
                  <c:v>5.5</c:v>
                </c:pt>
                <c:pt idx="202">
                  <c:v>5.9</c:v>
                </c:pt>
                <c:pt idx="203">
                  <c:v>8.9</c:v>
                </c:pt>
                <c:pt idx="204">
                  <c:v>11.4</c:v>
                </c:pt>
                <c:pt idx="205">
                  <c:v>15</c:v>
                </c:pt>
                <c:pt idx="206">
                  <c:v>13.4</c:v>
                </c:pt>
                <c:pt idx="207">
                  <c:v>14</c:v>
                </c:pt>
                <c:pt idx="208">
                  <c:v>8.5</c:v>
                </c:pt>
                <c:pt idx="209">
                  <c:v>7.1</c:v>
                </c:pt>
                <c:pt idx="210">
                  <c:v>4.4000000000000004</c:v>
                </c:pt>
                <c:pt idx="211">
                  <c:v>3.4</c:v>
                </c:pt>
                <c:pt idx="212">
                  <c:v>4.3</c:v>
                </c:pt>
                <c:pt idx="213">
                  <c:v>3.8</c:v>
                </c:pt>
                <c:pt idx="214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6-41B0-B125-283CAF9AB0F8}"/>
            </c:ext>
          </c:extLst>
        </c:ser>
        <c:ser>
          <c:idx val="1"/>
          <c:order val="1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'2024'!$H$1:$H$215</c:f>
              <c:strCache>
                <c:ptCount val="215"/>
                <c:pt idx="0">
                  <c:v>Дата</c:v>
                </c:pt>
                <c:pt idx="1">
                  <c:v>01.03.2024</c:v>
                </c:pt>
                <c:pt idx="2">
                  <c:v>02.03.2024</c:v>
                </c:pt>
                <c:pt idx="3">
                  <c:v>03.03.2024</c:v>
                </c:pt>
                <c:pt idx="4">
                  <c:v>04.03.2024</c:v>
                </c:pt>
                <c:pt idx="5">
                  <c:v>05.03.2024</c:v>
                </c:pt>
                <c:pt idx="6">
                  <c:v>06.03.2024</c:v>
                </c:pt>
                <c:pt idx="7">
                  <c:v>07.03.2024</c:v>
                </c:pt>
                <c:pt idx="8">
                  <c:v>08.03.2024</c:v>
                </c:pt>
                <c:pt idx="9">
                  <c:v>09.03.2024</c:v>
                </c:pt>
                <c:pt idx="10">
                  <c:v>10.03.2024</c:v>
                </c:pt>
                <c:pt idx="11">
                  <c:v>11.03.2024</c:v>
                </c:pt>
                <c:pt idx="12">
                  <c:v>12.03.2024</c:v>
                </c:pt>
                <c:pt idx="13">
                  <c:v>13.03.2024</c:v>
                </c:pt>
                <c:pt idx="14">
                  <c:v>14.03.2024</c:v>
                </c:pt>
                <c:pt idx="15">
                  <c:v>15.03.2024</c:v>
                </c:pt>
                <c:pt idx="16">
                  <c:v>16.03.2024</c:v>
                </c:pt>
                <c:pt idx="17">
                  <c:v>17.03.2024</c:v>
                </c:pt>
                <c:pt idx="18">
                  <c:v>18.03.2024</c:v>
                </c:pt>
                <c:pt idx="19">
                  <c:v>19.03.2024</c:v>
                </c:pt>
                <c:pt idx="20">
                  <c:v>20.03.2024</c:v>
                </c:pt>
                <c:pt idx="21">
                  <c:v>21.03.2024</c:v>
                </c:pt>
                <c:pt idx="22">
                  <c:v>22.03.2024</c:v>
                </c:pt>
                <c:pt idx="23">
                  <c:v>23.03.2024</c:v>
                </c:pt>
                <c:pt idx="24">
                  <c:v>24.03.2024</c:v>
                </c:pt>
                <c:pt idx="25">
                  <c:v>25.03.2024</c:v>
                </c:pt>
                <c:pt idx="26">
                  <c:v>26.03.2024</c:v>
                </c:pt>
                <c:pt idx="27">
                  <c:v>27.03.2024</c:v>
                </c:pt>
                <c:pt idx="28">
                  <c:v>28.03.2024</c:v>
                </c:pt>
                <c:pt idx="29">
                  <c:v>29.03.2024</c:v>
                </c:pt>
                <c:pt idx="30">
                  <c:v>30.03.2024</c:v>
                </c:pt>
                <c:pt idx="31">
                  <c:v>31.03.2024</c:v>
                </c:pt>
                <c:pt idx="32">
                  <c:v>01.04.2024</c:v>
                </c:pt>
                <c:pt idx="33">
                  <c:v>02.04.2024</c:v>
                </c:pt>
                <c:pt idx="34">
                  <c:v>03.04.2024</c:v>
                </c:pt>
                <c:pt idx="35">
                  <c:v>04.04.2024</c:v>
                </c:pt>
                <c:pt idx="36">
                  <c:v>05.04.2024</c:v>
                </c:pt>
                <c:pt idx="37">
                  <c:v>06.04.2024</c:v>
                </c:pt>
                <c:pt idx="38">
                  <c:v>07.04.2024</c:v>
                </c:pt>
                <c:pt idx="39">
                  <c:v>08.04.2024</c:v>
                </c:pt>
                <c:pt idx="40">
                  <c:v>09.04.2024</c:v>
                </c:pt>
                <c:pt idx="41">
                  <c:v>10.04.2024</c:v>
                </c:pt>
                <c:pt idx="42">
                  <c:v>11.04.2024</c:v>
                </c:pt>
                <c:pt idx="43">
                  <c:v>12.04.2024</c:v>
                </c:pt>
                <c:pt idx="44">
                  <c:v>13.04.2024</c:v>
                </c:pt>
                <c:pt idx="45">
                  <c:v>14.04.2024</c:v>
                </c:pt>
                <c:pt idx="46">
                  <c:v>15.04.2024</c:v>
                </c:pt>
                <c:pt idx="47">
                  <c:v>16.04.2024</c:v>
                </c:pt>
                <c:pt idx="48">
                  <c:v>17.04.2024</c:v>
                </c:pt>
                <c:pt idx="49">
                  <c:v>18.04.2024</c:v>
                </c:pt>
                <c:pt idx="50">
                  <c:v>19.04.2024</c:v>
                </c:pt>
                <c:pt idx="51">
                  <c:v>20.04.2024</c:v>
                </c:pt>
                <c:pt idx="52">
                  <c:v>21.04.2024</c:v>
                </c:pt>
                <c:pt idx="53">
                  <c:v>22.04.2024</c:v>
                </c:pt>
                <c:pt idx="54">
                  <c:v>23.04.2024</c:v>
                </c:pt>
                <c:pt idx="55">
                  <c:v>24.04.2024</c:v>
                </c:pt>
                <c:pt idx="56">
                  <c:v>25.04.2024</c:v>
                </c:pt>
                <c:pt idx="57">
                  <c:v>26.04.2024</c:v>
                </c:pt>
                <c:pt idx="58">
                  <c:v>27.04.2024</c:v>
                </c:pt>
                <c:pt idx="59">
                  <c:v>28.04.2024</c:v>
                </c:pt>
                <c:pt idx="60">
                  <c:v>29.04.2024</c:v>
                </c:pt>
                <c:pt idx="61">
                  <c:v>30.04.2024</c:v>
                </c:pt>
                <c:pt idx="62">
                  <c:v>01.05.2024</c:v>
                </c:pt>
                <c:pt idx="63">
                  <c:v>02.05.2024</c:v>
                </c:pt>
                <c:pt idx="64">
                  <c:v>03.05.2024</c:v>
                </c:pt>
                <c:pt idx="65">
                  <c:v>04.05.2024</c:v>
                </c:pt>
                <c:pt idx="66">
                  <c:v>05.05.2024</c:v>
                </c:pt>
                <c:pt idx="67">
                  <c:v>06.05.2024</c:v>
                </c:pt>
                <c:pt idx="68">
                  <c:v>07.05.2024</c:v>
                </c:pt>
                <c:pt idx="69">
                  <c:v>08.05.2024</c:v>
                </c:pt>
                <c:pt idx="70">
                  <c:v>09.05.2024</c:v>
                </c:pt>
                <c:pt idx="71">
                  <c:v>10.05.2024</c:v>
                </c:pt>
                <c:pt idx="72">
                  <c:v>11.05.2024</c:v>
                </c:pt>
                <c:pt idx="73">
                  <c:v>12.05.2024</c:v>
                </c:pt>
                <c:pt idx="74">
                  <c:v>13.05.2024</c:v>
                </c:pt>
                <c:pt idx="75">
                  <c:v>14.05.2024</c:v>
                </c:pt>
                <c:pt idx="76">
                  <c:v>15.05.2024</c:v>
                </c:pt>
                <c:pt idx="77">
                  <c:v>16.05.2024</c:v>
                </c:pt>
                <c:pt idx="78">
                  <c:v>17.05.2024</c:v>
                </c:pt>
                <c:pt idx="79">
                  <c:v>18.05.2024</c:v>
                </c:pt>
                <c:pt idx="80">
                  <c:v>19.05.2024</c:v>
                </c:pt>
                <c:pt idx="81">
                  <c:v>20.05.2024</c:v>
                </c:pt>
                <c:pt idx="82">
                  <c:v>21.05.2024</c:v>
                </c:pt>
                <c:pt idx="83">
                  <c:v>22.05.2024</c:v>
                </c:pt>
                <c:pt idx="84">
                  <c:v>23.05.2024</c:v>
                </c:pt>
                <c:pt idx="85">
                  <c:v>24.05.2024</c:v>
                </c:pt>
                <c:pt idx="86">
                  <c:v>25.05.2024</c:v>
                </c:pt>
                <c:pt idx="87">
                  <c:v>26.05.2024</c:v>
                </c:pt>
                <c:pt idx="88">
                  <c:v>27.05.2024</c:v>
                </c:pt>
                <c:pt idx="89">
                  <c:v>28.05.2024</c:v>
                </c:pt>
                <c:pt idx="90">
                  <c:v>29.05.2024</c:v>
                </c:pt>
                <c:pt idx="91">
                  <c:v>30.05.2024</c:v>
                </c:pt>
                <c:pt idx="92">
                  <c:v>31.05.2024</c:v>
                </c:pt>
                <c:pt idx="93">
                  <c:v>01.06.2024</c:v>
                </c:pt>
                <c:pt idx="94">
                  <c:v>02.06.2024</c:v>
                </c:pt>
                <c:pt idx="95">
                  <c:v>03.06.2024</c:v>
                </c:pt>
                <c:pt idx="96">
                  <c:v>04.06.2024</c:v>
                </c:pt>
                <c:pt idx="97">
                  <c:v>05.06.2024</c:v>
                </c:pt>
                <c:pt idx="98">
                  <c:v>06.06.2024</c:v>
                </c:pt>
                <c:pt idx="99">
                  <c:v>07.06.2024</c:v>
                </c:pt>
                <c:pt idx="100">
                  <c:v>08.06.2024</c:v>
                </c:pt>
                <c:pt idx="101">
                  <c:v>09.06.2024</c:v>
                </c:pt>
                <c:pt idx="102">
                  <c:v>10.06.2024</c:v>
                </c:pt>
                <c:pt idx="103">
                  <c:v>11.06.2024</c:v>
                </c:pt>
                <c:pt idx="104">
                  <c:v>12.06.2024</c:v>
                </c:pt>
                <c:pt idx="105">
                  <c:v>13.06.2024</c:v>
                </c:pt>
                <c:pt idx="106">
                  <c:v>14.06.2024</c:v>
                </c:pt>
                <c:pt idx="107">
                  <c:v>15.06.2024</c:v>
                </c:pt>
                <c:pt idx="108">
                  <c:v>16.06.2024</c:v>
                </c:pt>
                <c:pt idx="109">
                  <c:v>17.06.2024</c:v>
                </c:pt>
                <c:pt idx="110">
                  <c:v>18.06.2024</c:v>
                </c:pt>
                <c:pt idx="111">
                  <c:v>19.06.2024</c:v>
                </c:pt>
                <c:pt idx="112">
                  <c:v>20.06.2024</c:v>
                </c:pt>
                <c:pt idx="113">
                  <c:v>21.06.2024</c:v>
                </c:pt>
                <c:pt idx="114">
                  <c:v>22.06.2024</c:v>
                </c:pt>
                <c:pt idx="115">
                  <c:v>23.06.2024</c:v>
                </c:pt>
                <c:pt idx="116">
                  <c:v>24.06.2024</c:v>
                </c:pt>
                <c:pt idx="117">
                  <c:v>25.06.2024</c:v>
                </c:pt>
                <c:pt idx="118">
                  <c:v>26.06.2024</c:v>
                </c:pt>
                <c:pt idx="119">
                  <c:v>27.06.2024</c:v>
                </c:pt>
                <c:pt idx="120">
                  <c:v>28.06.2024</c:v>
                </c:pt>
                <c:pt idx="121">
                  <c:v>29.06.2024</c:v>
                </c:pt>
                <c:pt idx="122">
                  <c:v>30.06.2024</c:v>
                </c:pt>
                <c:pt idx="123">
                  <c:v>01.07.2024</c:v>
                </c:pt>
                <c:pt idx="124">
                  <c:v>02.07.2024</c:v>
                </c:pt>
                <c:pt idx="125">
                  <c:v>03.07.2024</c:v>
                </c:pt>
                <c:pt idx="126">
                  <c:v>04.07.2024</c:v>
                </c:pt>
                <c:pt idx="127">
                  <c:v>05.07.2024</c:v>
                </c:pt>
                <c:pt idx="128">
                  <c:v>06.07.2024</c:v>
                </c:pt>
                <c:pt idx="129">
                  <c:v>07.07.2024</c:v>
                </c:pt>
                <c:pt idx="130">
                  <c:v>08.07.2024</c:v>
                </c:pt>
                <c:pt idx="131">
                  <c:v>09.07.2024</c:v>
                </c:pt>
                <c:pt idx="132">
                  <c:v>10.07.2024</c:v>
                </c:pt>
                <c:pt idx="133">
                  <c:v>11.07.2024</c:v>
                </c:pt>
                <c:pt idx="134">
                  <c:v>12.07.2024</c:v>
                </c:pt>
                <c:pt idx="135">
                  <c:v>13.07.2024</c:v>
                </c:pt>
                <c:pt idx="136">
                  <c:v>14.07.2024</c:v>
                </c:pt>
                <c:pt idx="137">
                  <c:v>15.07.2024</c:v>
                </c:pt>
                <c:pt idx="138">
                  <c:v>16.07.2024</c:v>
                </c:pt>
                <c:pt idx="139">
                  <c:v>17.07.2024</c:v>
                </c:pt>
                <c:pt idx="140">
                  <c:v>18.07.2024</c:v>
                </c:pt>
                <c:pt idx="141">
                  <c:v>19.07.2024</c:v>
                </c:pt>
                <c:pt idx="142">
                  <c:v>20.07.2024</c:v>
                </c:pt>
                <c:pt idx="143">
                  <c:v>21.07.2024</c:v>
                </c:pt>
                <c:pt idx="144">
                  <c:v>22.07.2024</c:v>
                </c:pt>
                <c:pt idx="145">
                  <c:v>23.07.2024</c:v>
                </c:pt>
                <c:pt idx="146">
                  <c:v>24.07.2024</c:v>
                </c:pt>
                <c:pt idx="147">
                  <c:v>25.07.2024</c:v>
                </c:pt>
                <c:pt idx="148">
                  <c:v>26.07.2024</c:v>
                </c:pt>
                <c:pt idx="149">
                  <c:v>27.07.2024</c:v>
                </c:pt>
                <c:pt idx="150">
                  <c:v>28.07.2024</c:v>
                </c:pt>
                <c:pt idx="151">
                  <c:v>29.07.2024</c:v>
                </c:pt>
                <c:pt idx="152">
                  <c:v>30.07.2024</c:v>
                </c:pt>
                <c:pt idx="153">
                  <c:v>31.07.2024</c:v>
                </c:pt>
                <c:pt idx="154">
                  <c:v>01.08.2024</c:v>
                </c:pt>
                <c:pt idx="155">
                  <c:v>02.08.2024</c:v>
                </c:pt>
                <c:pt idx="156">
                  <c:v>03.08.2024</c:v>
                </c:pt>
                <c:pt idx="157">
                  <c:v>04.08.2024</c:v>
                </c:pt>
                <c:pt idx="158">
                  <c:v>05.08.2024</c:v>
                </c:pt>
                <c:pt idx="159">
                  <c:v>06.08.2024</c:v>
                </c:pt>
                <c:pt idx="160">
                  <c:v>07.08.2024</c:v>
                </c:pt>
                <c:pt idx="161">
                  <c:v>08.08.2024</c:v>
                </c:pt>
                <c:pt idx="162">
                  <c:v>09.08.2024</c:v>
                </c:pt>
                <c:pt idx="163">
                  <c:v>10.08.2024</c:v>
                </c:pt>
                <c:pt idx="164">
                  <c:v>11.08.2024</c:v>
                </c:pt>
                <c:pt idx="165">
                  <c:v>12.08.2024</c:v>
                </c:pt>
                <c:pt idx="166">
                  <c:v>13.08.2024</c:v>
                </c:pt>
                <c:pt idx="167">
                  <c:v>14.08.2024</c:v>
                </c:pt>
                <c:pt idx="168">
                  <c:v>15.08.2024</c:v>
                </c:pt>
                <c:pt idx="169">
                  <c:v>16.08.2024</c:v>
                </c:pt>
                <c:pt idx="170">
                  <c:v>17.08.2024</c:v>
                </c:pt>
                <c:pt idx="171">
                  <c:v>18.08.2024</c:v>
                </c:pt>
                <c:pt idx="172">
                  <c:v>19.08.2024</c:v>
                </c:pt>
                <c:pt idx="173">
                  <c:v>20.08.2024</c:v>
                </c:pt>
                <c:pt idx="174">
                  <c:v>21.08.2024</c:v>
                </c:pt>
                <c:pt idx="175">
                  <c:v>22.08.2024</c:v>
                </c:pt>
                <c:pt idx="176">
                  <c:v>23.08.2024</c:v>
                </c:pt>
                <c:pt idx="177">
                  <c:v>24.08.2024</c:v>
                </c:pt>
                <c:pt idx="178">
                  <c:v>25.08.2024</c:v>
                </c:pt>
                <c:pt idx="179">
                  <c:v>26.08.2024</c:v>
                </c:pt>
                <c:pt idx="180">
                  <c:v>27.08.2024</c:v>
                </c:pt>
                <c:pt idx="181">
                  <c:v>28.08.2024</c:v>
                </c:pt>
                <c:pt idx="182">
                  <c:v>29.08.2024</c:v>
                </c:pt>
                <c:pt idx="183">
                  <c:v>30.08.2024</c:v>
                </c:pt>
                <c:pt idx="184">
                  <c:v>31.08.2024</c:v>
                </c:pt>
                <c:pt idx="185">
                  <c:v>01.09.2024</c:v>
                </c:pt>
                <c:pt idx="186">
                  <c:v>02.09.2024</c:v>
                </c:pt>
                <c:pt idx="187">
                  <c:v>03.09.2024</c:v>
                </c:pt>
                <c:pt idx="188">
                  <c:v>04.09.2024</c:v>
                </c:pt>
                <c:pt idx="189">
                  <c:v>05.09.2024</c:v>
                </c:pt>
                <c:pt idx="190">
                  <c:v>06.09.2024</c:v>
                </c:pt>
                <c:pt idx="191">
                  <c:v>07.09.2024</c:v>
                </c:pt>
                <c:pt idx="192">
                  <c:v>08.09.2024</c:v>
                </c:pt>
                <c:pt idx="193">
                  <c:v>09.09.2024</c:v>
                </c:pt>
                <c:pt idx="194">
                  <c:v>10.09.2024</c:v>
                </c:pt>
                <c:pt idx="195">
                  <c:v>11.09.2024</c:v>
                </c:pt>
                <c:pt idx="196">
                  <c:v>12.09.2024</c:v>
                </c:pt>
                <c:pt idx="197">
                  <c:v>13.09.2024</c:v>
                </c:pt>
                <c:pt idx="198">
                  <c:v>14.09.2024</c:v>
                </c:pt>
                <c:pt idx="199">
                  <c:v>15.09.2024</c:v>
                </c:pt>
                <c:pt idx="200">
                  <c:v>16.09.2024</c:v>
                </c:pt>
                <c:pt idx="201">
                  <c:v>17.09.2024</c:v>
                </c:pt>
                <c:pt idx="202">
                  <c:v>18.09.2024</c:v>
                </c:pt>
                <c:pt idx="203">
                  <c:v>19.09.2024</c:v>
                </c:pt>
                <c:pt idx="204">
                  <c:v>20.09.2024</c:v>
                </c:pt>
                <c:pt idx="205">
                  <c:v>21.09.2024</c:v>
                </c:pt>
                <c:pt idx="206">
                  <c:v>22.09.2024</c:v>
                </c:pt>
                <c:pt idx="207">
                  <c:v>23.09.2024</c:v>
                </c:pt>
                <c:pt idx="208">
                  <c:v>24.09.2024</c:v>
                </c:pt>
                <c:pt idx="209">
                  <c:v>25.09.2024</c:v>
                </c:pt>
                <c:pt idx="210">
                  <c:v>26.09.2024</c:v>
                </c:pt>
                <c:pt idx="211">
                  <c:v>27.09.2024</c:v>
                </c:pt>
                <c:pt idx="212">
                  <c:v>28.09.2024</c:v>
                </c:pt>
                <c:pt idx="213">
                  <c:v>29.09.2024</c:v>
                </c:pt>
                <c:pt idx="214">
                  <c:v>30.09.2024</c:v>
                </c:pt>
              </c:strCache>
            </c:strRef>
          </c:cat>
          <c:val>
            <c:numRef>
              <c:f>'2024'!$J$1:$J$215</c:f>
              <c:numCache>
                <c:formatCode>General</c:formatCode>
                <c:ptCount val="215"/>
                <c:pt idx="0">
                  <c:v>0</c:v>
                </c:pt>
                <c:pt idx="1">
                  <c:v>1.6</c:v>
                </c:pt>
                <c:pt idx="2">
                  <c:v>5.6</c:v>
                </c:pt>
                <c:pt idx="3">
                  <c:v>0</c:v>
                </c:pt>
                <c:pt idx="4">
                  <c:v>2.7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0.3</c:v>
                </c:pt>
                <c:pt idx="9">
                  <c:v>0</c:v>
                </c:pt>
                <c:pt idx="10">
                  <c:v>0.3</c:v>
                </c:pt>
                <c:pt idx="11">
                  <c:v>0.3</c:v>
                </c:pt>
                <c:pt idx="12">
                  <c:v>1.6</c:v>
                </c:pt>
                <c:pt idx="13">
                  <c:v>9</c:v>
                </c:pt>
                <c:pt idx="14">
                  <c:v>0.9</c:v>
                </c:pt>
                <c:pt idx="15">
                  <c:v>0.4</c:v>
                </c:pt>
                <c:pt idx="16">
                  <c:v>0</c:v>
                </c:pt>
                <c:pt idx="17">
                  <c:v>1.7</c:v>
                </c:pt>
                <c:pt idx="18">
                  <c:v>0</c:v>
                </c:pt>
                <c:pt idx="19">
                  <c:v>0</c:v>
                </c:pt>
                <c:pt idx="20">
                  <c:v>2.4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4.5999999999999996</c:v>
                </c:pt>
                <c:pt idx="41">
                  <c:v>9.3000000000000007</c:v>
                </c:pt>
                <c:pt idx="42">
                  <c:v>4.0999999999999996</c:v>
                </c:pt>
                <c:pt idx="43">
                  <c:v>2.1</c:v>
                </c:pt>
                <c:pt idx="44">
                  <c:v>0</c:v>
                </c:pt>
                <c:pt idx="45">
                  <c:v>0.3</c:v>
                </c:pt>
                <c:pt idx="46">
                  <c:v>1.4</c:v>
                </c:pt>
                <c:pt idx="47">
                  <c:v>0</c:v>
                </c:pt>
                <c:pt idx="48">
                  <c:v>0</c:v>
                </c:pt>
                <c:pt idx="49">
                  <c:v>0.3</c:v>
                </c:pt>
                <c:pt idx="50">
                  <c:v>1.5</c:v>
                </c:pt>
                <c:pt idx="51">
                  <c:v>0</c:v>
                </c:pt>
                <c:pt idx="52">
                  <c:v>0</c:v>
                </c:pt>
                <c:pt idx="53">
                  <c:v>3.9</c:v>
                </c:pt>
                <c:pt idx="54">
                  <c:v>0.6</c:v>
                </c:pt>
                <c:pt idx="55">
                  <c:v>1.1000000000000001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4.5999999999999996</c:v>
                </c:pt>
                <c:pt idx="61">
                  <c:v>2.7</c:v>
                </c:pt>
                <c:pt idx="62">
                  <c:v>2.2999999999999998</c:v>
                </c:pt>
                <c:pt idx="63">
                  <c:v>0.9</c:v>
                </c:pt>
                <c:pt idx="64">
                  <c:v>4.5</c:v>
                </c:pt>
                <c:pt idx="65">
                  <c:v>0</c:v>
                </c:pt>
                <c:pt idx="66">
                  <c:v>0</c:v>
                </c:pt>
                <c:pt idx="67">
                  <c:v>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7.8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0.4</c:v>
                </c:pt>
                <c:pt idx="81">
                  <c:v>3.1</c:v>
                </c:pt>
                <c:pt idx="82">
                  <c:v>1.4</c:v>
                </c:pt>
                <c:pt idx="83">
                  <c:v>2.9</c:v>
                </c:pt>
                <c:pt idx="84">
                  <c:v>1.3</c:v>
                </c:pt>
                <c:pt idx="85">
                  <c:v>0</c:v>
                </c:pt>
                <c:pt idx="86">
                  <c:v>0</c:v>
                </c:pt>
                <c:pt idx="87">
                  <c:v>2.1</c:v>
                </c:pt>
                <c:pt idx="88">
                  <c:v>1.8</c:v>
                </c:pt>
                <c:pt idx="89">
                  <c:v>14.4</c:v>
                </c:pt>
                <c:pt idx="90">
                  <c:v>5.7</c:v>
                </c:pt>
                <c:pt idx="91">
                  <c:v>3.4</c:v>
                </c:pt>
                <c:pt idx="92">
                  <c:v>21.9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5.9</c:v>
                </c:pt>
                <c:pt idx="97">
                  <c:v>0</c:v>
                </c:pt>
                <c:pt idx="98">
                  <c:v>2.2000000000000002</c:v>
                </c:pt>
                <c:pt idx="99">
                  <c:v>7.4</c:v>
                </c:pt>
                <c:pt idx="100">
                  <c:v>7.3</c:v>
                </c:pt>
                <c:pt idx="101">
                  <c:v>0.5</c:v>
                </c:pt>
                <c:pt idx="102">
                  <c:v>0</c:v>
                </c:pt>
                <c:pt idx="103">
                  <c:v>0.9</c:v>
                </c:pt>
                <c:pt idx="104">
                  <c:v>7</c:v>
                </c:pt>
                <c:pt idx="105">
                  <c:v>0</c:v>
                </c:pt>
                <c:pt idx="106">
                  <c:v>11.2</c:v>
                </c:pt>
                <c:pt idx="107">
                  <c:v>0</c:v>
                </c:pt>
                <c:pt idx="108">
                  <c:v>0</c:v>
                </c:pt>
                <c:pt idx="109">
                  <c:v>4.7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7.7</c:v>
                </c:pt>
                <c:pt idx="123">
                  <c:v>8.8000000000000007</c:v>
                </c:pt>
                <c:pt idx="124">
                  <c:v>1</c:v>
                </c:pt>
                <c:pt idx="125">
                  <c:v>0.1</c:v>
                </c:pt>
                <c:pt idx="126">
                  <c:v>0</c:v>
                </c:pt>
                <c:pt idx="127">
                  <c:v>2.6</c:v>
                </c:pt>
                <c:pt idx="128">
                  <c:v>7</c:v>
                </c:pt>
                <c:pt idx="129">
                  <c:v>1.4</c:v>
                </c:pt>
                <c:pt idx="130">
                  <c:v>17.8</c:v>
                </c:pt>
                <c:pt idx="131">
                  <c:v>1.7</c:v>
                </c:pt>
                <c:pt idx="132">
                  <c:v>4.3</c:v>
                </c:pt>
                <c:pt idx="133">
                  <c:v>0</c:v>
                </c:pt>
                <c:pt idx="134">
                  <c:v>2.4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0.3</c:v>
                </c:pt>
                <c:pt idx="141">
                  <c:v>5.7</c:v>
                </c:pt>
                <c:pt idx="142">
                  <c:v>0</c:v>
                </c:pt>
                <c:pt idx="143">
                  <c:v>4.2</c:v>
                </c:pt>
                <c:pt idx="144">
                  <c:v>9.1999999999999993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7.2</c:v>
                </c:pt>
                <c:pt idx="152">
                  <c:v>2.4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</c:v>
                </c:pt>
                <c:pt idx="158">
                  <c:v>3.4</c:v>
                </c:pt>
                <c:pt idx="159">
                  <c:v>0</c:v>
                </c:pt>
                <c:pt idx="160">
                  <c:v>0.1</c:v>
                </c:pt>
                <c:pt idx="161">
                  <c:v>6.3</c:v>
                </c:pt>
                <c:pt idx="162">
                  <c:v>8.1999999999999993</c:v>
                </c:pt>
                <c:pt idx="163">
                  <c:v>14</c:v>
                </c:pt>
                <c:pt idx="164">
                  <c:v>20.5</c:v>
                </c:pt>
                <c:pt idx="165">
                  <c:v>0</c:v>
                </c:pt>
                <c:pt idx="166">
                  <c:v>0.3</c:v>
                </c:pt>
                <c:pt idx="167">
                  <c:v>0</c:v>
                </c:pt>
                <c:pt idx="168">
                  <c:v>0</c:v>
                </c:pt>
                <c:pt idx="169">
                  <c:v>7.1</c:v>
                </c:pt>
                <c:pt idx="170">
                  <c:v>0</c:v>
                </c:pt>
                <c:pt idx="171">
                  <c:v>0</c:v>
                </c:pt>
                <c:pt idx="172">
                  <c:v>5.4</c:v>
                </c:pt>
                <c:pt idx="173">
                  <c:v>0.4</c:v>
                </c:pt>
                <c:pt idx="174">
                  <c:v>0.7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1.6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1.3</c:v>
                </c:pt>
                <c:pt idx="184">
                  <c:v>2.2000000000000002</c:v>
                </c:pt>
                <c:pt idx="185">
                  <c:v>0</c:v>
                </c:pt>
                <c:pt idx="186">
                  <c:v>0</c:v>
                </c:pt>
                <c:pt idx="187">
                  <c:v>5.0999999999999996</c:v>
                </c:pt>
                <c:pt idx="188">
                  <c:v>6.9</c:v>
                </c:pt>
                <c:pt idx="189">
                  <c:v>4.2</c:v>
                </c:pt>
                <c:pt idx="190">
                  <c:v>3.9</c:v>
                </c:pt>
                <c:pt idx="191">
                  <c:v>0.1</c:v>
                </c:pt>
                <c:pt idx="192">
                  <c:v>1.9</c:v>
                </c:pt>
                <c:pt idx="193">
                  <c:v>0.2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1.2</c:v>
                </c:pt>
                <c:pt idx="206">
                  <c:v>0</c:v>
                </c:pt>
                <c:pt idx="207">
                  <c:v>0.6</c:v>
                </c:pt>
                <c:pt idx="208">
                  <c:v>0</c:v>
                </c:pt>
                <c:pt idx="209">
                  <c:v>0</c:v>
                </c:pt>
                <c:pt idx="210">
                  <c:v>0.4</c:v>
                </c:pt>
                <c:pt idx="211">
                  <c:v>2.5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6-41B0-B125-283CAF9A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222848"/>
        <c:axId val="2115234272"/>
      </c:lineChart>
      <c:catAx>
        <c:axId val="2115222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34272"/>
        <c:crosses val="autoZero"/>
        <c:auto val="1"/>
        <c:lblAlgn val="ctr"/>
        <c:lblOffset val="100"/>
        <c:tickLblSkip val="1"/>
        <c:noMultiLvlLbl val="0"/>
      </c:catAx>
      <c:valAx>
        <c:axId val="211523427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522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2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813764425015591E-2"/>
          <c:y val="5.0994995406923524E-2"/>
          <c:w val="0.96529872302020092"/>
          <c:h val="0.893998453674998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'Содержание пыльцы 2024'!$P$1</c:f>
              <c:strCache>
                <c:ptCount val="1"/>
                <c:pt idx="0">
                  <c:v>Salix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2024'!$P$2:$P$1000</c:f>
              <c:numCache>
                <c:formatCode>General</c:formatCode>
                <c:ptCount val="999"/>
                <c:pt idx="43" formatCode="0.0">
                  <c:v>0.45829514207149402</c:v>
                </c:pt>
                <c:pt idx="44" formatCode="0.0">
                  <c:v>1.0999083409715857</c:v>
                </c:pt>
                <c:pt idx="45" formatCode="0.0">
                  <c:v>0.82493125572868919</c:v>
                </c:pt>
                <c:pt idx="46" formatCode="0.0">
                  <c:v>1.2832263978001834</c:v>
                </c:pt>
                <c:pt idx="47" formatCode="0.0">
                  <c:v>1.6498625114573784</c:v>
                </c:pt>
                <c:pt idx="48" formatCode="0.0">
                  <c:v>2.1998166819431715</c:v>
                </c:pt>
                <c:pt idx="49" formatCode="0.0">
                  <c:v>1.8331805682859761</c:v>
                </c:pt>
                <c:pt idx="50" formatCode="0.0">
                  <c:v>2.9330889092575618</c:v>
                </c:pt>
                <c:pt idx="51" formatCode="0.0">
                  <c:v>4.1246562786434469</c:v>
                </c:pt>
                <c:pt idx="52" formatCode="0.0">
                  <c:v>3.4830430797433545</c:v>
                </c:pt>
                <c:pt idx="53" formatCode="0.0">
                  <c:v>2.7497708524289641</c:v>
                </c:pt>
                <c:pt idx="54" formatCode="0.0">
                  <c:v>1.6498625114573784</c:v>
                </c:pt>
                <c:pt idx="55" formatCode="0.0">
                  <c:v>5.0412465627864345</c:v>
                </c:pt>
                <c:pt idx="56" formatCode="0.0">
                  <c:v>7.1494042163153066</c:v>
                </c:pt>
                <c:pt idx="57" formatCode="0.0">
                  <c:v>8.7076076993583875</c:v>
                </c:pt>
                <c:pt idx="58" formatCode="0.0">
                  <c:v>9.3492208982584781</c:v>
                </c:pt>
                <c:pt idx="59" formatCode="0.0">
                  <c:v>6.232813932172319</c:v>
                </c:pt>
                <c:pt idx="60" formatCode="0.0">
                  <c:v>5.0412465627864345</c:v>
                </c:pt>
                <c:pt idx="61" formatCode="0.0">
                  <c:v>3.6663611365719522</c:v>
                </c:pt>
                <c:pt idx="62" formatCode="0.0">
                  <c:v>2.9330889092575618</c:v>
                </c:pt>
                <c:pt idx="63" formatCode="0.0">
                  <c:v>2.474793767186068</c:v>
                </c:pt>
                <c:pt idx="64" formatCode="0.0">
                  <c:v>4.1246562786434469</c:v>
                </c:pt>
                <c:pt idx="65" formatCode="0.0">
                  <c:v>4.7662694775435384</c:v>
                </c:pt>
                <c:pt idx="66" formatCode="0.0">
                  <c:v>3.8496791934005499</c:v>
                </c:pt>
                <c:pt idx="67" formatCode="0.0">
                  <c:v>3.2080659945004584</c:v>
                </c:pt>
                <c:pt idx="68" formatCode="0.0">
                  <c:v>3.6663611365719522</c:v>
                </c:pt>
                <c:pt idx="69" formatCode="0.0">
                  <c:v>3.2080659945004584</c:v>
                </c:pt>
                <c:pt idx="70" formatCode="0.0">
                  <c:v>1.2832263978001834</c:v>
                </c:pt>
                <c:pt idx="71" formatCode="0.0">
                  <c:v>1.0082493125572869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8-48EB-BAE7-0C02302233ED}"/>
            </c:ext>
          </c:extLst>
        </c:ser>
        <c:ser>
          <c:idx val="1"/>
          <c:order val="1"/>
          <c:tx>
            <c:strRef>
              <c:f>'Содержание пыльцы 2024'!$R$1</c:f>
              <c:strCache>
                <c:ptCount val="1"/>
                <c:pt idx="0">
                  <c:v>Betula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2024'!$R$2:$R$1000</c:f>
              <c:numCache>
                <c:formatCode>General</c:formatCode>
                <c:ptCount val="999"/>
                <c:pt idx="44" formatCode="0.00">
                  <c:v>3.0688025532437241E-2</c:v>
                </c:pt>
                <c:pt idx="45" formatCode="0.00">
                  <c:v>2.4550420425949796E-2</c:v>
                </c:pt>
                <c:pt idx="46" formatCode="0.00">
                  <c:v>4.9100840851899592E-2</c:v>
                </c:pt>
                <c:pt idx="47" formatCode="0.00">
                  <c:v>6.1376051064874482E-2</c:v>
                </c:pt>
                <c:pt idx="48" formatCode="0.00">
                  <c:v>0.35598109617627205</c:v>
                </c:pt>
                <c:pt idx="49" formatCode="0.00">
                  <c:v>0.64444853618118203</c:v>
                </c:pt>
                <c:pt idx="50" formatCode="0.00">
                  <c:v>0.93905358129257965</c:v>
                </c:pt>
                <c:pt idx="51" formatCode="0.00">
                  <c:v>1.2520714417234395</c:v>
                </c:pt>
                <c:pt idx="52" formatCode="0.00">
                  <c:v>1.8228687166267723</c:v>
                </c:pt>
                <c:pt idx="53" formatCode="0.00">
                  <c:v>2.7496470877063772</c:v>
                </c:pt>
                <c:pt idx="54" formatCode="0.00">
                  <c:v>3.7071134843184188</c:v>
                </c:pt>
                <c:pt idx="55" formatCode="0.00">
                  <c:v>7.9972994537531452</c:v>
                </c:pt>
                <c:pt idx="56" formatCode="0.00">
                  <c:v>8.641747989934327</c:v>
                </c:pt>
                <c:pt idx="57" formatCode="0.00">
                  <c:v>8.2734916835450818</c:v>
                </c:pt>
                <c:pt idx="58" formatCode="0.00">
                  <c:v>7.6535935677898488</c:v>
                </c:pt>
                <c:pt idx="59" formatCode="0.00">
                  <c:v>6.7697784324556558</c:v>
                </c:pt>
                <c:pt idx="60" formatCode="0.00">
                  <c:v>4.8978088749769837</c:v>
                </c:pt>
                <c:pt idx="61" formatCode="0.00">
                  <c:v>5.8552752715890257</c:v>
                </c:pt>
                <c:pt idx="62" formatCode="0.00">
                  <c:v>5.5115693856257284</c:v>
                </c:pt>
                <c:pt idx="63" formatCode="0.00">
                  <c:v>4.3208739949671635</c:v>
                </c:pt>
                <c:pt idx="64" formatCode="0.00">
                  <c:v>4.6277542502915363</c:v>
                </c:pt>
                <c:pt idx="65" formatCode="0.00">
                  <c:v>7.3528509175719643</c:v>
                </c:pt>
                <c:pt idx="66" formatCode="0.00">
                  <c:v>3.0872153685631867</c:v>
                </c:pt>
                <c:pt idx="67" formatCode="0.00">
                  <c:v>2.4427668323820049</c:v>
                </c:pt>
                <c:pt idx="68" formatCode="0.00">
                  <c:v>1.8719695574786719</c:v>
                </c:pt>
                <c:pt idx="69" formatCode="0.00">
                  <c:v>1.546676486834837</c:v>
                </c:pt>
                <c:pt idx="70" formatCode="0.00">
                  <c:v>1.2520714417234395</c:v>
                </c:pt>
                <c:pt idx="71" formatCode="0.00">
                  <c:v>1.0924937089547659</c:v>
                </c:pt>
                <c:pt idx="72" formatCode="0.00">
                  <c:v>0.90836555576014244</c:v>
                </c:pt>
                <c:pt idx="73" formatCode="0.00">
                  <c:v>0.78561345363039348</c:v>
                </c:pt>
                <c:pt idx="74" formatCode="0.00">
                  <c:v>0.69354937703308162</c:v>
                </c:pt>
                <c:pt idx="75" formatCode="0.00">
                  <c:v>0.54010924937089544</c:v>
                </c:pt>
                <c:pt idx="76" formatCode="0.00">
                  <c:v>0.44804517277358374</c:v>
                </c:pt>
                <c:pt idx="77" formatCode="0.00">
                  <c:v>0.32529307064383478</c:v>
                </c:pt>
                <c:pt idx="78" formatCode="0.00">
                  <c:v>0.2516418093659854</c:v>
                </c:pt>
                <c:pt idx="79" formatCode="0.00">
                  <c:v>0.20254096851408579</c:v>
                </c:pt>
                <c:pt idx="80" formatCode="0.00">
                  <c:v>0.1534401276621862</c:v>
                </c:pt>
                <c:pt idx="81" formatCode="0.00">
                  <c:v>0.12275210212974896</c:v>
                </c:pt>
                <c:pt idx="82" formatCode="0.00">
                  <c:v>8.5926471490824288E-2</c:v>
                </c:pt>
                <c:pt idx="83" formatCode="0.00">
                  <c:v>6.1376051064874482E-2</c:v>
                </c:pt>
                <c:pt idx="84" formatCode="0.00">
                  <c:v>3.0688025532437241E-2</c:v>
                </c:pt>
                <c:pt idx="85" formatCode="0.00">
                  <c:v>6.137605106487449E-3</c:v>
                </c:pt>
                <c:pt idx="97" formatCode="0.00">
                  <c:v>6.137605106487449E-3</c:v>
                </c:pt>
                <c:pt idx="99" formatCode="0.00">
                  <c:v>1.2275210212974898E-2</c:v>
                </c:pt>
                <c:pt idx="100" formatCode="0.00">
                  <c:v>6.137605106487449E-3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68-48EB-BAE7-0C02302233ED}"/>
            </c:ext>
          </c:extLst>
        </c:ser>
        <c:ser>
          <c:idx val="2"/>
          <c:order val="2"/>
          <c:tx>
            <c:strRef>
              <c:f>'Содержание пыльцы 2024'!$T$1</c:f>
              <c:strCache>
                <c:ptCount val="1"/>
                <c:pt idx="0">
                  <c:v> Populus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2024'!$T$2:$T$1000</c:f>
              <c:numCache>
                <c:formatCode>General</c:formatCode>
                <c:ptCount val="999"/>
                <c:pt idx="45" formatCode="0.0">
                  <c:v>0.13519603424966201</c:v>
                </c:pt>
                <c:pt idx="46" formatCode="0.0">
                  <c:v>1.081568273997296</c:v>
                </c:pt>
                <c:pt idx="47" formatCode="0.0">
                  <c:v>4.010815682739973</c:v>
                </c:pt>
                <c:pt idx="48" formatCode="0.0">
                  <c:v>6.0387561964849032</c:v>
                </c:pt>
                <c:pt idx="49" formatCode="0.0">
                  <c:v>8.2018927444794958</c:v>
                </c:pt>
                <c:pt idx="50" formatCode="0.0">
                  <c:v>12.302839116719243</c:v>
                </c:pt>
                <c:pt idx="51" formatCode="0.0">
                  <c:v>13.609734114465976</c:v>
                </c:pt>
                <c:pt idx="52" formatCode="0.0">
                  <c:v>17.620549797205946</c:v>
                </c:pt>
                <c:pt idx="53" formatCode="0.0">
                  <c:v>9.5087877422262288</c:v>
                </c:pt>
                <c:pt idx="54" formatCode="0.0">
                  <c:v>2.8391167192429023</c:v>
                </c:pt>
                <c:pt idx="55" formatCode="0.0">
                  <c:v>2.5236593059936907</c:v>
                </c:pt>
                <c:pt idx="56" formatCode="0.0">
                  <c:v>2.7489860297431274</c:v>
                </c:pt>
                <c:pt idx="57" formatCode="0.0">
                  <c:v>2.4785939612438033</c:v>
                </c:pt>
                <c:pt idx="58" formatCode="0.0">
                  <c:v>5.3627760252365935</c:v>
                </c:pt>
                <c:pt idx="59" formatCode="0.0">
                  <c:v>5.5430374042361423</c:v>
                </c:pt>
                <c:pt idx="60" formatCode="0.0">
                  <c:v>1.8927444794952681</c:v>
                </c:pt>
                <c:pt idx="61" formatCode="0.0">
                  <c:v>1.6674177557458314</c:v>
                </c:pt>
                <c:pt idx="62" formatCode="0.0">
                  <c:v>0.94637223974763407</c:v>
                </c:pt>
                <c:pt idx="63" formatCode="0.0">
                  <c:v>0.4957187922487607</c:v>
                </c:pt>
                <c:pt idx="64" formatCode="0.0">
                  <c:v>0.45065344749887337</c:v>
                </c:pt>
                <c:pt idx="65" formatCode="0.0">
                  <c:v>0.22532672374943669</c:v>
                </c:pt>
                <c:pt idx="66" formatCode="0.0">
                  <c:v>9.013068949977468E-2</c:v>
                </c:pt>
                <c:pt idx="67" formatCode="0.0">
                  <c:v>0.18026137899954936</c:v>
                </c:pt>
                <c:pt idx="68" formatCode="0.0">
                  <c:v>4.506534474988734E-2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68-48EB-BAE7-0C02302233ED}"/>
            </c:ext>
          </c:extLst>
        </c:ser>
        <c:ser>
          <c:idx val="3"/>
          <c:order val="3"/>
          <c:tx>
            <c:strRef>
              <c:f>'Содержание пыльцы 2024'!$V$1</c:f>
              <c:strCache>
                <c:ptCount val="1"/>
                <c:pt idx="0">
                  <c:v>Acer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2024'!$V$2:$V$1000</c:f>
              <c:numCache>
                <c:formatCode>General</c:formatCode>
                <c:ptCount val="999"/>
                <c:pt idx="46" formatCode="0.0">
                  <c:v>0.28846153846153849</c:v>
                </c:pt>
                <c:pt idx="47" formatCode="0.0">
                  <c:v>0.45673076923076927</c:v>
                </c:pt>
                <c:pt idx="48" formatCode="0.0">
                  <c:v>0.67307692307692313</c:v>
                </c:pt>
                <c:pt idx="49" formatCode="0.0">
                  <c:v>1.0096153846153846</c:v>
                </c:pt>
                <c:pt idx="50" formatCode="0.0">
                  <c:v>1.5144230769230769</c:v>
                </c:pt>
                <c:pt idx="51" formatCode="0.0">
                  <c:v>2.1394230769230771</c:v>
                </c:pt>
                <c:pt idx="52" formatCode="0.0">
                  <c:v>2.9807692307692308</c:v>
                </c:pt>
                <c:pt idx="53" formatCode="0.0">
                  <c:v>4.0384615384615383</c:v>
                </c:pt>
                <c:pt idx="54" formatCode="0.0">
                  <c:v>5.384615384615385</c:v>
                </c:pt>
                <c:pt idx="55" formatCode="0.0">
                  <c:v>6.8990384615384617</c:v>
                </c:pt>
                <c:pt idx="56" formatCode="0.0">
                  <c:v>8.2211538461538467</c:v>
                </c:pt>
                <c:pt idx="57" formatCode="0.0">
                  <c:v>9.1105769230769234</c:v>
                </c:pt>
                <c:pt idx="58" formatCode="0.0">
                  <c:v>9.4711538461538467</c:v>
                </c:pt>
                <c:pt idx="59" formatCode="0.0">
                  <c:v>9.0384615384615383</c:v>
                </c:pt>
                <c:pt idx="60" formatCode="0.0">
                  <c:v>8.197115384615385</c:v>
                </c:pt>
                <c:pt idx="61" formatCode="0.0">
                  <c:v>7.1634615384615383</c:v>
                </c:pt>
                <c:pt idx="62" formatCode="0.0">
                  <c:v>6.0336538461538458</c:v>
                </c:pt>
                <c:pt idx="63" formatCode="0.0">
                  <c:v>4.8798076923076925</c:v>
                </c:pt>
                <c:pt idx="64" formatCode="0.0">
                  <c:v>3.822115384615385</c:v>
                </c:pt>
                <c:pt idx="65" formatCode="0.0">
                  <c:v>2.9086538461538463</c:v>
                </c:pt>
                <c:pt idx="66" formatCode="0.0">
                  <c:v>2.0913461538461537</c:v>
                </c:pt>
                <c:pt idx="67" formatCode="0.0">
                  <c:v>1.4663461538461537</c:v>
                </c:pt>
                <c:pt idx="68" formatCode="0.0">
                  <c:v>0.98557692307692302</c:v>
                </c:pt>
                <c:pt idx="69" formatCode="0.0">
                  <c:v>0.64903846153846156</c:v>
                </c:pt>
                <c:pt idx="70" formatCode="0.0">
                  <c:v>0.38461538461538464</c:v>
                </c:pt>
                <c:pt idx="71" formatCode="0.0">
                  <c:v>0.19230769230769232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68-48EB-BAE7-0C02302233ED}"/>
            </c:ext>
          </c:extLst>
        </c:ser>
        <c:ser>
          <c:idx val="4"/>
          <c:order val="4"/>
          <c:tx>
            <c:strRef>
              <c:f>'Содержание пыльцы 2024'!$X$1</c:f>
              <c:strCache>
                <c:ptCount val="1"/>
                <c:pt idx="0">
                  <c:v>Ulmus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ash"/>
            <c:size val="6"/>
            <c:spPr>
              <a:blipFill>
                <a:blip xmlns:r="http://schemas.openxmlformats.org/officeDocument/2006/relationships" r:embed="rId3">
                  <a:extLst>
                    <a:ext uri="{96DAC541-7B7A-43D3-8B79-37D633B846F1}">
                      <asvg:svgBlip xmlns:asvg="http://schemas.microsoft.com/office/drawing/2016/SVG/main" xmlns:c16r2="http://schemas.microsoft.com/office/drawing/2015/06/chart" xmlns="" r:embed="rId4"/>
                    </a:ext>
                  </a:extLst>
                </a:blip>
                <a:stretch>
                  <a:fillRect/>
                </a:stretch>
              </a:blipFill>
              <a:ln w="127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2024'!$X$2:$X$1000</c:f>
              <c:numCache>
                <c:formatCode>General</c:formatCode>
                <c:ptCount val="999"/>
                <c:pt idx="72" formatCode="0.0">
                  <c:v>0.41493775933609961</c:v>
                </c:pt>
                <c:pt idx="73" formatCode="0.0">
                  <c:v>3.3195020746887969</c:v>
                </c:pt>
                <c:pt idx="74" formatCode="0.0">
                  <c:v>4.9792531120331951</c:v>
                </c:pt>
                <c:pt idx="75" formatCode="0.0">
                  <c:v>2.0746887966804977</c:v>
                </c:pt>
                <c:pt idx="76" formatCode="0.0">
                  <c:v>7.4688796680497926</c:v>
                </c:pt>
                <c:pt idx="77" formatCode="0.0">
                  <c:v>9.9585062240663902</c:v>
                </c:pt>
                <c:pt idx="78" formatCode="0.0">
                  <c:v>13.278008298755188</c:v>
                </c:pt>
                <c:pt idx="79" formatCode="0.0">
                  <c:v>15.767634854771783</c:v>
                </c:pt>
                <c:pt idx="80" formatCode="0.0">
                  <c:v>9.1286307053941904</c:v>
                </c:pt>
                <c:pt idx="81" formatCode="0.0">
                  <c:v>6.6390041493775938</c:v>
                </c:pt>
                <c:pt idx="82" formatCode="0.0">
                  <c:v>4.1493775933609953</c:v>
                </c:pt>
                <c:pt idx="83" formatCode="0.0">
                  <c:v>5.809128630705394</c:v>
                </c:pt>
                <c:pt idx="84" formatCode="0.0">
                  <c:v>7.8838174273858916</c:v>
                </c:pt>
                <c:pt idx="85" formatCode="0.0">
                  <c:v>4.9792531120331951</c:v>
                </c:pt>
                <c:pt idx="86" formatCode="0.0">
                  <c:v>2.904564315352697</c:v>
                </c:pt>
                <c:pt idx="87" formatCode="0.0">
                  <c:v>0.82987551867219922</c:v>
                </c:pt>
                <c:pt idx="88" formatCode="0.0">
                  <c:v>0.41493775933609961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68-48EB-BAE7-0C02302233ED}"/>
            </c:ext>
          </c:extLst>
        </c:ser>
        <c:ser>
          <c:idx val="5"/>
          <c:order val="5"/>
          <c:tx>
            <c:strRef>
              <c:f>'Содержание пыльцы 2024'!$Z$1</c:f>
              <c:strCache>
                <c:ptCount val="1"/>
                <c:pt idx="0">
                  <c:v> Picea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2024'!$Z$2:$Z$1000</c:f>
              <c:numCache>
                <c:formatCode>General</c:formatCode>
                <c:ptCount val="999"/>
                <c:pt idx="77" formatCode="0.0">
                  <c:v>0.74074074074074081</c:v>
                </c:pt>
                <c:pt idx="78" formatCode="0.0">
                  <c:v>0.74074074074074081</c:v>
                </c:pt>
                <c:pt idx="79" formatCode="0.0">
                  <c:v>1.4814814814814816</c:v>
                </c:pt>
                <c:pt idx="80" formatCode="0.0">
                  <c:v>3.7037037037037033</c:v>
                </c:pt>
                <c:pt idx="81" formatCode="0.0">
                  <c:v>5.1851851851851851</c:v>
                </c:pt>
                <c:pt idx="82" formatCode="0.0">
                  <c:v>4.4444444444444446</c:v>
                </c:pt>
                <c:pt idx="83" formatCode="0.0">
                  <c:v>8.1481481481481488</c:v>
                </c:pt>
                <c:pt idx="84" formatCode="0.0">
                  <c:v>14.074074074074074</c:v>
                </c:pt>
                <c:pt idx="85" formatCode="0.0">
                  <c:v>12.592592592592592</c:v>
                </c:pt>
                <c:pt idx="86" formatCode="0.0">
                  <c:v>10.37037037037037</c:v>
                </c:pt>
                <c:pt idx="87" formatCode="0.0">
                  <c:v>12.592592592592592</c:v>
                </c:pt>
                <c:pt idx="88" formatCode="0.0">
                  <c:v>9.6296296296296298</c:v>
                </c:pt>
                <c:pt idx="89" formatCode="0.0">
                  <c:v>7.4074074074074066</c:v>
                </c:pt>
                <c:pt idx="90" formatCode="0.0">
                  <c:v>3.7037037037037033</c:v>
                </c:pt>
                <c:pt idx="91" formatCode="0.0">
                  <c:v>1.4814814814814816</c:v>
                </c:pt>
                <c:pt idx="92" formatCode="0.0">
                  <c:v>0.74074074074074081</c:v>
                </c:pt>
                <c:pt idx="93" formatCode="0.0">
                  <c:v>2.2222222222222223</c:v>
                </c:pt>
                <c:pt idx="94" formatCode="0.0">
                  <c:v>0.74074074074074081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68-48EB-BAE7-0C02302233ED}"/>
            </c:ext>
          </c:extLst>
        </c:ser>
        <c:ser>
          <c:idx val="6"/>
          <c:order val="6"/>
          <c:tx>
            <c:strRef>
              <c:f>'Содержание пыльцы 2024'!$AB$1</c:f>
              <c:strCache>
                <c:ptCount val="1"/>
                <c:pt idx="0">
                  <c:v>Pinus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2024'!$AB$2:$AB$1000</c:f>
              <c:numCache>
                <c:formatCode>General</c:formatCode>
                <c:ptCount val="999"/>
                <c:pt idx="80" formatCode="0.0">
                  <c:v>1.3099292638197538E-2</c:v>
                </c:pt>
                <c:pt idx="81" formatCode="0.0">
                  <c:v>9.1695048467382759E-2</c:v>
                </c:pt>
                <c:pt idx="82" formatCode="0.0">
                  <c:v>0.19648938957296308</c:v>
                </c:pt>
                <c:pt idx="83" formatCode="0.0">
                  <c:v>0.31438302331674089</c:v>
                </c:pt>
                <c:pt idx="84" formatCode="0.0">
                  <c:v>0.49777312025150644</c:v>
                </c:pt>
                <c:pt idx="85" formatCode="0.0">
                  <c:v>0.66806392454807439</c:v>
                </c:pt>
                <c:pt idx="86" formatCode="0.0">
                  <c:v>0.55017029080429658</c:v>
                </c:pt>
                <c:pt idx="87" formatCode="0.0">
                  <c:v>0.87765260675923495</c:v>
                </c:pt>
                <c:pt idx="88" formatCode="0.0">
                  <c:v>1.1658370447995807</c:v>
                </c:pt>
                <c:pt idx="89" formatCode="0.0">
                  <c:v>1.7553052135184699</c:v>
                </c:pt>
                <c:pt idx="90" formatCode="0.0">
                  <c:v>3.7594969871626929</c:v>
                </c:pt>
                <c:pt idx="91" formatCode="0.0">
                  <c:v>5.9732774430180768</c:v>
                </c:pt>
                <c:pt idx="92" formatCode="0.0">
                  <c:v>6.850930049777312</c:v>
                </c:pt>
                <c:pt idx="93" formatCode="0.0">
                  <c:v>5.3969085669373857</c:v>
                </c:pt>
                <c:pt idx="94" formatCode="0.0">
                  <c:v>8.9992140424417091</c:v>
                </c:pt>
                <c:pt idx="95" formatCode="0.0">
                  <c:v>13.073094052921142</c:v>
                </c:pt>
                <c:pt idx="96" formatCode="0.0">
                  <c:v>11.042703694000524</c:v>
                </c:pt>
                <c:pt idx="97" formatCode="0.0">
                  <c:v>9.4445899921404237</c:v>
                </c:pt>
                <c:pt idx="98" formatCode="0.0">
                  <c:v>7.8333769976421275</c:v>
                </c:pt>
                <c:pt idx="99" formatCode="0.0">
                  <c:v>6.235263295782028</c:v>
                </c:pt>
                <c:pt idx="100" formatCode="0.0">
                  <c:v>4.6371495939219285</c:v>
                </c:pt>
                <c:pt idx="101" formatCode="0.0">
                  <c:v>3.7594969871626929</c:v>
                </c:pt>
                <c:pt idx="102" formatCode="0.0">
                  <c:v>2.5936599423631126</c:v>
                </c:pt>
                <c:pt idx="103" formatCode="0.0">
                  <c:v>1.6243122871364948</c:v>
                </c:pt>
                <c:pt idx="104" formatCode="0.0">
                  <c:v>1.1396384595231857</c:v>
                </c:pt>
                <c:pt idx="105" formatCode="0.0">
                  <c:v>0.69426250982446946</c:v>
                </c:pt>
                <c:pt idx="106" formatCode="0.0">
                  <c:v>0.41917736442232123</c:v>
                </c:pt>
                <c:pt idx="107" formatCode="0.0">
                  <c:v>0.24888656012575322</c:v>
                </c:pt>
                <c:pt idx="108" formatCode="0.0">
                  <c:v>0.10479434110558031</c:v>
                </c:pt>
                <c:pt idx="109" formatCode="0.0">
                  <c:v>1.3099292638197538E-2</c:v>
                </c:pt>
                <c:pt idx="110" formatCode="0.0">
                  <c:v>1.3099292638197538E-2</c:v>
                </c:pt>
                <c:pt idx="111" formatCode="0.0">
                  <c:v>1.3099292638197538E-2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68-48EB-BAE7-0C02302233ED}"/>
            </c:ext>
          </c:extLst>
        </c:ser>
        <c:ser>
          <c:idx val="7"/>
          <c:order val="7"/>
          <c:tx>
            <c:strRef>
              <c:f>'Содержание пыльцы 2024'!$AD$1</c:f>
              <c:strCache>
                <c:ptCount val="1"/>
                <c:pt idx="0">
                  <c:v>Tilia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7"/>
            <c:spPr>
              <a:solidFill>
                <a:schemeClr val="bg1"/>
              </a:solidFill>
              <a:ln w="15875" cmpd="sng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2024'!$AD$2:$AD$1000</c:f>
              <c:numCache>
                <c:formatCode>General</c:formatCode>
                <c:ptCount val="999"/>
                <c:pt idx="104" formatCode="0.0">
                  <c:v>0.29940119760479045</c:v>
                </c:pt>
                <c:pt idx="105" formatCode="0.0">
                  <c:v>0.29940119760479045</c:v>
                </c:pt>
                <c:pt idx="106" formatCode="0.0">
                  <c:v>0.29940119760479045</c:v>
                </c:pt>
                <c:pt idx="107" formatCode="0.0">
                  <c:v>0.89820359281437123</c:v>
                </c:pt>
                <c:pt idx="108" formatCode="0.0">
                  <c:v>0.89820359281437123</c:v>
                </c:pt>
                <c:pt idx="109" formatCode="0.0">
                  <c:v>1.4970059880239521</c:v>
                </c:pt>
                <c:pt idx="110" formatCode="0.0">
                  <c:v>2.0958083832335328</c:v>
                </c:pt>
                <c:pt idx="111" formatCode="0.0">
                  <c:v>2.6946107784431139</c:v>
                </c:pt>
                <c:pt idx="112" formatCode="0.0">
                  <c:v>3.5928143712574849</c:v>
                </c:pt>
                <c:pt idx="113" formatCode="0.0">
                  <c:v>5.3892215568862278</c:v>
                </c:pt>
                <c:pt idx="114" formatCode="0.0">
                  <c:v>7.1856287425149699</c:v>
                </c:pt>
                <c:pt idx="115" formatCode="0.0">
                  <c:v>11.077844311377245</c:v>
                </c:pt>
                <c:pt idx="116" formatCode="0.0">
                  <c:v>11.676646706586826</c:v>
                </c:pt>
                <c:pt idx="117" formatCode="0.0">
                  <c:v>11.377245508982035</c:v>
                </c:pt>
                <c:pt idx="118" formatCode="0.0">
                  <c:v>10.778443113772456</c:v>
                </c:pt>
                <c:pt idx="119" formatCode="0.0">
                  <c:v>9.5808383233532943</c:v>
                </c:pt>
                <c:pt idx="120" formatCode="0.0">
                  <c:v>7.4850299401197598</c:v>
                </c:pt>
                <c:pt idx="121" formatCode="0.0">
                  <c:v>4.1916167664670656</c:v>
                </c:pt>
                <c:pt idx="122" formatCode="0.0">
                  <c:v>2.3952095808383236</c:v>
                </c:pt>
                <c:pt idx="123" formatCode="0.0">
                  <c:v>1.7964071856287425</c:v>
                </c:pt>
                <c:pt idx="124" formatCode="0.0">
                  <c:v>1.4970059880239521</c:v>
                </c:pt>
                <c:pt idx="125" formatCode="0.0">
                  <c:v>1.1976047904191618</c:v>
                </c:pt>
                <c:pt idx="126" formatCode="0.0">
                  <c:v>0.89820359281437123</c:v>
                </c:pt>
                <c:pt idx="127" formatCode="0.0">
                  <c:v>0.5988023952095809</c:v>
                </c:pt>
                <c:pt idx="128" formatCode="0.0">
                  <c:v>0.29940119760479045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68-48EB-BAE7-0C02302233ED}"/>
            </c:ext>
          </c:extLst>
        </c:ser>
        <c:ser>
          <c:idx val="8"/>
          <c:order val="8"/>
          <c:tx>
            <c:strRef>
              <c:f>'Содержание пыльцы 2024'!$AF$1</c:f>
              <c:strCache>
                <c:ptCount val="1"/>
                <c:pt idx="0">
                  <c:v>Poaceae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2024'!$AF$2:$AF$1000</c:f>
              <c:numCache>
                <c:formatCode>General</c:formatCode>
                <c:ptCount val="999"/>
                <c:pt idx="81" formatCode="0.0">
                  <c:v>5.7803468208092491E-2</c:v>
                </c:pt>
                <c:pt idx="82" formatCode="0.0">
                  <c:v>5.7803468208092491E-2</c:v>
                </c:pt>
                <c:pt idx="83" formatCode="0.0">
                  <c:v>0.34682080924855491</c:v>
                </c:pt>
                <c:pt idx="84" formatCode="0.0">
                  <c:v>0.46242774566473993</c:v>
                </c:pt>
                <c:pt idx="85" formatCode="0.0">
                  <c:v>0.52023121387283233</c:v>
                </c:pt>
                <c:pt idx="92" formatCode="0.0">
                  <c:v>0.28901734104046239</c:v>
                </c:pt>
                <c:pt idx="93" formatCode="0.0">
                  <c:v>0.17341040462427745</c:v>
                </c:pt>
                <c:pt idx="94" formatCode="0.0">
                  <c:v>0.11560693641618498</c:v>
                </c:pt>
                <c:pt idx="95" formatCode="0.0">
                  <c:v>0.34682080924855491</c:v>
                </c:pt>
                <c:pt idx="96" formatCode="0.0">
                  <c:v>0.23121387283236997</c:v>
                </c:pt>
                <c:pt idx="100" formatCode="0.0">
                  <c:v>5.7803468208092491E-2</c:v>
                </c:pt>
                <c:pt idx="101" formatCode="0.0">
                  <c:v>0.34682080924855491</c:v>
                </c:pt>
                <c:pt idx="102" formatCode="0.0">
                  <c:v>0.86705202312138718</c:v>
                </c:pt>
                <c:pt idx="103" formatCode="0.0">
                  <c:v>0.80924855491329473</c:v>
                </c:pt>
                <c:pt idx="104" formatCode="0.0">
                  <c:v>0.80924855491329473</c:v>
                </c:pt>
                <c:pt idx="105" formatCode="0.0">
                  <c:v>0.98265895953757232</c:v>
                </c:pt>
                <c:pt idx="106" formatCode="0.0">
                  <c:v>0.69364161849710981</c:v>
                </c:pt>
                <c:pt idx="107" formatCode="0.0">
                  <c:v>0.63583815028901736</c:v>
                </c:pt>
                <c:pt idx="108" formatCode="0.0">
                  <c:v>0.52023121387283233</c:v>
                </c:pt>
                <c:pt idx="109" formatCode="0.0">
                  <c:v>0.40462427745664736</c:v>
                </c:pt>
                <c:pt idx="110" formatCode="0.0">
                  <c:v>0.28901734104046239</c:v>
                </c:pt>
                <c:pt idx="111" formatCode="0.0">
                  <c:v>0.23121387283236997</c:v>
                </c:pt>
                <c:pt idx="112" formatCode="0.0">
                  <c:v>0.17341040462427745</c:v>
                </c:pt>
                <c:pt idx="113" formatCode="0.0">
                  <c:v>0.46242774566473993</c:v>
                </c:pt>
                <c:pt idx="114" formatCode="0.0">
                  <c:v>0.52023121387283233</c:v>
                </c:pt>
                <c:pt idx="115" formatCode="0.0">
                  <c:v>0.80924855491329473</c:v>
                </c:pt>
                <c:pt idx="116" formatCode="0.0">
                  <c:v>0.69364161849710981</c:v>
                </c:pt>
                <c:pt idx="117" formatCode="0.0">
                  <c:v>0.52023121387283233</c:v>
                </c:pt>
                <c:pt idx="118" formatCode="0.0">
                  <c:v>0.98265895953757232</c:v>
                </c:pt>
                <c:pt idx="119" formatCode="0.0">
                  <c:v>1.0982658959537572</c:v>
                </c:pt>
                <c:pt idx="120" formatCode="0.0">
                  <c:v>1.0404624277456647</c:v>
                </c:pt>
                <c:pt idx="121" formatCode="0.0">
                  <c:v>1.0982658959537572</c:v>
                </c:pt>
                <c:pt idx="122" formatCode="0.0">
                  <c:v>0.92485549132947986</c:v>
                </c:pt>
                <c:pt idx="123" formatCode="0.0">
                  <c:v>1.0404624277456647</c:v>
                </c:pt>
                <c:pt idx="124" formatCode="0.0">
                  <c:v>0.98265895953757232</c:v>
                </c:pt>
                <c:pt idx="125" formatCode="0.0">
                  <c:v>1.0404624277456647</c:v>
                </c:pt>
                <c:pt idx="126" formatCode="0.0">
                  <c:v>1.2716763005780347</c:v>
                </c:pt>
                <c:pt idx="127" formatCode="0.0">
                  <c:v>2.0231213872832372</c:v>
                </c:pt>
                <c:pt idx="128" formatCode="0.0">
                  <c:v>2.4277456647398843</c:v>
                </c:pt>
                <c:pt idx="129" formatCode="0.0">
                  <c:v>2.1965317919075145</c:v>
                </c:pt>
                <c:pt idx="130" formatCode="0.0">
                  <c:v>2.601156069364162</c:v>
                </c:pt>
                <c:pt idx="131" formatCode="0.0">
                  <c:v>1.8497109826589597</c:v>
                </c:pt>
                <c:pt idx="132" formatCode="0.0">
                  <c:v>1.7341040462427744</c:v>
                </c:pt>
                <c:pt idx="133" formatCode="0.0">
                  <c:v>2.3121387283236992</c:v>
                </c:pt>
                <c:pt idx="134" formatCode="0.0">
                  <c:v>2.8901734104046244</c:v>
                </c:pt>
                <c:pt idx="135" formatCode="0.0">
                  <c:v>3.2947976878612715</c:v>
                </c:pt>
                <c:pt idx="136" formatCode="0.0">
                  <c:v>3.1791907514450863</c:v>
                </c:pt>
                <c:pt idx="137" formatCode="0.0">
                  <c:v>3.0635838150289016</c:v>
                </c:pt>
                <c:pt idx="138" formatCode="0.0">
                  <c:v>2.7745664739884393</c:v>
                </c:pt>
                <c:pt idx="139" formatCode="0.0">
                  <c:v>3.0057803468208091</c:v>
                </c:pt>
                <c:pt idx="140" formatCode="0.0">
                  <c:v>2.8323699421965318</c:v>
                </c:pt>
                <c:pt idx="141" formatCode="0.0">
                  <c:v>3.1213872832369942</c:v>
                </c:pt>
                <c:pt idx="142" formatCode="0.0">
                  <c:v>2.6589595375722546</c:v>
                </c:pt>
                <c:pt idx="143" formatCode="0.0">
                  <c:v>2.1965317919075145</c:v>
                </c:pt>
                <c:pt idx="144" formatCode="0.0">
                  <c:v>2.0231213872832372</c:v>
                </c:pt>
                <c:pt idx="145" formatCode="0.0">
                  <c:v>2.0809248554913293</c:v>
                </c:pt>
                <c:pt idx="146" formatCode="0.0">
                  <c:v>1.9653179190751446</c:v>
                </c:pt>
                <c:pt idx="147" formatCode="0.0">
                  <c:v>1.9075144508670521</c:v>
                </c:pt>
                <c:pt idx="148" formatCode="0.0">
                  <c:v>1.7341040462427744</c:v>
                </c:pt>
                <c:pt idx="149" formatCode="0.0">
                  <c:v>1.8497109826589597</c:v>
                </c:pt>
                <c:pt idx="150" formatCode="0.0">
                  <c:v>2.0231213872832372</c:v>
                </c:pt>
                <c:pt idx="151" formatCode="0.0">
                  <c:v>1.7341040462427744</c:v>
                </c:pt>
                <c:pt idx="152" formatCode="0.0">
                  <c:v>1.3872832369942196</c:v>
                </c:pt>
                <c:pt idx="153" formatCode="0.0">
                  <c:v>1.5028901734104045</c:v>
                </c:pt>
                <c:pt idx="154" formatCode="0.0">
                  <c:v>1.4450867052023122</c:v>
                </c:pt>
                <c:pt idx="155" formatCode="0.0">
                  <c:v>1.6184971098265895</c:v>
                </c:pt>
                <c:pt idx="156" formatCode="0.0">
                  <c:v>1.7341040462427744</c:v>
                </c:pt>
                <c:pt idx="157" formatCode="0.0">
                  <c:v>1.8497109826589597</c:v>
                </c:pt>
                <c:pt idx="158" formatCode="0.0">
                  <c:v>1.5606936416184971</c:v>
                </c:pt>
                <c:pt idx="159" formatCode="0.0">
                  <c:v>1.2716763005780347</c:v>
                </c:pt>
                <c:pt idx="160" formatCode="0.0">
                  <c:v>1.2138728323699421</c:v>
                </c:pt>
                <c:pt idx="161" formatCode="0.0">
                  <c:v>1.1560693641618496</c:v>
                </c:pt>
                <c:pt idx="162" formatCode="0.0">
                  <c:v>1.0404624277456647</c:v>
                </c:pt>
                <c:pt idx="163" formatCode="0.0">
                  <c:v>0.86705202312138718</c:v>
                </c:pt>
                <c:pt idx="164" formatCode="0.0">
                  <c:v>0.69364161849710981</c:v>
                </c:pt>
                <c:pt idx="165" formatCode="0.0">
                  <c:v>0.46242774566473993</c:v>
                </c:pt>
                <c:pt idx="166" formatCode="0.0">
                  <c:v>0.40462427745664736</c:v>
                </c:pt>
                <c:pt idx="167" formatCode="0.0">
                  <c:v>0.34682080924855491</c:v>
                </c:pt>
                <c:pt idx="168" formatCode="0.0">
                  <c:v>5.7803468208092491E-2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568-48EB-BAE7-0C02302233ED}"/>
            </c:ext>
          </c:extLst>
        </c:ser>
        <c:ser>
          <c:idx val="9"/>
          <c:order val="9"/>
          <c:tx>
            <c:strRef>
              <c:f>'Содержание пыльцы 2024'!$AH$1</c:f>
              <c:strCache>
                <c:ptCount val="1"/>
                <c:pt idx="0">
                  <c:v>Rumex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2024'!$AH$2:$AH$1000</c:f>
              <c:numCache>
                <c:formatCode>General</c:formatCode>
                <c:ptCount val="999"/>
                <c:pt idx="106" formatCode="0.0">
                  <c:v>1.1251758087201125</c:v>
                </c:pt>
                <c:pt idx="107" formatCode="0.0">
                  <c:v>1.6877637130801686</c:v>
                </c:pt>
                <c:pt idx="108" formatCode="0.0">
                  <c:v>0.70323488045007032</c:v>
                </c:pt>
                <c:pt idx="109" formatCode="0.0">
                  <c:v>2.5316455696202533</c:v>
                </c:pt>
                <c:pt idx="110" formatCode="0.0">
                  <c:v>3.2348804500703237</c:v>
                </c:pt>
                <c:pt idx="111" formatCode="0.0">
                  <c:v>4.7819971870604778</c:v>
                </c:pt>
                <c:pt idx="112" formatCode="0.0">
                  <c:v>6.7510548523206744</c:v>
                </c:pt>
                <c:pt idx="113" formatCode="0.0">
                  <c:v>9.423347398030943</c:v>
                </c:pt>
                <c:pt idx="114" formatCode="0.0">
                  <c:v>7.59493670886076</c:v>
                </c:pt>
                <c:pt idx="115" formatCode="0.0">
                  <c:v>5.9071729957805905</c:v>
                </c:pt>
                <c:pt idx="116" formatCode="0.0">
                  <c:v>5.3445850914205346</c:v>
                </c:pt>
                <c:pt idx="117" formatCode="0.0">
                  <c:v>4.3600562587904363</c:v>
                </c:pt>
                <c:pt idx="118" formatCode="0.0">
                  <c:v>3.938115330520394</c:v>
                </c:pt>
                <c:pt idx="119" formatCode="0.0">
                  <c:v>3.5161744022503516</c:v>
                </c:pt>
                <c:pt idx="120" formatCode="0.0">
                  <c:v>3.0942334739803097</c:v>
                </c:pt>
                <c:pt idx="121" formatCode="0.0">
                  <c:v>1.5471167369901548</c:v>
                </c:pt>
                <c:pt idx="122" formatCode="0.0">
                  <c:v>0.98452883263009849</c:v>
                </c:pt>
                <c:pt idx="123" formatCode="0.0">
                  <c:v>1.2658227848101267</c:v>
                </c:pt>
                <c:pt idx="124" formatCode="0.0">
                  <c:v>1.6877637130801686</c:v>
                </c:pt>
                <c:pt idx="125" formatCode="0.0">
                  <c:v>2.109704641350211</c:v>
                </c:pt>
                <c:pt idx="126" formatCode="0.0">
                  <c:v>1.1251758087201125</c:v>
                </c:pt>
                <c:pt idx="127" formatCode="0.0">
                  <c:v>0.56258790436005623</c:v>
                </c:pt>
                <c:pt idx="128" formatCode="0.0">
                  <c:v>0.8438818565400843</c:v>
                </c:pt>
                <c:pt idx="129" formatCode="0.0">
                  <c:v>0.28129395218002812</c:v>
                </c:pt>
                <c:pt idx="130" formatCode="0.0">
                  <c:v>0.70323488045007032</c:v>
                </c:pt>
                <c:pt idx="131" formatCode="0.0">
                  <c:v>0.42194092827004215</c:v>
                </c:pt>
                <c:pt idx="132" formatCode="0.0">
                  <c:v>1.2658227848101267</c:v>
                </c:pt>
                <c:pt idx="133" formatCode="0.0">
                  <c:v>0.98452883263009849</c:v>
                </c:pt>
                <c:pt idx="134" formatCode="0.0">
                  <c:v>1.6877637130801686</c:v>
                </c:pt>
                <c:pt idx="135" formatCode="0.0">
                  <c:v>1.969057665260197</c:v>
                </c:pt>
                <c:pt idx="136" formatCode="0.0">
                  <c:v>2.2503516174402249</c:v>
                </c:pt>
                <c:pt idx="137" formatCode="0.0">
                  <c:v>1.4064697609001406</c:v>
                </c:pt>
                <c:pt idx="138" formatCode="0.0">
                  <c:v>1.8284106891701828</c:v>
                </c:pt>
                <c:pt idx="139" formatCode="0.0">
                  <c:v>1.2658227848101267</c:v>
                </c:pt>
                <c:pt idx="140" formatCode="0.0">
                  <c:v>0.56258790436005623</c:v>
                </c:pt>
                <c:pt idx="141" formatCode="0.0">
                  <c:v>1.1251758087201125</c:v>
                </c:pt>
                <c:pt idx="142" formatCode="0.0">
                  <c:v>0.70323488045007032</c:v>
                </c:pt>
                <c:pt idx="143" formatCode="0.0">
                  <c:v>0.28129395218002812</c:v>
                </c:pt>
                <c:pt idx="144" formatCode="0.0">
                  <c:v>0.8438818565400843</c:v>
                </c:pt>
                <c:pt idx="145" formatCode="0.0">
                  <c:v>1.2658227848101267</c:v>
                </c:pt>
                <c:pt idx="146" formatCode="0.0">
                  <c:v>1.5471167369901548</c:v>
                </c:pt>
                <c:pt idx="147" formatCode="0.0">
                  <c:v>1.8284106891701828</c:v>
                </c:pt>
                <c:pt idx="148" formatCode="0.0">
                  <c:v>1.4064697609001406</c:v>
                </c:pt>
                <c:pt idx="149" formatCode="0.0">
                  <c:v>1.1251758087201125</c:v>
                </c:pt>
                <c:pt idx="150" formatCode="0.0">
                  <c:v>0.42194092827004215</c:v>
                </c:pt>
                <c:pt idx="151" formatCode="0.0">
                  <c:v>0.70323488045007032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568-48EB-BAE7-0C02302233ED}"/>
            </c:ext>
          </c:extLst>
        </c:ser>
        <c:ser>
          <c:idx val="10"/>
          <c:order val="10"/>
          <c:tx>
            <c:strRef>
              <c:f>'Содержание пыльцы 2024'!$AJ$1</c:f>
              <c:strCache>
                <c:ptCount val="1"/>
                <c:pt idx="0">
                  <c:v>Plantago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2024'!$AJ$2:$AJ$1000</c:f>
              <c:numCache>
                <c:formatCode>General</c:formatCode>
                <c:ptCount val="999"/>
                <c:pt idx="111" formatCode="0.0">
                  <c:v>0.78947368421052633</c:v>
                </c:pt>
                <c:pt idx="112" formatCode="0.0">
                  <c:v>0.88815789473684204</c:v>
                </c:pt>
                <c:pt idx="113" formatCode="0.0">
                  <c:v>1.1842105263157894</c:v>
                </c:pt>
                <c:pt idx="114" formatCode="0.0">
                  <c:v>1.4802631578947367</c:v>
                </c:pt>
                <c:pt idx="115" formatCode="0.0">
                  <c:v>1.7763157894736841</c:v>
                </c:pt>
                <c:pt idx="116" formatCode="0.0">
                  <c:v>2.1710526315789473</c:v>
                </c:pt>
                <c:pt idx="117" formatCode="0.0">
                  <c:v>2.4671052631578947</c:v>
                </c:pt>
                <c:pt idx="118" formatCode="0.0">
                  <c:v>2.7631578947368425</c:v>
                </c:pt>
                <c:pt idx="119" formatCode="0.0">
                  <c:v>2.9605263157894735</c:v>
                </c:pt>
                <c:pt idx="120" formatCode="0.0">
                  <c:v>3.1578947368421053</c:v>
                </c:pt>
                <c:pt idx="121" formatCode="0.0">
                  <c:v>2.3684210526315788</c:v>
                </c:pt>
                <c:pt idx="122" formatCode="0.0">
                  <c:v>1.5789473684210527</c:v>
                </c:pt>
                <c:pt idx="123" formatCode="0.0">
                  <c:v>1.1842105263157894</c:v>
                </c:pt>
                <c:pt idx="124" formatCode="0.0">
                  <c:v>1.3815789473684212</c:v>
                </c:pt>
                <c:pt idx="125" formatCode="0.0">
                  <c:v>1.7763157894736841</c:v>
                </c:pt>
                <c:pt idx="126" formatCode="0.0">
                  <c:v>1.9736842105263157</c:v>
                </c:pt>
                <c:pt idx="127" formatCode="0.0">
                  <c:v>1.4802631578947367</c:v>
                </c:pt>
                <c:pt idx="128" formatCode="0.0">
                  <c:v>1.7763157894736841</c:v>
                </c:pt>
                <c:pt idx="129" formatCode="0.0">
                  <c:v>0.78947368421052633</c:v>
                </c:pt>
                <c:pt idx="130" formatCode="0.0">
                  <c:v>0.98684210526315785</c:v>
                </c:pt>
                <c:pt idx="131" formatCode="0.0">
                  <c:v>1.1842105263157894</c:v>
                </c:pt>
                <c:pt idx="132" formatCode="0.0">
                  <c:v>3.6184210526315792</c:v>
                </c:pt>
                <c:pt idx="133" formatCode="0.0">
                  <c:v>4.6052631578947363</c:v>
                </c:pt>
                <c:pt idx="134" formatCode="0.0">
                  <c:v>8.5526315789473681</c:v>
                </c:pt>
                <c:pt idx="135" formatCode="0.0">
                  <c:v>2.7631578947368425</c:v>
                </c:pt>
                <c:pt idx="136" formatCode="0.0">
                  <c:v>2.3684210526315788</c:v>
                </c:pt>
                <c:pt idx="137" formatCode="0.0">
                  <c:v>1.9736842105263157</c:v>
                </c:pt>
                <c:pt idx="138" formatCode="0.0">
                  <c:v>2.1710526315789473</c:v>
                </c:pt>
                <c:pt idx="139" formatCode="0.0">
                  <c:v>1.9736842105263157</c:v>
                </c:pt>
                <c:pt idx="140" formatCode="0.0">
                  <c:v>1.3815789473684212</c:v>
                </c:pt>
                <c:pt idx="141" formatCode="0.0">
                  <c:v>1.7763157894736841</c:v>
                </c:pt>
                <c:pt idx="142" formatCode="0.0">
                  <c:v>1.1842105263157894</c:v>
                </c:pt>
                <c:pt idx="143" formatCode="0.0">
                  <c:v>0.78947368421052633</c:v>
                </c:pt>
                <c:pt idx="144" formatCode="0.0">
                  <c:v>1.3815789473684212</c:v>
                </c:pt>
                <c:pt idx="145" formatCode="0.0">
                  <c:v>1.5789473684210527</c:v>
                </c:pt>
                <c:pt idx="146" formatCode="0.0">
                  <c:v>1.7763157894736841</c:v>
                </c:pt>
                <c:pt idx="147" formatCode="0.0">
                  <c:v>1.9736842105263157</c:v>
                </c:pt>
                <c:pt idx="148" formatCode="0.0">
                  <c:v>2.1710526315789473</c:v>
                </c:pt>
                <c:pt idx="149" formatCode="0.0">
                  <c:v>1.7763157894736841</c:v>
                </c:pt>
                <c:pt idx="150" formatCode="0.0">
                  <c:v>0.98684210526315785</c:v>
                </c:pt>
                <c:pt idx="151" formatCode="0.0">
                  <c:v>1.1842105263157894</c:v>
                </c:pt>
                <c:pt idx="152" formatCode="0.0">
                  <c:v>1.3815789473684212</c:v>
                </c:pt>
                <c:pt idx="153" formatCode="0.0">
                  <c:v>1.1842105263157894</c:v>
                </c:pt>
                <c:pt idx="154" formatCode="0.0">
                  <c:v>0.98684210526315785</c:v>
                </c:pt>
                <c:pt idx="155" formatCode="0.0">
                  <c:v>0.78947368421052633</c:v>
                </c:pt>
                <c:pt idx="156" formatCode="0.0">
                  <c:v>0.59210526315789469</c:v>
                </c:pt>
                <c:pt idx="157" formatCode="0.0">
                  <c:v>0.39473684210526316</c:v>
                </c:pt>
                <c:pt idx="158" formatCode="0.0">
                  <c:v>0.59210526315789469</c:v>
                </c:pt>
                <c:pt idx="159" formatCode="0.0">
                  <c:v>1.6447368421052631</c:v>
                </c:pt>
                <c:pt idx="160" formatCode="0.0">
                  <c:v>0.98684210526315785</c:v>
                </c:pt>
                <c:pt idx="161" formatCode="0.0">
                  <c:v>0.6578947368421052</c:v>
                </c:pt>
                <c:pt idx="162" formatCode="0.0">
                  <c:v>0.3289473684210526</c:v>
                </c:pt>
                <c:pt idx="164" formatCode="0.0">
                  <c:v>0.6578947368421052</c:v>
                </c:pt>
                <c:pt idx="165" formatCode="0.0">
                  <c:v>0.98684210526315785</c:v>
                </c:pt>
                <c:pt idx="166" formatCode="0.0">
                  <c:v>1.3157894736842104</c:v>
                </c:pt>
                <c:pt idx="167" formatCode="0.0">
                  <c:v>1.6447368421052631</c:v>
                </c:pt>
                <c:pt idx="168" formatCode="0.0">
                  <c:v>0.6578947368421052</c:v>
                </c:pt>
                <c:pt idx="169" formatCode="0.0">
                  <c:v>0.98684210526315785</c:v>
                </c:pt>
                <c:pt idx="170" formatCode="0.0">
                  <c:v>0.6578947368421052</c:v>
                </c:pt>
                <c:pt idx="171" formatCode="0.0">
                  <c:v>0.3289473684210526</c:v>
                </c:pt>
                <c:pt idx="172" formatCode="0.0">
                  <c:v>0.6578947368421052</c:v>
                </c:pt>
                <c:pt idx="173" formatCode="0.0">
                  <c:v>0.3289473684210526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568-48EB-BAE7-0C02302233ED}"/>
            </c:ext>
          </c:extLst>
        </c:ser>
        <c:ser>
          <c:idx val="11"/>
          <c:order val="11"/>
          <c:tx>
            <c:strRef>
              <c:f>'Содержание пыльцы 2024'!$AL$1</c:f>
              <c:strCache>
                <c:ptCount val="1"/>
                <c:pt idx="0">
                  <c:v>Urtica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tar"/>
            <c:size val="7"/>
            <c:spPr>
              <a:solidFill>
                <a:schemeClr val="bg2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2024'!$AL$2:$AL$1000</c:f>
              <c:numCache>
                <c:formatCode>General</c:formatCode>
                <c:ptCount val="999"/>
                <c:pt idx="128" formatCode="0.0">
                  <c:v>0.55555555555555558</c:v>
                </c:pt>
                <c:pt idx="129" formatCode="0.0">
                  <c:v>1.8055555555555554</c:v>
                </c:pt>
                <c:pt idx="130" formatCode="0.0">
                  <c:v>2.5</c:v>
                </c:pt>
                <c:pt idx="131" formatCode="0.0">
                  <c:v>4.4444444444444446</c:v>
                </c:pt>
                <c:pt idx="132" formatCode="0.0">
                  <c:v>3.0555555555555554</c:v>
                </c:pt>
                <c:pt idx="133" formatCode="0.0">
                  <c:v>3.8888888888888888</c:v>
                </c:pt>
                <c:pt idx="134" formatCode="0.0">
                  <c:v>4.3055555555555554</c:v>
                </c:pt>
                <c:pt idx="135" formatCode="0.0">
                  <c:v>4.8611111111111116</c:v>
                </c:pt>
                <c:pt idx="136" formatCode="0.0">
                  <c:v>3.75</c:v>
                </c:pt>
                <c:pt idx="137" formatCode="0.0">
                  <c:v>4.583333333333333</c:v>
                </c:pt>
                <c:pt idx="138" formatCode="0.0">
                  <c:v>4.0277777777777777</c:v>
                </c:pt>
                <c:pt idx="139" formatCode="0.0">
                  <c:v>1.9444444444444444</c:v>
                </c:pt>
                <c:pt idx="140" formatCode="0.0">
                  <c:v>3.4722222222222223</c:v>
                </c:pt>
                <c:pt idx="141" formatCode="0.0">
                  <c:v>1.6666666666666667</c:v>
                </c:pt>
                <c:pt idx="142" formatCode="0.0">
                  <c:v>0.97222222222222221</c:v>
                </c:pt>
                <c:pt idx="143" formatCode="0.0">
                  <c:v>2.6388888888888888</c:v>
                </c:pt>
                <c:pt idx="144" formatCode="0.0">
                  <c:v>3.3333333333333335</c:v>
                </c:pt>
                <c:pt idx="145" formatCode="0.0">
                  <c:v>3.75</c:v>
                </c:pt>
                <c:pt idx="146" formatCode="0.0">
                  <c:v>4.3055555555555554</c:v>
                </c:pt>
                <c:pt idx="147" formatCode="0.0">
                  <c:v>4.7222222222222223</c:v>
                </c:pt>
                <c:pt idx="148" formatCode="0.0">
                  <c:v>4.0277777777777777</c:v>
                </c:pt>
                <c:pt idx="149" formatCode="0.0">
                  <c:v>1.8055555555555554</c:v>
                </c:pt>
                <c:pt idx="150" formatCode="0.0">
                  <c:v>2.5</c:v>
                </c:pt>
                <c:pt idx="151" formatCode="0.0">
                  <c:v>3.0555555555555554</c:v>
                </c:pt>
                <c:pt idx="152" formatCode="0.0">
                  <c:v>3.4722222222222223</c:v>
                </c:pt>
                <c:pt idx="153" formatCode="0.0">
                  <c:v>3.8888888888888888</c:v>
                </c:pt>
                <c:pt idx="154" formatCode="0.0">
                  <c:v>3.1944444444444442</c:v>
                </c:pt>
                <c:pt idx="155" formatCode="0.0">
                  <c:v>2.2222222222222223</c:v>
                </c:pt>
                <c:pt idx="156" formatCode="0.0">
                  <c:v>1.25</c:v>
                </c:pt>
                <c:pt idx="157" formatCode="0.0">
                  <c:v>1.9444444444444444</c:v>
                </c:pt>
                <c:pt idx="158" formatCode="0.0">
                  <c:v>1.5277777777777777</c:v>
                </c:pt>
                <c:pt idx="159" formatCode="0.0">
                  <c:v>0.83333333333333337</c:v>
                </c:pt>
                <c:pt idx="160" formatCode="0.0">
                  <c:v>0.55555555555555558</c:v>
                </c:pt>
                <c:pt idx="161" formatCode="0.0">
                  <c:v>0.27777777777777779</c:v>
                </c:pt>
                <c:pt idx="162" formatCode="0.0">
                  <c:v>0.1388888888888889</c:v>
                </c:pt>
                <c:pt idx="163" formatCode="0.0">
                  <c:v>0.69444444444444442</c:v>
                </c:pt>
                <c:pt idx="164" formatCode="0.0">
                  <c:v>0.41666666666666669</c:v>
                </c:pt>
                <c:pt idx="165" formatCode="0.0">
                  <c:v>0.97222222222222221</c:v>
                </c:pt>
                <c:pt idx="166" formatCode="0.0">
                  <c:v>1.25</c:v>
                </c:pt>
                <c:pt idx="167" formatCode="0.0">
                  <c:v>0.55555555555555558</c:v>
                </c:pt>
                <c:pt idx="168" formatCode="0.0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568-48EB-BAE7-0C02302233ED}"/>
            </c:ext>
          </c:extLst>
        </c:ser>
        <c:ser>
          <c:idx val="12"/>
          <c:order val="12"/>
          <c:tx>
            <c:strRef>
              <c:f>'Содержание пыльцы 2024'!$AN$1</c:f>
              <c:strCache>
                <c:ptCount val="1"/>
                <c:pt idx="0">
                  <c:v>Artemisia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2024'!$AN$2:$AN$1000</c:f>
              <c:numCache>
                <c:formatCode>General</c:formatCode>
                <c:ptCount val="999"/>
                <c:pt idx="152" formatCode="0.0">
                  <c:v>1.478743068391867</c:v>
                </c:pt>
                <c:pt idx="153" formatCode="0.0">
                  <c:v>2.2181146025878005</c:v>
                </c:pt>
                <c:pt idx="154" formatCode="0.0">
                  <c:v>5.9149722735674679</c:v>
                </c:pt>
                <c:pt idx="155" formatCode="0.0">
                  <c:v>8.317929759704251</c:v>
                </c:pt>
                <c:pt idx="156" formatCode="0.0">
                  <c:v>7.0240295748613679</c:v>
                </c:pt>
                <c:pt idx="157" formatCode="0.0">
                  <c:v>4.4362292051756009</c:v>
                </c:pt>
                <c:pt idx="158" formatCode="0.0">
                  <c:v>3.3271719038817005</c:v>
                </c:pt>
                <c:pt idx="159" formatCode="0.0">
                  <c:v>2.7726432532347505</c:v>
                </c:pt>
                <c:pt idx="160" formatCode="0.0">
                  <c:v>10.536044362292053</c:v>
                </c:pt>
                <c:pt idx="161" formatCode="0.0">
                  <c:v>7.763401109057301</c:v>
                </c:pt>
                <c:pt idx="162" formatCode="0.0">
                  <c:v>6.654343807763401</c:v>
                </c:pt>
                <c:pt idx="163" formatCode="0.0">
                  <c:v>5.1756007393715349</c:v>
                </c:pt>
                <c:pt idx="164" formatCode="0.0">
                  <c:v>6.2846580406654349</c:v>
                </c:pt>
                <c:pt idx="165" formatCode="0.0">
                  <c:v>5.360443622920517</c:v>
                </c:pt>
                <c:pt idx="166" formatCode="0.0">
                  <c:v>4.621072088724584</c:v>
                </c:pt>
                <c:pt idx="167" formatCode="0.0">
                  <c:v>3.8817005545286505</c:v>
                </c:pt>
                <c:pt idx="168" formatCode="0.0">
                  <c:v>3.1423290203327174</c:v>
                </c:pt>
                <c:pt idx="169" formatCode="0.0">
                  <c:v>2.5878003696857674</c:v>
                </c:pt>
                <c:pt idx="170" formatCode="0.0">
                  <c:v>2.2181146025878005</c:v>
                </c:pt>
                <c:pt idx="171" formatCode="0.0">
                  <c:v>1.8484288354898337</c:v>
                </c:pt>
                <c:pt idx="172" formatCode="0.0">
                  <c:v>1.478743068391867</c:v>
                </c:pt>
                <c:pt idx="173" formatCode="0.0">
                  <c:v>0.55452865064695012</c:v>
                </c:pt>
                <c:pt idx="174" formatCode="0.0">
                  <c:v>0.55452865064695012</c:v>
                </c:pt>
                <c:pt idx="175" formatCode="0.0">
                  <c:v>0.18484288354898337</c:v>
                </c:pt>
                <c:pt idx="176" formatCode="0.0">
                  <c:v>0.73937153419593349</c:v>
                </c:pt>
                <c:pt idx="177" formatCode="0.0">
                  <c:v>0.18484288354898337</c:v>
                </c:pt>
                <c:pt idx="178" formatCode="0.0">
                  <c:v>0.36968576709796674</c:v>
                </c:pt>
                <c:pt idx="179" formatCode="0.0">
                  <c:v>0.18484288354898337</c:v>
                </c:pt>
                <c:pt idx="180" formatCode="0.0">
                  <c:v>0.18484288354898337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568-48EB-BAE7-0C02302233ED}"/>
            </c:ext>
          </c:extLst>
        </c:ser>
        <c:ser>
          <c:idx val="13"/>
          <c:order val="13"/>
          <c:tx>
            <c:strRef>
              <c:f>'Содержание пыльцы 2024'!$AP$1</c:f>
              <c:strCache>
                <c:ptCount val="1"/>
                <c:pt idx="0">
                  <c:v>Chenopodioideae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7"/>
            <c:spPr>
              <a:solidFill>
                <a:schemeClr val="bg1"/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'Содержание пыльцы 2024'!$H$2:$H$1000</c:f>
              <c:numCache>
                <c:formatCode>dd\.mm\.yyyy</c:formatCode>
                <c:ptCount val="99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  <c:pt idx="192">
                  <c:v>45544</c:v>
                </c:pt>
                <c:pt idx="193">
                  <c:v>45545</c:v>
                </c:pt>
                <c:pt idx="194">
                  <c:v>45546</c:v>
                </c:pt>
                <c:pt idx="195">
                  <c:v>45547</c:v>
                </c:pt>
                <c:pt idx="196">
                  <c:v>45548</c:v>
                </c:pt>
                <c:pt idx="197">
                  <c:v>45549</c:v>
                </c:pt>
                <c:pt idx="198">
                  <c:v>45550</c:v>
                </c:pt>
                <c:pt idx="199">
                  <c:v>45551</c:v>
                </c:pt>
                <c:pt idx="200">
                  <c:v>45552</c:v>
                </c:pt>
                <c:pt idx="201">
                  <c:v>45553</c:v>
                </c:pt>
                <c:pt idx="202">
                  <c:v>45554</c:v>
                </c:pt>
                <c:pt idx="203">
                  <c:v>45555</c:v>
                </c:pt>
                <c:pt idx="204">
                  <c:v>45556</c:v>
                </c:pt>
                <c:pt idx="205">
                  <c:v>45557</c:v>
                </c:pt>
                <c:pt idx="206">
                  <c:v>45558</c:v>
                </c:pt>
                <c:pt idx="207">
                  <c:v>45559</c:v>
                </c:pt>
                <c:pt idx="208">
                  <c:v>45560</c:v>
                </c:pt>
                <c:pt idx="209">
                  <c:v>45561</c:v>
                </c:pt>
                <c:pt idx="210">
                  <c:v>45562</c:v>
                </c:pt>
                <c:pt idx="211">
                  <c:v>45563</c:v>
                </c:pt>
                <c:pt idx="212">
                  <c:v>45564</c:v>
                </c:pt>
                <c:pt idx="213">
                  <c:v>45565</c:v>
                </c:pt>
              </c:numCache>
            </c:numRef>
          </c:xVal>
          <c:yVal>
            <c:numRef>
              <c:f>'Содержание пыльцы 2024'!$AP$2:$AP$1000</c:f>
              <c:numCache>
                <c:formatCode>General</c:formatCode>
                <c:ptCount val="999"/>
                <c:pt idx="124" formatCode="0.0">
                  <c:v>0.39708802117802777</c:v>
                </c:pt>
                <c:pt idx="125" formatCode="0.0">
                  <c:v>0.52945069490403707</c:v>
                </c:pt>
                <c:pt idx="126" formatCode="0.0">
                  <c:v>0.39708802117802777</c:v>
                </c:pt>
                <c:pt idx="127" formatCode="0.0">
                  <c:v>0.33090668431502318</c:v>
                </c:pt>
                <c:pt idx="128" formatCode="0.0">
                  <c:v>0.52945069490403707</c:v>
                </c:pt>
                <c:pt idx="129" formatCode="0.0">
                  <c:v>0.46326935804103242</c:v>
                </c:pt>
                <c:pt idx="130" formatCode="0.0">
                  <c:v>0.79417604235605554</c:v>
                </c:pt>
                <c:pt idx="131" formatCode="0.0">
                  <c:v>0.9927200529450696</c:v>
                </c:pt>
                <c:pt idx="132" formatCode="0.0">
                  <c:v>1.6545334215751157</c:v>
                </c:pt>
                <c:pt idx="133" formatCode="0.0">
                  <c:v>1.2574454003970881</c:v>
                </c:pt>
                <c:pt idx="134" formatCode="0.0">
                  <c:v>2.1178027796161483</c:v>
                </c:pt>
                <c:pt idx="135" formatCode="0.0">
                  <c:v>2.3825281270681669</c:v>
                </c:pt>
                <c:pt idx="136" formatCode="0.0">
                  <c:v>2.7134348113831899</c:v>
                </c:pt>
                <c:pt idx="137" formatCode="0.0">
                  <c:v>2.0516214427531434</c:v>
                </c:pt>
                <c:pt idx="138" formatCode="0.0">
                  <c:v>3.1767041694242222</c:v>
                </c:pt>
                <c:pt idx="139" formatCode="0.0">
                  <c:v>2.3825281270681669</c:v>
                </c:pt>
                <c:pt idx="140" formatCode="0.0">
                  <c:v>1.786896095301125</c:v>
                </c:pt>
                <c:pt idx="141" formatCode="0.0">
                  <c:v>3.8385175380542687</c:v>
                </c:pt>
                <c:pt idx="142" formatCode="0.0">
                  <c:v>2.7796161482461947</c:v>
                </c:pt>
                <c:pt idx="143" formatCode="0.0">
                  <c:v>1.9192587690271343</c:v>
                </c:pt>
                <c:pt idx="144" formatCode="0.0">
                  <c:v>3.7723362011912642</c:v>
                </c:pt>
                <c:pt idx="145" formatCode="0.0">
                  <c:v>3.6399735274652545</c:v>
                </c:pt>
                <c:pt idx="146" formatCode="0.0">
                  <c:v>3.5076108537392461</c:v>
                </c:pt>
                <c:pt idx="147" formatCode="0.0">
                  <c:v>3.3752481800132363</c:v>
                </c:pt>
                <c:pt idx="148" formatCode="0.0">
                  <c:v>3.242885506287227</c:v>
                </c:pt>
                <c:pt idx="149" formatCode="0.0">
                  <c:v>3.1105228325612178</c:v>
                </c:pt>
                <c:pt idx="150" formatCode="0.0">
                  <c:v>1.455989410986102</c:v>
                </c:pt>
                <c:pt idx="151" formatCode="0.0">
                  <c:v>1.9854401058901392</c:v>
                </c:pt>
                <c:pt idx="152" formatCode="0.0">
                  <c:v>2.7134348113831899</c:v>
                </c:pt>
                <c:pt idx="153" formatCode="0.0">
                  <c:v>3.4414295168762412</c:v>
                </c:pt>
                <c:pt idx="154" formatCode="0.0">
                  <c:v>3.7061548643282594</c:v>
                </c:pt>
                <c:pt idx="155" formatCode="0.0">
                  <c:v>4.0370615486432824</c:v>
                </c:pt>
                <c:pt idx="156" formatCode="0.0">
                  <c:v>2.6472534745201854</c:v>
                </c:pt>
                <c:pt idx="157" formatCode="0.0">
                  <c:v>2.5148908007941762</c:v>
                </c:pt>
                <c:pt idx="158" formatCode="0.0">
                  <c:v>3.4414295168762412</c:v>
                </c:pt>
                <c:pt idx="159" formatCode="0.0">
                  <c:v>2.911978821972204</c:v>
                </c:pt>
                <c:pt idx="160" formatCode="0.0">
                  <c:v>1.5221707478491064</c:v>
                </c:pt>
                <c:pt idx="161" formatCode="0.0">
                  <c:v>1.3898080741230974</c:v>
                </c:pt>
                <c:pt idx="162" formatCode="0.0">
                  <c:v>1.3236267372600927</c:v>
                </c:pt>
                <c:pt idx="163" formatCode="0.0">
                  <c:v>1.1912640635340834</c:v>
                </c:pt>
                <c:pt idx="164" formatCode="0.0">
                  <c:v>2.2501654533421576</c:v>
                </c:pt>
                <c:pt idx="165" formatCode="0.0">
                  <c:v>1.3898080741230974</c:v>
                </c:pt>
                <c:pt idx="166" formatCode="0.0">
                  <c:v>1.8530774321641297</c:v>
                </c:pt>
                <c:pt idx="167" formatCode="0.0">
                  <c:v>1.6545334215751157</c:v>
                </c:pt>
                <c:pt idx="168" formatCode="0.0">
                  <c:v>0.72799470549305101</c:v>
                </c:pt>
                <c:pt idx="169" formatCode="0.0">
                  <c:v>1.2574454003970881</c:v>
                </c:pt>
                <c:pt idx="170" formatCode="0.0">
                  <c:v>1.0589013898080741</c:v>
                </c:pt>
                <c:pt idx="171" formatCode="0.0">
                  <c:v>0.39708802117802777</c:v>
                </c:pt>
                <c:pt idx="172" formatCode="0.0">
                  <c:v>0.46326935804103242</c:v>
                </c:pt>
                <c:pt idx="173" formatCode="0.0">
                  <c:v>0.33090668431502318</c:v>
                </c:pt>
                <c:pt idx="174" formatCode="0.0">
                  <c:v>0.39708802117802777</c:v>
                </c:pt>
                <c:pt idx="175" formatCode="0.0">
                  <c:v>0.33090668431502318</c:v>
                </c:pt>
                <c:pt idx="176" formatCode="0.0">
                  <c:v>0.26472534745201853</c:v>
                </c:pt>
                <c:pt idx="177" formatCode="0.0">
                  <c:v>0.13236267372600927</c:v>
                </c:pt>
                <c:pt idx="178" formatCode="0.0">
                  <c:v>6.6181336863004633E-2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568-48EB-BAE7-0C0230223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29648"/>
        <c:axId val="121530064"/>
      </c:scatterChart>
      <c:valAx>
        <c:axId val="121529648"/>
        <c:scaling>
          <c:orientation val="minMax"/>
          <c:max val="45539"/>
          <c:min val="453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.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530064"/>
        <c:crosses val="autoZero"/>
        <c:crossBetween val="midCat"/>
        <c:majorUnit val="15"/>
      </c:valAx>
      <c:valAx>
        <c:axId val="1215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2152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679968442629964"/>
          <c:y val="5.4585442708413187E-2"/>
          <c:w val="9.9997402956319814E-2"/>
          <c:h val="0.60561999415696888"/>
        </c:manualLayout>
      </c:layout>
      <c:overlay val="0"/>
      <c:spPr>
        <a:noFill/>
        <a:ln>
          <a:solidFill>
            <a:schemeClr val="tx1">
              <a:lumMod val="75000"/>
              <a:lumOff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423023</xdr:colOff>
      <xdr:row>0</xdr:row>
      <xdr:rowOff>746031</xdr:rowOff>
    </xdr:from>
    <xdr:to>
      <xdr:col>55</xdr:col>
      <xdr:colOff>425825</xdr:colOff>
      <xdr:row>31</xdr:row>
      <xdr:rowOff>168089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93BDEA-450F-4E78-9C2B-F64C309F9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493058</xdr:colOff>
      <xdr:row>33</xdr:row>
      <xdr:rowOff>100854</xdr:rowOff>
    </xdr:from>
    <xdr:to>
      <xdr:col>55</xdr:col>
      <xdr:colOff>500343</xdr:colOff>
      <xdr:row>64</xdr:row>
      <xdr:rowOff>83205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D8626EC-0F07-4C37-8109-7D6A9D7EA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0.31173</cdr:x>
      <cdr:y>0.0608</cdr:y>
    </cdr:from>
    <cdr:to>
      <cdr:x>0.31182</cdr:x>
      <cdr:y>0.95892</cdr:y>
    </cdr:to>
    <cdr:cxnSp macro="">
      <cdr:nvCxnSpPr>
        <cdr:cNvPr id="4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422819" y="378490"/>
          <a:ext cx="988" cy="559107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0.17199</cdr:x>
      <cdr:y>0.06248</cdr:y>
    </cdr:from>
    <cdr:to>
      <cdr:x>0.17219</cdr:x>
      <cdr:y>0.95681</cdr:y>
    </cdr:to>
    <cdr:cxnSp macro="">
      <cdr:nvCxnSpPr>
        <cdr:cNvPr id="9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80665" y="390952"/>
          <a:ext cx="2186" cy="559577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0.35195</cdr:x>
      <cdr:y>0.06403</cdr:y>
    </cdr:from>
    <cdr:to>
      <cdr:x>0.35198</cdr:x>
      <cdr:y>0.95786</cdr:y>
    </cdr:to>
    <cdr:cxnSp macro="">
      <cdr:nvCxnSpPr>
        <cdr:cNvPr id="10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64401" y="398590"/>
          <a:ext cx="329" cy="556436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0.92993</cdr:x>
      <cdr:y>0.06084</cdr:y>
    </cdr:from>
    <cdr:to>
      <cdr:x>0.9301</cdr:x>
      <cdr:y>0.95646</cdr:y>
    </cdr:to>
    <cdr:cxnSp macro="">
      <cdr:nvCxnSpPr>
        <cdr:cNvPr id="11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168663" y="380664"/>
          <a:ext cx="1859" cy="560384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2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0.79449</cdr:x>
      <cdr:y>0.06096</cdr:y>
    </cdr:from>
    <cdr:to>
      <cdr:x>0.79547</cdr:x>
      <cdr:y>0.95817</cdr:y>
    </cdr:to>
    <cdr:cxnSp macro="">
      <cdr:nvCxnSpPr>
        <cdr:cNvPr id="13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560364" y="398456"/>
          <a:ext cx="10548" cy="586435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0.16713</cdr:x>
      <cdr:y>0.84097</cdr:y>
    </cdr:from>
    <cdr:to>
      <cdr:x>0.19323</cdr:x>
      <cdr:y>0.96953</cdr:y>
    </cdr:to>
    <cdr:sp macro="" textlink="">
      <cdr:nvSpPr>
        <cdr:cNvPr id="21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78247" y="5492144"/>
          <a:ext cx="800326" cy="286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0.30791</cdr:x>
      <cdr:y>0.84065</cdr:y>
    </cdr:from>
    <cdr:to>
      <cdr:x>0.33401</cdr:x>
      <cdr:y>0.96921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24041" y="5490170"/>
          <a:ext cx="800325" cy="286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0.34564</cdr:x>
      <cdr:y>0.70899</cdr:y>
    </cdr:from>
    <cdr:to>
      <cdr:x>0.36728</cdr:x>
      <cdr:y>0.96773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14054" y="5064879"/>
          <a:ext cx="1599823" cy="237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0.79031</cdr:x>
      <cdr:y>0.82761</cdr:y>
    </cdr:from>
    <cdr:to>
      <cdr:x>0.81358</cdr:x>
      <cdr:y>0.96927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325929" y="5494264"/>
          <a:ext cx="886359" cy="254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0.92283</cdr:x>
      <cdr:y>0.75678</cdr:y>
    </cdr:from>
    <cdr:to>
      <cdr:x>0.94588</cdr:x>
      <cdr:y>0.97003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49822" y="5276272"/>
          <a:ext cx="1334294" cy="252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0.31173</cdr:x>
      <cdr:y>0.0608</cdr:y>
    </cdr:from>
    <cdr:to>
      <cdr:x>0.31182</cdr:x>
      <cdr:y>0.95892</cdr:y>
    </cdr:to>
    <cdr:cxnSp macro="">
      <cdr:nvCxnSpPr>
        <cdr:cNvPr id="4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422819" y="378490"/>
          <a:ext cx="988" cy="559107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0.17199</cdr:x>
      <cdr:y>0.06248</cdr:y>
    </cdr:from>
    <cdr:to>
      <cdr:x>0.17219</cdr:x>
      <cdr:y>0.95681</cdr:y>
    </cdr:to>
    <cdr:cxnSp macro="">
      <cdr:nvCxnSpPr>
        <cdr:cNvPr id="9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80665" y="390952"/>
          <a:ext cx="2186" cy="559577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0.35195</cdr:x>
      <cdr:y>0.06403</cdr:y>
    </cdr:from>
    <cdr:to>
      <cdr:x>0.35198</cdr:x>
      <cdr:y>0.95786</cdr:y>
    </cdr:to>
    <cdr:cxnSp macro="">
      <cdr:nvCxnSpPr>
        <cdr:cNvPr id="10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64401" y="398590"/>
          <a:ext cx="329" cy="556436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0.92993</cdr:x>
      <cdr:y>0.06084</cdr:y>
    </cdr:from>
    <cdr:to>
      <cdr:x>0.9301</cdr:x>
      <cdr:y>0.95646</cdr:y>
    </cdr:to>
    <cdr:cxnSp macro="">
      <cdr:nvCxnSpPr>
        <cdr:cNvPr id="11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168663" y="380664"/>
          <a:ext cx="1859" cy="560384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2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0.79449</cdr:x>
      <cdr:y>0.06096</cdr:y>
    </cdr:from>
    <cdr:to>
      <cdr:x>0.79547</cdr:x>
      <cdr:y>0.95817</cdr:y>
    </cdr:to>
    <cdr:cxnSp macro="">
      <cdr:nvCxnSpPr>
        <cdr:cNvPr id="13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560364" y="398456"/>
          <a:ext cx="10548" cy="586435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0.16713</cdr:x>
      <cdr:y>0.84097</cdr:y>
    </cdr:from>
    <cdr:to>
      <cdr:x>0.19323</cdr:x>
      <cdr:y>0.96953</cdr:y>
    </cdr:to>
    <cdr:sp macro="" textlink="">
      <cdr:nvSpPr>
        <cdr:cNvPr id="21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78247" y="5492144"/>
          <a:ext cx="800326" cy="286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0.30791</cdr:x>
      <cdr:y>0.84065</cdr:y>
    </cdr:from>
    <cdr:to>
      <cdr:x>0.33401</cdr:x>
      <cdr:y>0.96921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24041" y="5490170"/>
          <a:ext cx="800325" cy="286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0.34564</cdr:x>
      <cdr:y>0.70899</cdr:y>
    </cdr:from>
    <cdr:to>
      <cdr:x>0.36728</cdr:x>
      <cdr:y>0.96773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14054" y="5064879"/>
          <a:ext cx="1599823" cy="237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0.79031</cdr:x>
      <cdr:y>0.82761</cdr:y>
    </cdr:from>
    <cdr:to>
      <cdr:x>0.81358</cdr:x>
      <cdr:y>0.96927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325929" y="5494264"/>
          <a:ext cx="886359" cy="254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0.92283</cdr:x>
      <cdr:y>0.75678</cdr:y>
    </cdr:from>
    <cdr:to>
      <cdr:x>0.94588</cdr:x>
      <cdr:y>0.97003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49822" y="5276272"/>
          <a:ext cx="1334294" cy="252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104775</xdr:colOff>
      <xdr:row>0</xdr:row>
      <xdr:rowOff>910829</xdr:rowOff>
    </xdr:from>
    <xdr:to>
      <xdr:col>49</xdr:col>
      <xdr:colOff>116681</xdr:colOff>
      <xdr:row>31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E65DD3-1202-4164-BCFC-40289FC50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506506</xdr:colOff>
      <xdr:row>32</xdr:row>
      <xdr:rowOff>47625</xdr:rowOff>
    </xdr:from>
    <xdr:to>
      <xdr:col>47</xdr:col>
      <xdr:colOff>518412</xdr:colOff>
      <xdr:row>63</xdr:row>
      <xdr:rowOff>13094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4EC05DD-5DE2-41BF-B3A3-FC818CB3F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0.89093</cdr:x>
      <cdr:y>0.06162</cdr:y>
    </cdr:from>
    <cdr:to>
      <cdr:x>0.8918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786651" y="383066"/>
          <a:ext cx="9557" cy="557075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0.25686</cdr:x>
      <cdr:y>0.0584</cdr:y>
    </cdr:from>
    <cdr:to>
      <cdr:x>0.25695</cdr:x>
      <cdr:y>0.95652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21486" y="363071"/>
          <a:ext cx="989" cy="55832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0.2218</cdr:x>
      <cdr:y>0.06233</cdr:y>
    </cdr:from>
    <cdr:to>
      <cdr:x>0.222</cdr:x>
      <cdr:y>0.95666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36432" y="387487"/>
          <a:ext cx="2197" cy="55596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0.2618</cdr:x>
      <cdr:y>0.06316</cdr:y>
    </cdr:from>
    <cdr:to>
      <cdr:x>0.26183</cdr:x>
      <cdr:y>0.95699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875848" y="392619"/>
          <a:ext cx="329" cy="555657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0.74774</cdr:x>
      <cdr:y>0.06179</cdr:y>
    </cdr:from>
    <cdr:to>
      <cdr:x>0.74791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213700" y="384123"/>
          <a:ext cx="1868" cy="556770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0.37679</cdr:x>
      <cdr:y>0.06008</cdr:y>
    </cdr:from>
    <cdr:to>
      <cdr:x>0.37777</cdr:x>
      <cdr:y>0.95729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38911" y="373520"/>
          <a:ext cx="10765" cy="55775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0.21666</cdr:x>
      <cdr:y>0.84096</cdr:y>
    </cdr:from>
    <cdr:to>
      <cdr:x>0.24276</cdr:x>
      <cdr:y>0.96952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123676" y="5484184"/>
          <a:ext cx="799205" cy="28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0.2187</cdr:x>
      <cdr:y>0.95388</cdr:y>
    </cdr:from>
    <cdr:to>
      <cdr:x>0.29146</cdr:x>
      <cdr:y>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>
          <a:off x="2402349" y="5929890"/>
          <a:ext cx="799205" cy="28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0.2567</cdr:x>
      <cdr:y>0.65812</cdr:y>
    </cdr:from>
    <cdr:to>
      <cdr:x>0.28009</cdr:x>
      <cdr:y>0.97129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974850" y="4936193"/>
          <a:ext cx="1946850" cy="256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0.37159</cdr:x>
      <cdr:y>0.71228</cdr:y>
    </cdr:from>
    <cdr:to>
      <cdr:x>0.39323</cdr:x>
      <cdr:y>0.97102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396470" y="5113346"/>
          <a:ext cx="1608481" cy="2377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0.74159</cdr:x>
      <cdr:y>0.82673</cdr:y>
    </cdr:from>
    <cdr:to>
      <cdr:x>0.76486</cdr:x>
      <cdr:y>0.96839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833614" y="5451984"/>
          <a:ext cx="880642" cy="255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0.88632</cdr:x>
      <cdr:y>0.75488</cdr:y>
    </cdr:from>
    <cdr:to>
      <cdr:x>0.90937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199697" y="5229025"/>
          <a:ext cx="1325688" cy="2531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0.89093</cdr:x>
      <cdr:y>0.06162</cdr:y>
    </cdr:from>
    <cdr:to>
      <cdr:x>0.8918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786651" y="383066"/>
          <a:ext cx="9557" cy="557075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0.25686</cdr:x>
      <cdr:y>0.0584</cdr:y>
    </cdr:from>
    <cdr:to>
      <cdr:x>0.25695</cdr:x>
      <cdr:y>0.95652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21486" y="363071"/>
          <a:ext cx="989" cy="55832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0.2218</cdr:x>
      <cdr:y>0.06233</cdr:y>
    </cdr:from>
    <cdr:to>
      <cdr:x>0.222</cdr:x>
      <cdr:y>0.95666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36432" y="387487"/>
          <a:ext cx="2197" cy="55596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0.2618</cdr:x>
      <cdr:y>0.06316</cdr:y>
    </cdr:from>
    <cdr:to>
      <cdr:x>0.26183</cdr:x>
      <cdr:y>0.95699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875848" y="392619"/>
          <a:ext cx="329" cy="555657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0.74774</cdr:x>
      <cdr:y>0.06179</cdr:y>
    </cdr:from>
    <cdr:to>
      <cdr:x>0.74791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213700" y="384123"/>
          <a:ext cx="1868" cy="556770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0.37679</cdr:x>
      <cdr:y>0.06008</cdr:y>
    </cdr:from>
    <cdr:to>
      <cdr:x>0.37777</cdr:x>
      <cdr:y>0.95729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38911" y="373520"/>
          <a:ext cx="10765" cy="55775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0.21666</cdr:x>
      <cdr:y>0.84096</cdr:y>
    </cdr:from>
    <cdr:to>
      <cdr:x>0.24276</cdr:x>
      <cdr:y>0.96952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123676" y="5484184"/>
          <a:ext cx="799205" cy="28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0.2187</cdr:x>
      <cdr:y>0.95388</cdr:y>
    </cdr:from>
    <cdr:to>
      <cdr:x>0.29146</cdr:x>
      <cdr:y>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>
          <a:off x="2402349" y="5929890"/>
          <a:ext cx="799205" cy="28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0.2567</cdr:x>
      <cdr:y>0.65812</cdr:y>
    </cdr:from>
    <cdr:to>
      <cdr:x>0.28009</cdr:x>
      <cdr:y>0.97129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974850" y="4936193"/>
          <a:ext cx="1946850" cy="256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0.37159</cdr:x>
      <cdr:y>0.71228</cdr:y>
    </cdr:from>
    <cdr:to>
      <cdr:x>0.39323</cdr:x>
      <cdr:y>0.97102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396470" y="5113346"/>
          <a:ext cx="1608481" cy="2377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0.74159</cdr:x>
      <cdr:y>0.82673</cdr:y>
    </cdr:from>
    <cdr:to>
      <cdr:x>0.76486</cdr:x>
      <cdr:y>0.96839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833614" y="5451984"/>
          <a:ext cx="880642" cy="255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0.88632</cdr:x>
      <cdr:y>0.75488</cdr:y>
    </cdr:from>
    <cdr:to>
      <cdr:x>0.90937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199697" y="5229025"/>
          <a:ext cx="1325688" cy="2531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62683</xdr:colOff>
      <xdr:row>1</xdr:row>
      <xdr:rowOff>104424</xdr:rowOff>
    </xdr:from>
    <xdr:to>
      <xdr:col>49</xdr:col>
      <xdr:colOff>56729</xdr:colOff>
      <xdr:row>32</xdr:row>
      <xdr:rowOff>78440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25EF35-05A2-4B98-8AED-B9D81DEA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67235</xdr:colOff>
      <xdr:row>34</xdr:row>
      <xdr:rowOff>67235</xdr:rowOff>
    </xdr:from>
    <xdr:to>
      <xdr:col>49</xdr:col>
      <xdr:colOff>61281</xdr:colOff>
      <xdr:row>65</xdr:row>
      <xdr:rowOff>41251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19487C-453A-4E2F-BBD1-FE173FA67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0.9167</cdr:x>
      <cdr:y>0.06162</cdr:y>
    </cdr:from>
    <cdr:to>
      <cdr:x>0.91757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877050" y="402760"/>
          <a:ext cx="9404" cy="585715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0.26149</cdr:x>
      <cdr:y>0.05672</cdr:y>
    </cdr:from>
    <cdr:to>
      <cdr:x>0.26158</cdr:x>
      <cdr:y>0.95484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73900" y="345946"/>
          <a:ext cx="989" cy="54776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0.23561</cdr:x>
      <cdr:y>0.06166</cdr:y>
    </cdr:from>
    <cdr:to>
      <cdr:x>0.23581</cdr:x>
      <cdr:y>0.95599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89494" y="376046"/>
          <a:ext cx="2198" cy="54545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0.34882</cdr:x>
      <cdr:y>0.06161</cdr:y>
    </cdr:from>
    <cdr:to>
      <cdr:x>0.34885</cdr:x>
      <cdr:y>0.95544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33724" y="375741"/>
          <a:ext cx="330" cy="54514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0.76521</cdr:x>
      <cdr:y>0.06103</cdr:y>
    </cdr:from>
    <cdr:to>
      <cdr:x>0.76538</cdr:x>
      <cdr:y>0.95665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359170" y="382020"/>
          <a:ext cx="1857" cy="560579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0.44185</cdr:x>
      <cdr:y>0.05988</cdr:y>
    </cdr:from>
    <cdr:to>
      <cdr:x>0.44283</cdr:x>
      <cdr:y>0.95709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856148" y="365226"/>
          <a:ext cx="10770" cy="547208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0.23144</cdr:x>
      <cdr:y>0.83969</cdr:y>
    </cdr:from>
    <cdr:to>
      <cdr:x>0.25754</cdr:x>
      <cdr:y>0.96825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295064" y="5369860"/>
          <a:ext cx="784087" cy="286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0.25765</cdr:x>
      <cdr:y>0.84071</cdr:y>
    </cdr:from>
    <cdr:to>
      <cdr:x>0.28375</cdr:x>
      <cdr:y>0.96927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83073" y="5376081"/>
          <a:ext cx="784087" cy="286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0.34658</cdr:x>
      <cdr:y>0.65401</cdr:y>
    </cdr:from>
    <cdr:to>
      <cdr:x>0.36997</cdr:x>
      <cdr:y>0.96718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82559" y="4815276"/>
          <a:ext cx="1910023" cy="257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0.43584</cdr:x>
      <cdr:y>0.7073</cdr:y>
    </cdr:from>
    <cdr:to>
      <cdr:x>0.45748</cdr:x>
      <cdr:y>0.96604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19967" y="4983923"/>
          <a:ext cx="1578055" cy="237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0.76083</cdr:x>
      <cdr:y>0.82761</cdr:y>
    </cdr:from>
    <cdr:to>
      <cdr:x>0.7841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95020" y="5496339"/>
          <a:ext cx="886666" cy="2542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0.91357</cdr:x>
      <cdr:y>0.75488</cdr:y>
    </cdr:from>
    <cdr:to>
      <cdr:x>0.93662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343223" y="4847726"/>
          <a:ext cx="1230711" cy="248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0.9167</cdr:x>
      <cdr:y>0.06162</cdr:y>
    </cdr:from>
    <cdr:to>
      <cdr:x>0.91757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877050" y="402760"/>
          <a:ext cx="9404" cy="585715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0.26149</cdr:x>
      <cdr:y>0.05672</cdr:y>
    </cdr:from>
    <cdr:to>
      <cdr:x>0.26158</cdr:x>
      <cdr:y>0.95484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73900" y="345946"/>
          <a:ext cx="989" cy="54776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0.23561</cdr:x>
      <cdr:y>0.06166</cdr:y>
    </cdr:from>
    <cdr:to>
      <cdr:x>0.23581</cdr:x>
      <cdr:y>0.95599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89494" y="376046"/>
          <a:ext cx="2198" cy="54545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0.34882</cdr:x>
      <cdr:y>0.06161</cdr:y>
    </cdr:from>
    <cdr:to>
      <cdr:x>0.34885</cdr:x>
      <cdr:y>0.95544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33724" y="375741"/>
          <a:ext cx="330" cy="54514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0.76521</cdr:x>
      <cdr:y>0.06103</cdr:y>
    </cdr:from>
    <cdr:to>
      <cdr:x>0.76538</cdr:x>
      <cdr:y>0.95665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359170" y="382020"/>
          <a:ext cx="1857" cy="560579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0.44185</cdr:x>
      <cdr:y>0.05988</cdr:y>
    </cdr:from>
    <cdr:to>
      <cdr:x>0.44283</cdr:x>
      <cdr:y>0.95709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856148" y="365226"/>
          <a:ext cx="10770" cy="547208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0.23144</cdr:x>
      <cdr:y>0.83969</cdr:y>
    </cdr:from>
    <cdr:to>
      <cdr:x>0.25754</cdr:x>
      <cdr:y>0.96825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295064" y="5369860"/>
          <a:ext cx="784087" cy="286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0.25765</cdr:x>
      <cdr:y>0.84071</cdr:y>
    </cdr:from>
    <cdr:to>
      <cdr:x>0.28375</cdr:x>
      <cdr:y>0.96927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83073" y="5376081"/>
          <a:ext cx="784087" cy="286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0.34658</cdr:x>
      <cdr:y>0.65401</cdr:y>
    </cdr:from>
    <cdr:to>
      <cdr:x>0.36997</cdr:x>
      <cdr:y>0.96718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82559" y="4815276"/>
          <a:ext cx="1910023" cy="257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0.43584</cdr:x>
      <cdr:y>0.7073</cdr:y>
    </cdr:from>
    <cdr:to>
      <cdr:x>0.45748</cdr:x>
      <cdr:y>0.96604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19967" y="4983923"/>
          <a:ext cx="1578055" cy="237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0.76083</cdr:x>
      <cdr:y>0.82761</cdr:y>
    </cdr:from>
    <cdr:to>
      <cdr:x>0.7841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95020" y="5496339"/>
          <a:ext cx="886666" cy="2542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0.91357</cdr:x>
      <cdr:y>0.75488</cdr:y>
    </cdr:from>
    <cdr:to>
      <cdr:x>0.93662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343223" y="4847726"/>
          <a:ext cx="1230711" cy="248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444102</xdr:colOff>
      <xdr:row>0</xdr:row>
      <xdr:rowOff>708420</xdr:rowOff>
    </xdr:from>
    <xdr:to>
      <xdr:col>46</xdr:col>
      <xdr:colOff>450056</xdr:colOff>
      <xdr:row>31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E06BE4-94BF-4227-A49C-AA057508E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438150</xdr:colOff>
      <xdr:row>33</xdr:row>
      <xdr:rowOff>0</xdr:rowOff>
    </xdr:from>
    <xdr:to>
      <xdr:col>46</xdr:col>
      <xdr:colOff>444104</xdr:colOff>
      <xdr:row>63</xdr:row>
      <xdr:rowOff>205980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E5AFF1-6BFB-47A1-9003-F7BBA5B87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0.92434</cdr:x>
      <cdr:y>0.06252</cdr:y>
    </cdr:from>
    <cdr:to>
      <cdr:x>0.92521</cdr:x>
      <cdr:y>0.95863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166759" y="390686"/>
          <a:ext cx="9569" cy="56000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0.2007</cdr:x>
      <cdr:y>0.05834</cdr:y>
    </cdr:from>
    <cdr:to>
      <cdr:x>0.20079</cdr:x>
      <cdr:y>0.95646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07431" y="364586"/>
          <a:ext cx="989" cy="56126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0.18611</cdr:x>
      <cdr:y>0.06237</cdr:y>
    </cdr:from>
    <cdr:to>
      <cdr:x>0.18631</cdr:x>
      <cdr:y>0.9567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46971" y="389789"/>
          <a:ext cx="2200" cy="55889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0.26895</cdr:x>
      <cdr:y>0.06322</cdr:y>
    </cdr:from>
    <cdr:to>
      <cdr:x>0.26898</cdr:x>
      <cdr:y>0.95705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958181" y="395080"/>
          <a:ext cx="330" cy="55858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0.76034</cdr:x>
      <cdr:y>0.06179</cdr:y>
    </cdr:from>
    <cdr:to>
      <cdr:x>0.76051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362884" y="386145"/>
          <a:ext cx="1870" cy="55970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0.50973</cdr:x>
      <cdr:y>0.05827</cdr:y>
    </cdr:from>
    <cdr:to>
      <cdr:x>0.51071</cdr:x>
      <cdr:y>0.95548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606492" y="364149"/>
          <a:ext cx="10779" cy="560694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0.18238</cdr:x>
      <cdr:y>0.84005</cdr:y>
    </cdr:from>
    <cdr:to>
      <cdr:x>0.20848</cdr:x>
      <cdr:y>0.96861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47810" y="5507886"/>
          <a:ext cx="803411" cy="287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0.19619</cdr:x>
      <cdr:y>0.83927</cdr:y>
    </cdr:from>
    <cdr:to>
      <cdr:x>0.22229</cdr:x>
      <cdr:y>0.96783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899693" y="5503053"/>
          <a:ext cx="803412" cy="287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0.2652</cdr:x>
      <cdr:y>0.65634</cdr:y>
    </cdr:from>
    <cdr:to>
      <cdr:x>0.28859</cdr:x>
      <cdr:y>0.96951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066974" y="4951611"/>
          <a:ext cx="1957097" cy="257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0.50392</cdr:x>
      <cdr:y>0.70874</cdr:y>
    </cdr:from>
    <cdr:to>
      <cdr:x>0.52556</cdr:x>
      <cdr:y>0.96748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853072" y="5118583"/>
          <a:ext cx="1616947" cy="23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0.754</cdr:x>
      <cdr:y>0.82582</cdr:y>
    </cdr:from>
    <cdr:to>
      <cdr:x>0.77727</cdr:x>
      <cdr:y>0.96748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78570" y="5475453"/>
          <a:ext cx="885278" cy="255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0.91765</cdr:x>
      <cdr:y>0.75578</cdr:y>
    </cdr:from>
    <cdr:to>
      <cdr:x>0.9407</cdr:x>
      <cdr:y>0.96903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53541" y="5262654"/>
          <a:ext cx="1332665" cy="253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0.92434</cdr:x>
      <cdr:y>0.06252</cdr:y>
    </cdr:from>
    <cdr:to>
      <cdr:x>0.92521</cdr:x>
      <cdr:y>0.95863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166759" y="390686"/>
          <a:ext cx="9569" cy="56000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0.2007</cdr:x>
      <cdr:y>0.05834</cdr:y>
    </cdr:from>
    <cdr:to>
      <cdr:x>0.20079</cdr:x>
      <cdr:y>0.95646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07431" y="364586"/>
          <a:ext cx="989" cy="56126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0.18611</cdr:x>
      <cdr:y>0.06237</cdr:y>
    </cdr:from>
    <cdr:to>
      <cdr:x>0.18631</cdr:x>
      <cdr:y>0.9567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46971" y="389789"/>
          <a:ext cx="2200" cy="55889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0.26895</cdr:x>
      <cdr:y>0.06322</cdr:y>
    </cdr:from>
    <cdr:to>
      <cdr:x>0.26898</cdr:x>
      <cdr:y>0.95705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958181" y="395080"/>
          <a:ext cx="330" cy="55858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0.76034</cdr:x>
      <cdr:y>0.06179</cdr:y>
    </cdr:from>
    <cdr:to>
      <cdr:x>0.76051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362884" y="386145"/>
          <a:ext cx="1870" cy="55970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0.50973</cdr:x>
      <cdr:y>0.05827</cdr:y>
    </cdr:from>
    <cdr:to>
      <cdr:x>0.51071</cdr:x>
      <cdr:y>0.95548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606492" y="364149"/>
          <a:ext cx="10779" cy="560694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0.18238</cdr:x>
      <cdr:y>0.84005</cdr:y>
    </cdr:from>
    <cdr:to>
      <cdr:x>0.20848</cdr:x>
      <cdr:y>0.96861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47810" y="5507886"/>
          <a:ext cx="803411" cy="287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0.19619</cdr:x>
      <cdr:y>0.83927</cdr:y>
    </cdr:from>
    <cdr:to>
      <cdr:x>0.22229</cdr:x>
      <cdr:y>0.96783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899693" y="5503053"/>
          <a:ext cx="803412" cy="287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0.2652</cdr:x>
      <cdr:y>0.65634</cdr:y>
    </cdr:from>
    <cdr:to>
      <cdr:x>0.28859</cdr:x>
      <cdr:y>0.96951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066974" y="4951611"/>
          <a:ext cx="1957097" cy="257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0.50392</cdr:x>
      <cdr:y>0.70874</cdr:y>
    </cdr:from>
    <cdr:to>
      <cdr:x>0.52556</cdr:x>
      <cdr:y>0.96748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853072" y="5118583"/>
          <a:ext cx="1616947" cy="238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0.754</cdr:x>
      <cdr:y>0.82582</cdr:y>
    </cdr:from>
    <cdr:to>
      <cdr:x>0.77727</cdr:x>
      <cdr:y>0.96748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78570" y="5475453"/>
          <a:ext cx="885278" cy="255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0.91765</cdr:x>
      <cdr:y>0.75578</cdr:y>
    </cdr:from>
    <cdr:to>
      <cdr:x>0.9407</cdr:x>
      <cdr:y>0.96903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53541" y="5262654"/>
          <a:ext cx="1332665" cy="253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308510</xdr:colOff>
      <xdr:row>1</xdr:row>
      <xdr:rowOff>37189</xdr:rowOff>
    </xdr:from>
    <xdr:to>
      <xdr:col>47</xdr:col>
      <xdr:colOff>280846</xdr:colOff>
      <xdr:row>33</xdr:row>
      <xdr:rowOff>33618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A2027D-EB70-4011-9B3B-49EA422B8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34</xdr:row>
      <xdr:rowOff>134471</xdr:rowOff>
    </xdr:from>
    <xdr:to>
      <xdr:col>46</xdr:col>
      <xdr:colOff>476600</xdr:colOff>
      <xdr:row>65</xdr:row>
      <xdr:rowOff>130901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CB04F22-2F7B-4037-B0D0-ED512579F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0.88669</cdr:x>
      <cdr:y>0.05972</cdr:y>
    </cdr:from>
    <cdr:to>
      <cdr:x>0.88756</cdr:x>
      <cdr:y>0.95583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203543" y="374514"/>
          <a:ext cx="10012" cy="561952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0.26479</cdr:x>
      <cdr:y>0.05818</cdr:y>
    </cdr:from>
    <cdr:to>
      <cdr:x>0.26488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47090" y="364862"/>
          <a:ext cx="1036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0.15722</cdr:x>
      <cdr:y>0.06248</cdr:y>
    </cdr:from>
    <cdr:to>
      <cdr:x>0.15742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09175" y="391805"/>
          <a:ext cx="2301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0.3335</cdr:x>
      <cdr:y>0.06338</cdr:y>
    </cdr:from>
    <cdr:to>
      <cdr:x>0.33353</cdr:x>
      <cdr:y>0.95721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37751" y="397444"/>
          <a:ext cx="345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0.78284</cdr:x>
      <cdr:y>0.05989</cdr:y>
    </cdr:from>
    <cdr:to>
      <cdr:x>0.78301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08472" y="375581"/>
          <a:ext cx="1956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0.35941</cdr:x>
      <cdr:y>0.05906</cdr:y>
    </cdr:from>
    <cdr:to>
      <cdr:x>0.3604</cdr:x>
      <cdr:y>0.95627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35928" y="370375"/>
          <a:ext cx="11278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0.15242</cdr:x>
      <cdr:y>0.83994</cdr:y>
    </cdr:from>
    <cdr:to>
      <cdr:x>0.17852</cdr:x>
      <cdr:y>0.9685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00993" y="5520222"/>
          <a:ext cx="806203" cy="30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0.26127</cdr:x>
      <cdr:y>0.83906</cdr:y>
    </cdr:from>
    <cdr:to>
      <cdr:x>0.28737</cdr:x>
      <cdr:y>0.96762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53661" y="5514712"/>
          <a:ext cx="806203" cy="30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0.3307</cdr:x>
      <cdr:y>0.68683</cdr:y>
    </cdr:from>
    <cdr:to>
      <cdr:x>0.35409</cdr:x>
      <cdr:y>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58178" y="5154496"/>
          <a:ext cx="1963896" cy="269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0.35715</cdr:x>
      <cdr:y>0.73141</cdr:y>
    </cdr:from>
    <cdr:to>
      <cdr:x>0.37879</cdr:x>
      <cdr:y>0.99015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23096" y="5273490"/>
          <a:ext cx="1622564" cy="249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0.77744</cdr:x>
      <cdr:y>0.82666</cdr:y>
    </cdr:from>
    <cdr:to>
      <cdr:x>0.80071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636037" y="5494296"/>
          <a:ext cx="888353" cy="2677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0.88201</cdr:x>
      <cdr:y>0.75488</cdr:y>
    </cdr:from>
    <cdr:to>
      <cdr:x>0.90506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613641" y="5269895"/>
          <a:ext cx="1337295" cy="265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0.88669</cdr:x>
      <cdr:y>0.05972</cdr:y>
    </cdr:from>
    <cdr:to>
      <cdr:x>0.88756</cdr:x>
      <cdr:y>0.95583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203543" y="374514"/>
          <a:ext cx="10012" cy="561952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0.26479</cdr:x>
      <cdr:y>0.05818</cdr:y>
    </cdr:from>
    <cdr:to>
      <cdr:x>0.26488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47090" y="364862"/>
          <a:ext cx="1036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0.15722</cdr:x>
      <cdr:y>0.06248</cdr:y>
    </cdr:from>
    <cdr:to>
      <cdr:x>0.15742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09175" y="391805"/>
          <a:ext cx="2301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0.3335</cdr:x>
      <cdr:y>0.06338</cdr:y>
    </cdr:from>
    <cdr:to>
      <cdr:x>0.33353</cdr:x>
      <cdr:y>0.95721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837751" y="397444"/>
          <a:ext cx="345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0.78284</cdr:x>
      <cdr:y>0.05989</cdr:y>
    </cdr:from>
    <cdr:to>
      <cdr:x>0.78301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08472" y="375581"/>
          <a:ext cx="1956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0.35941</cdr:x>
      <cdr:y>0.05906</cdr:y>
    </cdr:from>
    <cdr:to>
      <cdr:x>0.3604</cdr:x>
      <cdr:y>0.95627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35928" y="370375"/>
          <a:ext cx="11278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0.15242</cdr:x>
      <cdr:y>0.83994</cdr:y>
    </cdr:from>
    <cdr:to>
      <cdr:x>0.17852</cdr:x>
      <cdr:y>0.9685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00993" y="5520222"/>
          <a:ext cx="806203" cy="30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0.26127</cdr:x>
      <cdr:y>0.83906</cdr:y>
    </cdr:from>
    <cdr:to>
      <cdr:x>0.28737</cdr:x>
      <cdr:y>0.96762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53661" y="5514712"/>
          <a:ext cx="806203" cy="30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0.3307</cdr:x>
      <cdr:y>0.68683</cdr:y>
    </cdr:from>
    <cdr:to>
      <cdr:x>0.35409</cdr:x>
      <cdr:y>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58178" y="5154496"/>
          <a:ext cx="1963896" cy="269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0.35715</cdr:x>
      <cdr:y>0.73141</cdr:y>
    </cdr:from>
    <cdr:to>
      <cdr:x>0.37879</cdr:x>
      <cdr:y>0.99015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23096" y="5273490"/>
          <a:ext cx="1622564" cy="249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0.77744</cdr:x>
      <cdr:y>0.82666</cdr:y>
    </cdr:from>
    <cdr:to>
      <cdr:x>0.80071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636037" y="5494296"/>
          <a:ext cx="888353" cy="2677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0.88201</cdr:x>
      <cdr:y>0.75488</cdr:y>
    </cdr:from>
    <cdr:to>
      <cdr:x>0.90506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613641" y="5269895"/>
          <a:ext cx="1337295" cy="265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107507</xdr:colOff>
      <xdr:row>1</xdr:row>
      <xdr:rowOff>3571</xdr:rowOff>
    </xdr:from>
    <xdr:to>
      <xdr:col>46</xdr:col>
      <xdr:colOff>89646</xdr:colOff>
      <xdr:row>31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3D9757-52AC-4EBD-9680-6BA915F27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78441</xdr:colOff>
      <xdr:row>33</xdr:row>
      <xdr:rowOff>67236</xdr:rowOff>
    </xdr:from>
    <xdr:to>
      <xdr:col>46</xdr:col>
      <xdr:colOff>60581</xdr:colOff>
      <xdr:row>64</xdr:row>
      <xdr:rowOff>41252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A76537F-15C0-476E-99FA-AC4706CA5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0.26502</cdr:x>
      <cdr:y>0.05818</cdr:y>
    </cdr:from>
    <cdr:to>
      <cdr:x>0.26511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91928" y="364134"/>
          <a:ext cx="982" cy="562143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0.14483</cdr:x>
      <cdr:y>0.06153</cdr:y>
    </cdr:from>
    <cdr:to>
      <cdr:x>0.14503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580407" y="385130"/>
          <a:ext cx="2183" cy="559771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0.34282</cdr:x>
      <cdr:y>0.06243</cdr:y>
    </cdr:from>
    <cdr:to>
      <cdr:x>0.34285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740918" y="390771"/>
          <a:ext cx="327" cy="559458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0.75412</cdr:x>
      <cdr:y>0.05906</cdr:y>
    </cdr:from>
    <cdr:to>
      <cdr:x>0.7551</cdr:x>
      <cdr:y>0.95627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229005" y="369650"/>
          <a:ext cx="10694" cy="561574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0.13983</cdr:x>
      <cdr:y>0.83994</cdr:y>
    </cdr:from>
    <cdr:to>
      <cdr:x>0.16593</cdr:x>
      <cdr:y>0.9685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265927" y="5517201"/>
          <a:ext cx="804672" cy="284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0.26084</cdr:x>
      <cdr:y>0.84001</cdr:y>
    </cdr:from>
    <cdr:to>
      <cdr:x>0.28694</cdr:x>
      <cdr:y>0.96857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86407" y="5517633"/>
          <a:ext cx="804671" cy="28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0.33554</cdr:x>
      <cdr:y>0.71053</cdr:y>
    </cdr:from>
    <cdr:to>
      <cdr:x>0.35718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69768" y="5138963"/>
          <a:ext cx="1619483" cy="236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0.75037</cdr:x>
      <cdr:y>0.82761</cdr:y>
    </cdr:from>
    <cdr:to>
      <cdr:x>0.77364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871728" y="5496478"/>
          <a:ext cx="886666" cy="253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0.26502</cdr:x>
      <cdr:y>0.05818</cdr:y>
    </cdr:from>
    <cdr:to>
      <cdr:x>0.26511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91928" y="364134"/>
          <a:ext cx="982" cy="562143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0.14483</cdr:x>
      <cdr:y>0.06153</cdr:y>
    </cdr:from>
    <cdr:to>
      <cdr:x>0.14503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580407" y="385130"/>
          <a:ext cx="2183" cy="559771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0.34282</cdr:x>
      <cdr:y>0.06243</cdr:y>
    </cdr:from>
    <cdr:to>
      <cdr:x>0.34285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740918" y="390771"/>
          <a:ext cx="327" cy="559458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0.75412</cdr:x>
      <cdr:y>0.05906</cdr:y>
    </cdr:from>
    <cdr:to>
      <cdr:x>0.7551</cdr:x>
      <cdr:y>0.95627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229005" y="369650"/>
          <a:ext cx="10694" cy="561574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0.13983</cdr:x>
      <cdr:y>0.83994</cdr:y>
    </cdr:from>
    <cdr:to>
      <cdr:x>0.16593</cdr:x>
      <cdr:y>0.9685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265927" y="5517201"/>
          <a:ext cx="804672" cy="284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0.26084</cdr:x>
      <cdr:y>0.84001</cdr:y>
    </cdr:from>
    <cdr:to>
      <cdr:x>0.28694</cdr:x>
      <cdr:y>0.96857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86407" y="5517633"/>
          <a:ext cx="804671" cy="28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0.33554</cdr:x>
      <cdr:y>0.71053</cdr:y>
    </cdr:from>
    <cdr:to>
      <cdr:x>0.35718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969768" y="5138963"/>
          <a:ext cx="1619483" cy="236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0.75037</cdr:x>
      <cdr:y>0.82761</cdr:y>
    </cdr:from>
    <cdr:to>
      <cdr:x>0.77364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871728" y="5496478"/>
          <a:ext cx="886666" cy="253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398858</xdr:colOff>
      <xdr:row>1</xdr:row>
      <xdr:rowOff>25983</xdr:rowOff>
    </xdr:from>
    <xdr:to>
      <xdr:col>49</xdr:col>
      <xdr:colOff>383099</xdr:colOff>
      <xdr:row>32</xdr:row>
      <xdr:rowOff>11906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BDC464-C960-4A83-A404-AF0BA53B0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324970</xdr:colOff>
      <xdr:row>33</xdr:row>
      <xdr:rowOff>78441</xdr:rowOff>
    </xdr:from>
    <xdr:to>
      <xdr:col>47</xdr:col>
      <xdr:colOff>309212</xdr:colOff>
      <xdr:row>64</xdr:row>
      <xdr:rowOff>64364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182BEFE-9C36-4B0B-88CA-94ACE541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0.88278</cdr:x>
      <cdr:y>0.05992</cdr:y>
    </cdr:from>
    <cdr:to>
      <cdr:x>0.88365</cdr:x>
      <cdr:y>0.95603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189984" y="373392"/>
          <a:ext cx="10043" cy="558396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0.2616</cdr:x>
      <cdr:y>0.05818</cdr:y>
    </cdr:from>
    <cdr:to>
      <cdr:x>0.26169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13403" y="364861"/>
          <a:ext cx="1036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0.23418</cdr:x>
      <cdr:y>0.06248</cdr:y>
    </cdr:from>
    <cdr:to>
      <cdr:x>0.23438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697550" y="391805"/>
          <a:ext cx="2304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0.28297</cdr:x>
      <cdr:y>0.06243</cdr:y>
    </cdr:from>
    <cdr:to>
      <cdr:x>0.283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259617" y="391491"/>
          <a:ext cx="345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0.87363</cdr:x>
      <cdr:y>0.06179</cdr:y>
    </cdr:from>
    <cdr:to>
      <cdr:x>0.8738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084362" y="385034"/>
          <a:ext cx="1962" cy="55809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0.41583</cdr:x>
      <cdr:y>0.06011</cdr:y>
    </cdr:from>
    <cdr:to>
      <cdr:x>0.41681</cdr:x>
      <cdr:y>0.95732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799969" y="374571"/>
          <a:ext cx="11312" cy="55908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0.22938</cdr:x>
      <cdr:y>0.84184</cdr:y>
    </cdr:from>
    <cdr:to>
      <cdr:x>0.25548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389511" y="5531973"/>
          <a:ext cx="806203" cy="3006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0.25653</cdr:x>
      <cdr:y>0.84096</cdr:y>
    </cdr:from>
    <cdr:to>
      <cdr:x>0.28263</cdr:x>
      <cdr:y>0.96952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02253" y="5526463"/>
          <a:ext cx="806203" cy="300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0.27914</cdr:x>
      <cdr:y>0.65534</cdr:y>
    </cdr:from>
    <cdr:to>
      <cdr:x>0.30253</cdr:x>
      <cdr:y>0.96851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368291" y="4956890"/>
          <a:ext cx="1963896" cy="269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0.41002</cdr:x>
      <cdr:y>0.70968</cdr:y>
    </cdr:from>
    <cdr:to>
      <cdr:x>0.43166</cdr:x>
      <cdr:y>0.96842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51604" y="5103509"/>
          <a:ext cx="1612296" cy="249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0.86612</cdr:x>
      <cdr:y>0.82846</cdr:y>
    </cdr:from>
    <cdr:to>
      <cdr:x>0.88939</cdr:x>
      <cdr:y>0.97012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690690" y="5469468"/>
          <a:ext cx="882731" cy="268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0.87644</cdr:x>
      <cdr:y>0.75743</cdr:y>
    </cdr:from>
    <cdr:to>
      <cdr:x>0.89949</cdr:x>
      <cdr:y>0.97068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85433" y="5251166"/>
          <a:ext cx="1328832" cy="266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0.88278</cdr:x>
      <cdr:y>0.05992</cdr:y>
    </cdr:from>
    <cdr:to>
      <cdr:x>0.88365</cdr:x>
      <cdr:y>0.95603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189984" y="373392"/>
          <a:ext cx="10043" cy="558396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0.2616</cdr:x>
      <cdr:y>0.05818</cdr:y>
    </cdr:from>
    <cdr:to>
      <cdr:x>0.26169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13403" y="364861"/>
          <a:ext cx="1036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0.23418</cdr:x>
      <cdr:y>0.06248</cdr:y>
    </cdr:from>
    <cdr:to>
      <cdr:x>0.23438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697550" y="391805"/>
          <a:ext cx="2304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0.28297</cdr:x>
      <cdr:y>0.06243</cdr:y>
    </cdr:from>
    <cdr:to>
      <cdr:x>0.283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259617" y="391491"/>
          <a:ext cx="345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0.87363</cdr:x>
      <cdr:y>0.06179</cdr:y>
    </cdr:from>
    <cdr:to>
      <cdr:x>0.8738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084362" y="385034"/>
          <a:ext cx="1962" cy="55809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0.41583</cdr:x>
      <cdr:y>0.06011</cdr:y>
    </cdr:from>
    <cdr:to>
      <cdr:x>0.41681</cdr:x>
      <cdr:y>0.95732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799969" y="374571"/>
          <a:ext cx="11312" cy="55908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0.22938</cdr:x>
      <cdr:y>0.84184</cdr:y>
    </cdr:from>
    <cdr:to>
      <cdr:x>0.25548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389511" y="5531973"/>
          <a:ext cx="806203" cy="3006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0.25653</cdr:x>
      <cdr:y>0.84096</cdr:y>
    </cdr:from>
    <cdr:to>
      <cdr:x>0.28263</cdr:x>
      <cdr:y>0.96952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02253" y="5526463"/>
          <a:ext cx="806203" cy="300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0.27914</cdr:x>
      <cdr:y>0.65534</cdr:y>
    </cdr:from>
    <cdr:to>
      <cdr:x>0.30253</cdr:x>
      <cdr:y>0.96851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368291" y="4956890"/>
          <a:ext cx="1963896" cy="269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0.41002</cdr:x>
      <cdr:y>0.70968</cdr:y>
    </cdr:from>
    <cdr:to>
      <cdr:x>0.43166</cdr:x>
      <cdr:y>0.96842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51604" y="5103509"/>
          <a:ext cx="1612296" cy="249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0.86612</cdr:x>
      <cdr:y>0.82846</cdr:y>
    </cdr:from>
    <cdr:to>
      <cdr:x>0.88939</cdr:x>
      <cdr:y>0.97012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690690" y="5469468"/>
          <a:ext cx="882731" cy="268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0.87644</cdr:x>
      <cdr:y>0.75743</cdr:y>
    </cdr:from>
    <cdr:to>
      <cdr:x>0.89949</cdr:x>
      <cdr:y>0.97068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85433" y="5251166"/>
          <a:ext cx="1328832" cy="266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106804</xdr:colOff>
      <xdr:row>1</xdr:row>
      <xdr:rowOff>59601</xdr:rowOff>
    </xdr:from>
    <xdr:to>
      <xdr:col>51</xdr:col>
      <xdr:colOff>170187</xdr:colOff>
      <xdr:row>32</xdr:row>
      <xdr:rowOff>56030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7F6B97-677A-4A5F-9DB5-A9D4200C1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100852</xdr:colOff>
      <xdr:row>32</xdr:row>
      <xdr:rowOff>212911</xdr:rowOff>
    </xdr:from>
    <xdr:to>
      <xdr:col>51</xdr:col>
      <xdr:colOff>164234</xdr:colOff>
      <xdr:row>63</xdr:row>
      <xdr:rowOff>209340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8F446E-9CBF-4F32-8791-BE853CE89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0.21762</cdr:x>
      <cdr:y>0.05818</cdr:y>
    </cdr:from>
    <cdr:to>
      <cdr:x>0.21771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09419" y="364861"/>
          <a:ext cx="1038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0.19895</cdr:x>
      <cdr:y>0.06248</cdr:y>
    </cdr:from>
    <cdr:to>
      <cdr:x>0.19915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94099" y="391805"/>
          <a:ext cx="2306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0.22686</cdr:x>
      <cdr:y>0.06148</cdr:y>
    </cdr:from>
    <cdr:to>
      <cdr:x>0.22689</cdr:x>
      <cdr:y>0.95531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615996" y="385538"/>
          <a:ext cx="346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0.78297</cdr:x>
      <cdr:y>0.05989</cdr:y>
    </cdr:from>
    <cdr:to>
      <cdr:x>0.78314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28555" y="375581"/>
          <a:ext cx="1960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0.42898</cdr:x>
      <cdr:y>0.06001</cdr:y>
    </cdr:from>
    <cdr:to>
      <cdr:x>0.42996</cdr:x>
      <cdr:y>0.95722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46613" y="376329"/>
          <a:ext cx="11300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0.19364</cdr:x>
      <cdr:y>0.84089</cdr:y>
    </cdr:from>
    <cdr:to>
      <cdr:x>0.21974</cdr:x>
      <cdr:y>0.96945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980248" y="5525865"/>
          <a:ext cx="806203" cy="30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0.21101</cdr:x>
      <cdr:y>0.84381</cdr:y>
    </cdr:from>
    <cdr:to>
      <cdr:x>0.23711</cdr:x>
      <cdr:y>0.97237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80550" y="5544168"/>
          <a:ext cx="806203" cy="30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0.22665</cdr:x>
      <cdr:y>0.65724</cdr:y>
    </cdr:from>
    <cdr:to>
      <cdr:x>0.25004</cdr:x>
      <cdr:y>0.97041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766498" y="4968657"/>
          <a:ext cx="1963896" cy="269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0.42258</cdr:x>
      <cdr:y>0.70958</cdr:y>
    </cdr:from>
    <cdr:to>
      <cdr:x>0.44422</cdr:x>
      <cdr:y>0.96832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86383" y="5136311"/>
          <a:ext cx="1622564" cy="249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0.77861</cdr:x>
      <cdr:y>0.82571</cdr:y>
    </cdr:from>
    <cdr:to>
      <cdr:x>0.80188</cdr:x>
      <cdr:y>0.96737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668309" y="5488066"/>
          <a:ext cx="888353" cy="268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0.21762</cdr:x>
      <cdr:y>0.05818</cdr:y>
    </cdr:from>
    <cdr:to>
      <cdr:x>0.21771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09419" y="364861"/>
          <a:ext cx="1038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0.19895</cdr:x>
      <cdr:y>0.06248</cdr:y>
    </cdr:from>
    <cdr:to>
      <cdr:x>0.19915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94099" y="391805"/>
          <a:ext cx="2306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0.22686</cdr:x>
      <cdr:y>0.06148</cdr:y>
    </cdr:from>
    <cdr:to>
      <cdr:x>0.22689</cdr:x>
      <cdr:y>0.95531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2615996" y="385538"/>
          <a:ext cx="346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0.78297</cdr:x>
      <cdr:y>0.05989</cdr:y>
    </cdr:from>
    <cdr:to>
      <cdr:x>0.78314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28555" y="375581"/>
          <a:ext cx="1960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0.42898</cdr:x>
      <cdr:y>0.06001</cdr:y>
    </cdr:from>
    <cdr:to>
      <cdr:x>0.42996</cdr:x>
      <cdr:y>0.95722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46613" y="376329"/>
          <a:ext cx="11300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0.19364</cdr:x>
      <cdr:y>0.84089</cdr:y>
    </cdr:from>
    <cdr:to>
      <cdr:x>0.21974</cdr:x>
      <cdr:y>0.96945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980248" y="5525865"/>
          <a:ext cx="806203" cy="30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0.21101</cdr:x>
      <cdr:y>0.84381</cdr:y>
    </cdr:from>
    <cdr:to>
      <cdr:x>0.23711</cdr:x>
      <cdr:y>0.97237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80550" y="5544168"/>
          <a:ext cx="806203" cy="30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0.22665</cdr:x>
      <cdr:y>0.65724</cdr:y>
    </cdr:from>
    <cdr:to>
      <cdr:x>0.25004</cdr:x>
      <cdr:y>0.97041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766498" y="4968657"/>
          <a:ext cx="1963896" cy="269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0.42258</cdr:x>
      <cdr:y>0.70958</cdr:y>
    </cdr:from>
    <cdr:to>
      <cdr:x>0.44422</cdr:x>
      <cdr:y>0.96832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86383" y="5136311"/>
          <a:ext cx="1622564" cy="249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0.77861</cdr:x>
      <cdr:y>0.82571</cdr:y>
    </cdr:from>
    <cdr:to>
      <cdr:x>0.80188</cdr:x>
      <cdr:y>0.96737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668309" y="5488066"/>
          <a:ext cx="888353" cy="268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140422</xdr:colOff>
      <xdr:row>2</xdr:row>
      <xdr:rowOff>3571</xdr:rowOff>
    </xdr:from>
    <xdr:to>
      <xdr:col>50</xdr:col>
      <xdr:colOff>134471</xdr:colOff>
      <xdr:row>32</xdr:row>
      <xdr:rowOff>201706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149733F-247C-4454-89E0-B8CC41846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179294</xdr:colOff>
      <xdr:row>34</xdr:row>
      <xdr:rowOff>78441</xdr:rowOff>
    </xdr:from>
    <xdr:to>
      <xdr:col>50</xdr:col>
      <xdr:colOff>173343</xdr:colOff>
      <xdr:row>65</xdr:row>
      <xdr:rowOff>74870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19F3AF-4362-49B8-8CB4-9FC39914F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0.92496</cdr:x>
      <cdr:y>0.05972</cdr:y>
    </cdr:from>
    <cdr:to>
      <cdr:x>0.92583</cdr:x>
      <cdr:y>0.95583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665905" y="374514"/>
          <a:ext cx="10032" cy="561952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0.18303</cdr:x>
      <cdr:y>0.06008</cdr:y>
    </cdr:from>
    <cdr:to>
      <cdr:x>0.18312</cdr:x>
      <cdr:y>0.9582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110560" y="376768"/>
          <a:ext cx="1037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0.1783</cdr:x>
      <cdr:y>0.06153</cdr:y>
    </cdr:from>
    <cdr:to>
      <cdr:x>0.1785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55974" y="385852"/>
          <a:ext cx="2306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0.30895</cdr:x>
      <cdr:y>0.06243</cdr:y>
    </cdr:from>
    <cdr:to>
      <cdr:x>0.30898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562543" y="391492"/>
          <a:ext cx="346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0.85576</cdr:x>
      <cdr:y>0.06084</cdr:y>
    </cdr:from>
    <cdr:to>
      <cdr:x>0.85593</cdr:x>
      <cdr:y>0.95646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867947" y="381534"/>
          <a:ext cx="1960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0.42794</cdr:x>
      <cdr:y>0.05811</cdr:y>
    </cdr:from>
    <cdr:to>
      <cdr:x>0.42892</cdr:x>
      <cdr:y>0.95532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34708" y="364422"/>
          <a:ext cx="11301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0.16989</cdr:x>
      <cdr:y>0.87144</cdr:y>
    </cdr:from>
    <cdr:to>
      <cdr:x>0.19599</cdr:x>
      <cdr:y>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06404" y="5717439"/>
          <a:ext cx="806203" cy="300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0.18055</cdr:x>
      <cdr:y>0.83716</cdr:y>
    </cdr:from>
    <cdr:to>
      <cdr:x>0.20665</cdr:x>
      <cdr:y>0.96572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829314" y="5502494"/>
          <a:ext cx="806203" cy="300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0.30358</cdr:x>
      <cdr:y>0.65439</cdr:y>
    </cdr:from>
    <cdr:to>
      <cdr:x>0.32697</cdr:x>
      <cdr:y>0.96756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53514" y="4950799"/>
          <a:ext cx="1963896" cy="2697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0.42258</cdr:x>
      <cdr:y>0.70863</cdr:y>
    </cdr:from>
    <cdr:to>
      <cdr:x>0.44422</cdr:x>
      <cdr:y>0.96737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86386" y="5130358"/>
          <a:ext cx="1622564" cy="249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0.84986</cdr:x>
      <cdr:y>0.82666</cdr:y>
    </cdr:from>
    <cdr:to>
      <cdr:x>0.87313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489843" y="5494020"/>
          <a:ext cx="888353" cy="268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0.91925</cdr:x>
      <cdr:y>0.75393</cdr:y>
    </cdr:from>
    <cdr:to>
      <cdr:x>0.9423</cdr:x>
      <cdr:y>0.96718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64298" y="5263668"/>
          <a:ext cx="1337295" cy="2657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0.92496</cdr:x>
      <cdr:y>0.05972</cdr:y>
    </cdr:from>
    <cdr:to>
      <cdr:x>0.92583</cdr:x>
      <cdr:y>0.95583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665905" y="374514"/>
          <a:ext cx="10032" cy="561952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0.18303</cdr:x>
      <cdr:y>0.06008</cdr:y>
    </cdr:from>
    <cdr:to>
      <cdr:x>0.18312</cdr:x>
      <cdr:y>0.9582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110560" y="376768"/>
          <a:ext cx="1037" cy="563213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0.1783</cdr:x>
      <cdr:y>0.06153</cdr:y>
    </cdr:from>
    <cdr:to>
      <cdr:x>0.1785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55974" y="385852"/>
          <a:ext cx="2306" cy="56083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0.30895</cdr:x>
      <cdr:y>0.06243</cdr:y>
    </cdr:from>
    <cdr:to>
      <cdr:x>0.30898</cdr:x>
      <cdr:y>0.95626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562543" y="391492"/>
          <a:ext cx="346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0.85576</cdr:x>
      <cdr:y>0.06084</cdr:y>
    </cdr:from>
    <cdr:to>
      <cdr:x>0.85593</cdr:x>
      <cdr:y>0.95646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867947" y="381534"/>
          <a:ext cx="1960" cy="56164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0.42794</cdr:x>
      <cdr:y>0.05811</cdr:y>
    </cdr:from>
    <cdr:to>
      <cdr:x>0.42892</cdr:x>
      <cdr:y>0.95532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34708" y="364422"/>
          <a:ext cx="11301" cy="562642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0.16989</cdr:x>
      <cdr:y>0.87144</cdr:y>
    </cdr:from>
    <cdr:to>
      <cdr:x>0.19599</cdr:x>
      <cdr:y>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06404" y="5717439"/>
          <a:ext cx="806203" cy="300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0.18055</cdr:x>
      <cdr:y>0.83716</cdr:y>
    </cdr:from>
    <cdr:to>
      <cdr:x>0.20665</cdr:x>
      <cdr:y>0.96572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829314" y="5502494"/>
          <a:ext cx="806203" cy="300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0.30358</cdr:x>
      <cdr:y>0.65439</cdr:y>
    </cdr:from>
    <cdr:to>
      <cdr:x>0.32697</cdr:x>
      <cdr:y>0.96756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53514" y="4950799"/>
          <a:ext cx="1963896" cy="2697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0.42258</cdr:x>
      <cdr:y>0.70863</cdr:y>
    </cdr:from>
    <cdr:to>
      <cdr:x>0.44422</cdr:x>
      <cdr:y>0.96737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86386" y="5130358"/>
          <a:ext cx="1622564" cy="249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0.84986</cdr:x>
      <cdr:y>0.82666</cdr:y>
    </cdr:from>
    <cdr:to>
      <cdr:x>0.87313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489843" y="5494020"/>
          <a:ext cx="888353" cy="268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0.91925</cdr:x>
      <cdr:y>0.75393</cdr:y>
    </cdr:from>
    <cdr:to>
      <cdr:x>0.9423</cdr:x>
      <cdr:y>0.96718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64298" y="5263668"/>
          <a:ext cx="1337295" cy="2657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39568</xdr:colOff>
      <xdr:row>1</xdr:row>
      <xdr:rowOff>138042</xdr:rowOff>
    </xdr:from>
    <xdr:to>
      <xdr:col>47</xdr:col>
      <xdr:colOff>69336</xdr:colOff>
      <xdr:row>32</xdr:row>
      <xdr:rowOff>146378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24150F-BBF3-4DD5-825C-FC6F6C568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246529</xdr:colOff>
      <xdr:row>32</xdr:row>
      <xdr:rowOff>168089</xdr:rowOff>
    </xdr:from>
    <xdr:to>
      <xdr:col>47</xdr:col>
      <xdr:colOff>276297</xdr:colOff>
      <xdr:row>63</xdr:row>
      <xdr:rowOff>176425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E07673-878C-4647-AC66-D0E574702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0.90332</cdr:x>
      <cdr:y>0.06067</cdr:y>
    </cdr:from>
    <cdr:to>
      <cdr:x>0.90419</cdr:x>
      <cdr:y>0.95678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448616" y="381201"/>
          <a:ext cx="10064" cy="563019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0.26894</cdr:x>
      <cdr:y>0.05724</cdr:y>
    </cdr:from>
    <cdr:to>
      <cdr:x>0.26903</cdr:x>
      <cdr:y>0.95536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110827" y="359634"/>
          <a:ext cx="1041" cy="56428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0.20846</cdr:x>
      <cdr:y>0.06153</cdr:y>
    </cdr:from>
    <cdr:to>
      <cdr:x>0.20866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11290" y="386573"/>
          <a:ext cx="2313" cy="561901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0.42053</cdr:x>
      <cdr:y>0.06337</cdr:y>
    </cdr:from>
    <cdr:to>
      <cdr:x>0.42056</cdr:x>
      <cdr:y>0.9572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864230" y="398165"/>
          <a:ext cx="347" cy="56158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0.85984</cdr:x>
      <cdr:y>0.06084</cdr:y>
    </cdr:from>
    <cdr:to>
      <cdr:x>0.86001</cdr:x>
      <cdr:y>0.95646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945697" y="382268"/>
          <a:ext cx="1966" cy="562711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0.47179</cdr:x>
      <cdr:y>0.06001</cdr:y>
    </cdr:from>
    <cdr:to>
      <cdr:x>0.47277</cdr:x>
      <cdr:y>0.95722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457195" y="377054"/>
          <a:ext cx="11335" cy="56371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0.20317</cdr:x>
      <cdr:y>0.83805</cdr:y>
    </cdr:from>
    <cdr:to>
      <cdr:x>0.22927</cdr:x>
      <cdr:y>0.96661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097098" y="5518328"/>
          <a:ext cx="807733" cy="3018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0.26389</cdr:x>
      <cdr:y>0.83907</cdr:y>
    </cdr:from>
    <cdr:to>
      <cdr:x>0.28999</cdr:x>
      <cdr:y>0.96763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99464" y="5524737"/>
          <a:ext cx="807734" cy="30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0.41775</cdr:x>
      <cdr:y>0.65629</cdr:y>
    </cdr:from>
    <cdr:to>
      <cdr:x>0.44114</cdr:x>
      <cdr:y>0.96946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983567" y="4971977"/>
          <a:ext cx="1967625" cy="27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0.46645</cdr:x>
      <cdr:y>0.71053</cdr:y>
    </cdr:from>
    <cdr:to>
      <cdr:x>0.48809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707676" y="5151878"/>
          <a:ext cx="1625646" cy="2503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0.85447</cdr:x>
      <cdr:y>0.82666</cdr:y>
    </cdr:from>
    <cdr:to>
      <cdr:x>0.87774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73129" y="5504300"/>
          <a:ext cx="890040" cy="269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0.89813</cdr:x>
      <cdr:y>0.75583</cdr:y>
    </cdr:from>
    <cdr:to>
      <cdr:x>0.92118</cdr:x>
      <cdr:y>0.96908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851991" y="5285420"/>
          <a:ext cx="1339835" cy="266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0.90332</cdr:x>
      <cdr:y>0.06067</cdr:y>
    </cdr:from>
    <cdr:to>
      <cdr:x>0.90419</cdr:x>
      <cdr:y>0.95678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448616" y="381201"/>
          <a:ext cx="10064" cy="563019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0.26894</cdr:x>
      <cdr:y>0.05724</cdr:y>
    </cdr:from>
    <cdr:to>
      <cdr:x>0.26903</cdr:x>
      <cdr:y>0.95536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110827" y="359634"/>
          <a:ext cx="1041" cy="56428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0.20846</cdr:x>
      <cdr:y>0.06153</cdr:y>
    </cdr:from>
    <cdr:to>
      <cdr:x>0.20866</cdr:x>
      <cdr:y>0.95586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11290" y="386573"/>
          <a:ext cx="2313" cy="561901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0.42053</cdr:x>
      <cdr:y>0.06337</cdr:y>
    </cdr:from>
    <cdr:to>
      <cdr:x>0.42056</cdr:x>
      <cdr:y>0.9572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864230" y="398165"/>
          <a:ext cx="347" cy="56158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0.85984</cdr:x>
      <cdr:y>0.06084</cdr:y>
    </cdr:from>
    <cdr:to>
      <cdr:x>0.86001</cdr:x>
      <cdr:y>0.95646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945697" y="382268"/>
          <a:ext cx="1966" cy="562711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0.47179</cdr:x>
      <cdr:y>0.06001</cdr:y>
    </cdr:from>
    <cdr:to>
      <cdr:x>0.47277</cdr:x>
      <cdr:y>0.95722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457195" y="377054"/>
          <a:ext cx="11335" cy="56371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0.20317</cdr:x>
      <cdr:y>0.83805</cdr:y>
    </cdr:from>
    <cdr:to>
      <cdr:x>0.22927</cdr:x>
      <cdr:y>0.96661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097098" y="5518328"/>
          <a:ext cx="807733" cy="3018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0.26389</cdr:x>
      <cdr:y>0.83907</cdr:y>
    </cdr:from>
    <cdr:to>
      <cdr:x>0.28999</cdr:x>
      <cdr:y>0.96763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799464" y="5524737"/>
          <a:ext cx="807734" cy="30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0.41775</cdr:x>
      <cdr:y>0.65629</cdr:y>
    </cdr:from>
    <cdr:to>
      <cdr:x>0.44114</cdr:x>
      <cdr:y>0.96946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983567" y="4971977"/>
          <a:ext cx="1967625" cy="27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0.46645</cdr:x>
      <cdr:y>0.71053</cdr:y>
    </cdr:from>
    <cdr:to>
      <cdr:x>0.48809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707676" y="5151878"/>
          <a:ext cx="1625646" cy="2503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0.85447</cdr:x>
      <cdr:y>0.82666</cdr:y>
    </cdr:from>
    <cdr:to>
      <cdr:x>0.87774</cdr:x>
      <cdr:y>0.96832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573129" y="5504300"/>
          <a:ext cx="890040" cy="269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0.89813</cdr:x>
      <cdr:y>0.75583</cdr:y>
    </cdr:from>
    <cdr:to>
      <cdr:x>0.92118</cdr:x>
      <cdr:y>0.96908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851991" y="5285420"/>
          <a:ext cx="1339835" cy="266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455535</xdr:colOff>
      <xdr:row>4</xdr:row>
      <xdr:rowOff>31755</xdr:rowOff>
    </xdr:from>
    <xdr:to>
      <xdr:col>39</xdr:col>
      <xdr:colOff>610293</xdr:colOff>
      <xdr:row>40</xdr:row>
      <xdr:rowOff>124573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D44966D-FFBA-47DE-B058-5B1E7C9E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321469</xdr:colOff>
      <xdr:row>42</xdr:row>
      <xdr:rowOff>35719</xdr:rowOff>
    </xdr:from>
    <xdr:to>
      <xdr:col>39</xdr:col>
      <xdr:colOff>476227</xdr:colOff>
      <xdr:row>75</xdr:row>
      <xdr:rowOff>199975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FF3BC3-A350-4843-A0F4-EDDC85C97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0.9167</cdr:x>
      <cdr:y>0.06162</cdr:y>
    </cdr:from>
    <cdr:to>
      <cdr:x>0.91757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877050" y="402760"/>
          <a:ext cx="9404" cy="585715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0.17064</cdr:x>
      <cdr:y>0.06103</cdr:y>
    </cdr:from>
    <cdr:to>
      <cdr:x>0.17073</cdr:x>
      <cdr:y>0.95915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38534" y="398877"/>
          <a:ext cx="1065" cy="587032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0.11428</cdr:x>
      <cdr:y>0.06058</cdr:y>
    </cdr:from>
    <cdr:to>
      <cdr:x>0.11448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230204" y="389919"/>
          <a:ext cx="2121" cy="575631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0.44266</cdr:x>
      <cdr:y>0.06053</cdr:y>
    </cdr:from>
    <cdr:to>
      <cdr:x>0.44269</cdr:x>
      <cdr:y>0.95436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769468" y="395609"/>
          <a:ext cx="306" cy="58422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0.84337</cdr:x>
      <cdr:y>0.06179</cdr:y>
    </cdr:from>
    <cdr:to>
      <cdr:x>0.84354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87027" y="403868"/>
          <a:ext cx="1814" cy="585395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0.79449</cdr:x>
      <cdr:y>0.06096</cdr:y>
    </cdr:from>
    <cdr:to>
      <cdr:x>0.79547</cdr:x>
      <cdr:y>0.95817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560364" y="398456"/>
          <a:ext cx="10548" cy="586435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0.1131</cdr:x>
      <cdr:y>0.84184</cdr:y>
    </cdr:from>
    <cdr:to>
      <cdr:x>0.1392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944254" y="5691762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0.16919</cdr:x>
      <cdr:y>0.84286</cdr:y>
    </cdr:from>
    <cdr:to>
      <cdr:x>0.19529</cdr:x>
      <cdr:y>0.97142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548053" y="5698331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0.444</cdr:x>
      <cdr:y>0.65724</cdr:y>
    </cdr:from>
    <cdr:to>
      <cdr:x>0.46739</cdr:x>
      <cdr:y>0.97041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01866" y="4570730"/>
          <a:ext cx="1807339" cy="2518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0.79326</cdr:x>
      <cdr:y>0.71053</cdr:y>
    </cdr:from>
    <cdr:to>
      <cdr:x>0.8149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09222" y="4730662"/>
          <a:ext cx="1493208" cy="232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0.84366</cdr:x>
      <cdr:y>0.82761</cdr:y>
    </cdr:from>
    <cdr:to>
      <cdr:x>0.86693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798425" y="5059739"/>
          <a:ext cx="817519" cy="25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0.91357</cdr:x>
      <cdr:y>0.75488</cdr:y>
    </cdr:from>
    <cdr:to>
      <cdr:x>0.93662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343223" y="4847726"/>
          <a:ext cx="1230711" cy="248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0.9167</cdr:x>
      <cdr:y>0.06162</cdr:y>
    </cdr:from>
    <cdr:to>
      <cdr:x>0.91757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9877050" y="402760"/>
          <a:ext cx="9404" cy="585715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0.17064</cdr:x>
      <cdr:y>0.06103</cdr:y>
    </cdr:from>
    <cdr:to>
      <cdr:x>0.17073</cdr:x>
      <cdr:y>0.95915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38534" y="398877"/>
          <a:ext cx="1065" cy="587032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0.11428</cdr:x>
      <cdr:y>0.06058</cdr:y>
    </cdr:from>
    <cdr:to>
      <cdr:x>0.11448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230204" y="389919"/>
          <a:ext cx="2121" cy="575631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0.44266</cdr:x>
      <cdr:y>0.06053</cdr:y>
    </cdr:from>
    <cdr:to>
      <cdr:x>0.44269</cdr:x>
      <cdr:y>0.95436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769468" y="395609"/>
          <a:ext cx="306" cy="58422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0.84337</cdr:x>
      <cdr:y>0.06179</cdr:y>
    </cdr:from>
    <cdr:to>
      <cdr:x>0.84354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87027" y="403868"/>
          <a:ext cx="1814" cy="585395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0.79449</cdr:x>
      <cdr:y>0.06096</cdr:y>
    </cdr:from>
    <cdr:to>
      <cdr:x>0.79547</cdr:x>
      <cdr:y>0.95817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8560364" y="398456"/>
          <a:ext cx="10548" cy="586435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0.1131</cdr:x>
      <cdr:y>0.84184</cdr:y>
    </cdr:from>
    <cdr:to>
      <cdr:x>0.1392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944254" y="5691762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0.16919</cdr:x>
      <cdr:y>0.84286</cdr:y>
    </cdr:from>
    <cdr:to>
      <cdr:x>0.19529</cdr:x>
      <cdr:y>0.97142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548053" y="5698331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0.444</cdr:x>
      <cdr:y>0.65724</cdr:y>
    </cdr:from>
    <cdr:to>
      <cdr:x>0.46739</cdr:x>
      <cdr:y>0.97041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01866" y="4570730"/>
          <a:ext cx="1807339" cy="2518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0.79326</cdr:x>
      <cdr:y>0.71053</cdr:y>
    </cdr:from>
    <cdr:to>
      <cdr:x>0.8149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7909222" y="4730662"/>
          <a:ext cx="1493208" cy="232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0.84366</cdr:x>
      <cdr:y>0.82761</cdr:y>
    </cdr:from>
    <cdr:to>
      <cdr:x>0.86693</cdr:x>
      <cdr:y>0.96927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8798425" y="5059739"/>
          <a:ext cx="817519" cy="25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0.91357</cdr:x>
      <cdr:y>0.75488</cdr:y>
    </cdr:from>
    <cdr:to>
      <cdr:x>0.93662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343223" y="4847726"/>
          <a:ext cx="1230711" cy="248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476599</xdr:colOff>
      <xdr:row>2</xdr:row>
      <xdr:rowOff>48394</xdr:rowOff>
    </xdr:from>
    <xdr:to>
      <xdr:col>47</xdr:col>
      <xdr:colOff>413216</xdr:colOff>
      <xdr:row>33</xdr:row>
      <xdr:rowOff>44824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818DEB-0643-490D-A16F-B6E6660C4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425824</xdr:colOff>
      <xdr:row>34</xdr:row>
      <xdr:rowOff>156882</xdr:rowOff>
    </xdr:from>
    <xdr:to>
      <xdr:col>47</xdr:col>
      <xdr:colOff>362441</xdr:colOff>
      <xdr:row>66</xdr:row>
      <xdr:rowOff>164518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1757A48-19C8-45A5-A925-3C0A81E35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0.89533</cdr:x>
      <cdr:y>0.06162</cdr:y>
    </cdr:from>
    <cdr:to>
      <cdr:x>0.8962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327335" y="385083"/>
          <a:ext cx="10035" cy="56000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0.25176</cdr:x>
      <cdr:y>0.05744</cdr:y>
    </cdr:from>
    <cdr:to>
      <cdr:x>0.25185</cdr:x>
      <cdr:y>0.95556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903973" y="358985"/>
          <a:ext cx="1038" cy="56126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</cdr:x>
      <cdr:y>0.06417</cdr:y>
    </cdr:from>
    <cdr:to>
      <cdr:x>0.1922</cdr:x>
      <cdr:y>0.9585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14657" y="400995"/>
          <a:ext cx="2307" cy="55889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0.26245</cdr:x>
      <cdr:y>0.06053</cdr:y>
    </cdr:from>
    <cdr:to>
      <cdr:x>0.26248</cdr:x>
      <cdr:y>0.95436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027262" y="378271"/>
          <a:ext cx="346" cy="55858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0.85163</cdr:x>
      <cdr:y>0.06179</cdr:y>
    </cdr:from>
    <cdr:to>
      <cdr:x>0.8518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823274" y="386145"/>
          <a:ext cx="1961" cy="55970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0.37189</cdr:x>
      <cdr:y>0.05917</cdr:y>
    </cdr:from>
    <cdr:to>
      <cdr:x>0.37287</cdr:x>
      <cdr:y>0.95638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289649" y="369752"/>
          <a:ext cx="11304" cy="560694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0.18742</cdr:x>
      <cdr:y>0.84094</cdr:y>
    </cdr:from>
    <cdr:to>
      <cdr:x>0.21352</cdr:x>
      <cdr:y>0.9695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910648" y="5506496"/>
          <a:ext cx="803411" cy="3010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0.24497</cdr:x>
      <cdr:y>0.84196</cdr:y>
    </cdr:from>
    <cdr:to>
      <cdr:x>0.27107</cdr:x>
      <cdr:y>0.97052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74437" y="5512870"/>
          <a:ext cx="803412" cy="3010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0.25844</cdr:x>
      <cdr:y>0.65455</cdr:y>
    </cdr:from>
    <cdr:to>
      <cdr:x>0.28183</cdr:x>
      <cdr:y>0.96772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37436" y="4934139"/>
          <a:ext cx="1957097" cy="269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0.36677</cdr:x>
      <cdr:y>0.71053</cdr:y>
    </cdr:from>
    <cdr:to>
      <cdr:x>0.38841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546970" y="5123992"/>
          <a:ext cx="1616947" cy="249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0.84609</cdr:x>
      <cdr:y>0.82402</cdr:y>
    </cdr:from>
    <cdr:to>
      <cdr:x>0.86936</cdr:x>
      <cdr:y>0.96568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450953" y="5458013"/>
          <a:ext cx="885278" cy="268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0.8888</cdr:x>
      <cdr:y>0.75398</cdr:y>
    </cdr:from>
    <cdr:to>
      <cdr:x>0.91185</cdr:x>
      <cdr:y>0.96723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718615" y="5245273"/>
          <a:ext cx="1332665" cy="265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  <cdr:relSizeAnchor xmlns:cdr="http://schemas.openxmlformats.org/drawingml/2006/chartDrawing">
    <cdr:from>
      <cdr:x>0.93741</cdr:x>
      <cdr:y>0.05971</cdr:y>
    </cdr:from>
    <cdr:to>
      <cdr:x>0.93828</cdr:x>
      <cdr:y>0.95582</cdr:y>
    </cdr:to>
    <cdr:cxnSp macro="">
      <cdr:nvCxnSpPr>
        <cdr:cNvPr id="21" name="Прямая соединительная линия 20">
          <a:extLst xmlns:a="http://schemas.openxmlformats.org/drawingml/2006/main">
            <a:ext uri="{FF2B5EF4-FFF2-40B4-BE49-F238E27FC236}">
              <a16:creationId xmlns:a16="http://schemas.microsoft.com/office/drawing/2014/main" id="{D7AC746F-4A3B-405E-9F90-E199E9593A8A}"/>
            </a:ext>
          </a:extLst>
        </cdr:cNvPr>
        <cdr:cNvCxnSpPr/>
      </cdr:nvCxnSpPr>
      <cdr:spPr>
        <a:xfrm xmlns:a="http://schemas.openxmlformats.org/drawingml/2006/main" flipV="1">
          <a:off x="10793846" y="372529"/>
          <a:ext cx="10017" cy="559117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0.89533</cdr:x>
      <cdr:y>0.06162</cdr:y>
    </cdr:from>
    <cdr:to>
      <cdr:x>0.8962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327335" y="385083"/>
          <a:ext cx="10035" cy="56000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0.25176</cdr:x>
      <cdr:y>0.05744</cdr:y>
    </cdr:from>
    <cdr:to>
      <cdr:x>0.25185</cdr:x>
      <cdr:y>0.95556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903973" y="358985"/>
          <a:ext cx="1038" cy="56126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</cdr:x>
      <cdr:y>0.06417</cdr:y>
    </cdr:from>
    <cdr:to>
      <cdr:x>0.1922</cdr:x>
      <cdr:y>0.9585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214657" y="400995"/>
          <a:ext cx="2307" cy="55889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0.26245</cdr:x>
      <cdr:y>0.06053</cdr:y>
    </cdr:from>
    <cdr:to>
      <cdr:x>0.26248</cdr:x>
      <cdr:y>0.95436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027262" y="378271"/>
          <a:ext cx="346" cy="55858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0.85163</cdr:x>
      <cdr:y>0.06179</cdr:y>
    </cdr:from>
    <cdr:to>
      <cdr:x>0.8518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823274" y="386145"/>
          <a:ext cx="1961" cy="559700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0.37189</cdr:x>
      <cdr:y>0.05917</cdr:y>
    </cdr:from>
    <cdr:to>
      <cdr:x>0.37287</cdr:x>
      <cdr:y>0.95638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289649" y="369752"/>
          <a:ext cx="11304" cy="560694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0.18742</cdr:x>
      <cdr:y>0.84094</cdr:y>
    </cdr:from>
    <cdr:to>
      <cdr:x>0.21352</cdr:x>
      <cdr:y>0.9695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910648" y="5506496"/>
          <a:ext cx="803411" cy="3010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0.24497</cdr:x>
      <cdr:y>0.84196</cdr:y>
    </cdr:from>
    <cdr:to>
      <cdr:x>0.27107</cdr:x>
      <cdr:y>0.97052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74437" y="5512870"/>
          <a:ext cx="803412" cy="3010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0.25844</cdr:x>
      <cdr:y>0.65455</cdr:y>
    </cdr:from>
    <cdr:to>
      <cdr:x>0.28183</cdr:x>
      <cdr:y>0.96772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37436" y="4934139"/>
          <a:ext cx="1957097" cy="269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0.36677</cdr:x>
      <cdr:y>0.71053</cdr:y>
    </cdr:from>
    <cdr:to>
      <cdr:x>0.38841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546970" y="5123992"/>
          <a:ext cx="1616947" cy="2496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0.84609</cdr:x>
      <cdr:y>0.82402</cdr:y>
    </cdr:from>
    <cdr:to>
      <cdr:x>0.86936</cdr:x>
      <cdr:y>0.96568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450953" y="5458013"/>
          <a:ext cx="885278" cy="268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0.8888</cdr:x>
      <cdr:y>0.75398</cdr:y>
    </cdr:from>
    <cdr:to>
      <cdr:x>0.91185</cdr:x>
      <cdr:y>0.96723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718615" y="5245273"/>
          <a:ext cx="1332665" cy="265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  <cdr:relSizeAnchor xmlns:cdr="http://schemas.openxmlformats.org/drawingml/2006/chartDrawing">
    <cdr:from>
      <cdr:x>0.93741</cdr:x>
      <cdr:y>0.05971</cdr:y>
    </cdr:from>
    <cdr:to>
      <cdr:x>0.93828</cdr:x>
      <cdr:y>0.95582</cdr:y>
    </cdr:to>
    <cdr:cxnSp macro="">
      <cdr:nvCxnSpPr>
        <cdr:cNvPr id="21" name="Прямая соединительная линия 20">
          <a:extLst xmlns:a="http://schemas.openxmlformats.org/drawingml/2006/main">
            <a:ext uri="{FF2B5EF4-FFF2-40B4-BE49-F238E27FC236}">
              <a16:creationId xmlns:a16="http://schemas.microsoft.com/office/drawing/2014/main" id="{D7AC746F-4A3B-405E-9F90-E199E9593A8A}"/>
            </a:ext>
          </a:extLst>
        </cdr:cNvPr>
        <cdr:cNvCxnSpPr/>
      </cdr:nvCxnSpPr>
      <cdr:spPr>
        <a:xfrm xmlns:a="http://schemas.openxmlformats.org/drawingml/2006/main" flipV="1">
          <a:off x="10793846" y="372529"/>
          <a:ext cx="10017" cy="559117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454188</xdr:colOff>
      <xdr:row>1</xdr:row>
      <xdr:rowOff>138041</xdr:rowOff>
    </xdr:from>
    <xdr:to>
      <xdr:col>42</xdr:col>
      <xdr:colOff>504264</xdr:colOff>
      <xdr:row>32</xdr:row>
      <xdr:rowOff>134471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D5189C-F8BD-4321-9015-D650A523F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571500</xdr:colOff>
      <xdr:row>34</xdr:row>
      <xdr:rowOff>0</xdr:rowOff>
    </xdr:from>
    <xdr:to>
      <xdr:col>42</xdr:col>
      <xdr:colOff>621576</xdr:colOff>
      <xdr:row>66</xdr:row>
      <xdr:rowOff>7636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8764D2-C7E8-4640-91E0-30AFC33D8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0.93735</cdr:x>
      <cdr:y>0.05859</cdr:y>
    </cdr:from>
    <cdr:to>
      <cdr:x>0.93822</cdr:x>
      <cdr:y>0.9547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815488" y="368887"/>
          <a:ext cx="10967" cy="564157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0.23814</cdr:x>
      <cdr:y>0.05901</cdr:y>
    </cdr:from>
    <cdr:to>
      <cdr:x>0.23823</cdr:x>
      <cdr:y>0.95713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01842" y="371522"/>
          <a:ext cx="1135" cy="56542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0.1168</cdr:x>
      <cdr:y>0.0626</cdr:y>
    </cdr:from>
    <cdr:to>
      <cdr:x>0.117</cdr:x>
      <cdr:y>0.95693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472266" y="394089"/>
          <a:ext cx="2521" cy="56303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0.24267</cdr:x>
      <cdr:y>0.06255</cdr:y>
    </cdr:from>
    <cdr:to>
      <cdr:x>0.2427</cdr:x>
      <cdr:y>0.95638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058844" y="393774"/>
          <a:ext cx="379" cy="56272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0.8343</cdr:x>
      <cdr:y>0.05977</cdr:y>
    </cdr:from>
    <cdr:to>
      <cdr:x>0.83447</cdr:x>
      <cdr:y>0.95539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516503" y="376307"/>
          <a:ext cx="2143" cy="563849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0.3935</cdr:x>
      <cdr:y>0.05793</cdr:y>
    </cdr:from>
    <cdr:to>
      <cdr:x>0.39448</cdr:x>
      <cdr:y>0.95514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60063" y="364732"/>
          <a:ext cx="12353" cy="564850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0.1136</cdr:x>
      <cdr:y>0.84184</cdr:y>
    </cdr:from>
    <cdr:to>
      <cdr:x>0.13302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149712" y="5582193"/>
          <a:ext cx="809366" cy="24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0.22057</cdr:x>
      <cdr:y>0.87144</cdr:y>
    </cdr:from>
    <cdr:to>
      <cdr:x>0.24667</cdr:x>
      <cdr:y>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40179" y="5726450"/>
          <a:ext cx="809366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0.23947</cdr:x>
      <cdr:y>0.65522</cdr:y>
    </cdr:from>
    <cdr:to>
      <cdr:x>0.26286</cdr:x>
      <cdr:y>0.96839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80201" y="4963423"/>
          <a:ext cx="1971602" cy="29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0.38773</cdr:x>
      <cdr:y>0.70851</cdr:y>
    </cdr:from>
    <cdr:to>
      <cdr:x>0.40937</cdr:x>
      <cdr:y>0.96725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209331" y="5138612"/>
          <a:ext cx="1628931" cy="272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0.82855</cdr:x>
      <cdr:y>0.8266</cdr:y>
    </cdr:from>
    <cdr:to>
      <cdr:x>0.85182</cdr:x>
      <cdr:y>0.96826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44700" y="5503235"/>
          <a:ext cx="891839" cy="293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0.93171</cdr:x>
      <cdr:y>0.75589</cdr:y>
    </cdr:from>
    <cdr:to>
      <cdr:x>0.95476</cdr:x>
      <cdr:y>0.96914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218287" y="5284792"/>
          <a:ext cx="1342543" cy="29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0.93735</cdr:x>
      <cdr:y>0.05859</cdr:y>
    </cdr:from>
    <cdr:to>
      <cdr:x>0.93822</cdr:x>
      <cdr:y>0.9547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815488" y="368887"/>
          <a:ext cx="10967" cy="564157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0.23814</cdr:x>
      <cdr:y>0.05901</cdr:y>
    </cdr:from>
    <cdr:to>
      <cdr:x>0.23823</cdr:x>
      <cdr:y>0.95713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001842" y="371522"/>
          <a:ext cx="1135" cy="56542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0.1168</cdr:x>
      <cdr:y>0.0626</cdr:y>
    </cdr:from>
    <cdr:to>
      <cdr:x>0.117</cdr:x>
      <cdr:y>0.95693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472266" y="394089"/>
          <a:ext cx="2521" cy="56303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0.24267</cdr:x>
      <cdr:y>0.06255</cdr:y>
    </cdr:from>
    <cdr:to>
      <cdr:x>0.2427</cdr:x>
      <cdr:y>0.95638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058844" y="393774"/>
          <a:ext cx="379" cy="56272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0.8343</cdr:x>
      <cdr:y>0.05977</cdr:y>
    </cdr:from>
    <cdr:to>
      <cdr:x>0.83447</cdr:x>
      <cdr:y>0.95539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516503" y="376307"/>
          <a:ext cx="2143" cy="563849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0.3935</cdr:x>
      <cdr:y>0.05793</cdr:y>
    </cdr:from>
    <cdr:to>
      <cdr:x>0.39448</cdr:x>
      <cdr:y>0.95514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60063" y="364732"/>
          <a:ext cx="12353" cy="564850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0.1136</cdr:x>
      <cdr:y>0.84184</cdr:y>
    </cdr:from>
    <cdr:to>
      <cdr:x>0.13302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149712" y="5582193"/>
          <a:ext cx="809366" cy="24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0.22057</cdr:x>
      <cdr:y>0.87144</cdr:y>
    </cdr:from>
    <cdr:to>
      <cdr:x>0.24667</cdr:x>
      <cdr:y>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40179" y="5726450"/>
          <a:ext cx="809366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0.23947</cdr:x>
      <cdr:y>0.65522</cdr:y>
    </cdr:from>
    <cdr:to>
      <cdr:x>0.26286</cdr:x>
      <cdr:y>0.96839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180201" y="4963423"/>
          <a:ext cx="1971602" cy="29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0.38773</cdr:x>
      <cdr:y>0.70851</cdr:y>
    </cdr:from>
    <cdr:to>
      <cdr:x>0.40937</cdr:x>
      <cdr:y>0.96725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209331" y="5138612"/>
          <a:ext cx="1628931" cy="272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0.82855</cdr:x>
      <cdr:y>0.8266</cdr:y>
    </cdr:from>
    <cdr:to>
      <cdr:x>0.85182</cdr:x>
      <cdr:y>0.96826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44700" y="5503235"/>
          <a:ext cx="891839" cy="293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0.93171</cdr:x>
      <cdr:y>0.75589</cdr:y>
    </cdr:from>
    <cdr:to>
      <cdr:x>0.95476</cdr:x>
      <cdr:y>0.96914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218287" y="5284792"/>
          <a:ext cx="1342543" cy="29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106804</xdr:colOff>
      <xdr:row>1</xdr:row>
      <xdr:rowOff>138040</xdr:rowOff>
    </xdr:from>
    <xdr:to>
      <xdr:col>43</xdr:col>
      <xdr:colOff>96649</xdr:colOff>
      <xdr:row>32</xdr:row>
      <xdr:rowOff>134470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3C5D1D-A852-4632-B3FD-7E3774C05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201706</xdr:colOff>
      <xdr:row>33</xdr:row>
      <xdr:rowOff>89648</xdr:rowOff>
    </xdr:from>
    <xdr:to>
      <xdr:col>43</xdr:col>
      <xdr:colOff>191551</xdr:colOff>
      <xdr:row>65</xdr:row>
      <xdr:rowOff>97284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AA63124-2AD4-4D85-B7AF-9880E40B4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0.92953</cdr:x>
      <cdr:y>0.06067</cdr:y>
    </cdr:from>
    <cdr:to>
      <cdr:x>0.9304</cdr:x>
      <cdr:y>0.95678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648204" y="380466"/>
          <a:ext cx="10903" cy="56195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0.22147</cdr:x>
      <cdr:y>0.05818</cdr:y>
    </cdr:from>
    <cdr:to>
      <cdr:x>0.22156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775330" y="364861"/>
          <a:ext cx="1128" cy="56321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0.14801</cdr:x>
      <cdr:y>0.06248</cdr:y>
    </cdr:from>
    <cdr:to>
      <cdr:x>0.14821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54752" y="391805"/>
          <a:ext cx="2507" cy="560836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0.34622</cdr:x>
      <cdr:y>0.06148</cdr:y>
    </cdr:from>
    <cdr:to>
      <cdr:x>0.34625</cdr:x>
      <cdr:y>0.95531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338633" y="385538"/>
          <a:ext cx="376" cy="56052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0.75738</cdr:x>
      <cdr:y>0.05989</cdr:y>
    </cdr:from>
    <cdr:to>
      <cdr:x>0.75755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491031" y="375581"/>
          <a:ext cx="2130" cy="561645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0.38879</cdr:x>
      <cdr:y>0.05811</cdr:y>
    </cdr:from>
    <cdr:to>
      <cdr:x>0.38977</cdr:x>
      <cdr:y>0.95532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872047" y="364423"/>
          <a:ext cx="12280" cy="56264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0.14398</cdr:x>
      <cdr:y>0.83899</cdr:y>
    </cdr:from>
    <cdr:to>
      <cdr:x>0.17008</cdr:x>
      <cdr:y>0.96755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64679" y="5500907"/>
          <a:ext cx="806203" cy="327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0.21765</cdr:x>
      <cdr:y>0.84001</cdr:y>
    </cdr:from>
    <cdr:to>
      <cdr:x>0.24375</cdr:x>
      <cdr:y>0.96857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487826" y="5507304"/>
          <a:ext cx="806203" cy="327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0.34471</cdr:x>
      <cdr:y>0.65534</cdr:y>
    </cdr:from>
    <cdr:to>
      <cdr:x>0.3681</cdr:x>
      <cdr:y>0.96851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84313" y="4945056"/>
          <a:ext cx="1963896" cy="2931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0.38518</cdr:x>
      <cdr:y>0.70673</cdr:y>
    </cdr:from>
    <cdr:to>
      <cdr:x>0.40682</cdr:x>
      <cdr:y>0.96547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51175" y="5107631"/>
          <a:ext cx="1622564" cy="271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0.75197</cdr:x>
      <cdr:y>0.82571</cdr:y>
    </cdr:from>
    <cdr:to>
      <cdr:x>0.77524</cdr:x>
      <cdr:y>0.96737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124854" y="5476431"/>
          <a:ext cx="888353" cy="2916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0.92545</cdr:x>
      <cdr:y>0.75583</cdr:y>
    </cdr:from>
    <cdr:to>
      <cdr:x>0.9485</cdr:x>
      <cdr:y>0.96908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072850" y="5264048"/>
          <a:ext cx="1337295" cy="288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0.92953</cdr:x>
      <cdr:y>0.06067</cdr:y>
    </cdr:from>
    <cdr:to>
      <cdr:x>0.9304</cdr:x>
      <cdr:y>0.95678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648204" y="380466"/>
          <a:ext cx="10903" cy="56195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0.22147</cdr:x>
      <cdr:y>0.05818</cdr:y>
    </cdr:from>
    <cdr:to>
      <cdr:x>0.22156</cdr:x>
      <cdr:y>0.9563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775330" y="364861"/>
          <a:ext cx="1128" cy="563213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0.14801</cdr:x>
      <cdr:y>0.06248</cdr:y>
    </cdr:from>
    <cdr:to>
      <cdr:x>0.14821</cdr:x>
      <cdr:y>0.95681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854752" y="391805"/>
          <a:ext cx="2507" cy="560836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0.3319</cdr:x>
      <cdr:y>0.06148</cdr:y>
    </cdr:from>
    <cdr:to>
      <cdr:x>0.33193</cdr:x>
      <cdr:y>0.95531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154695" y="397298"/>
          <a:ext cx="376" cy="577612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0.75738</cdr:x>
      <cdr:y>0.05989</cdr:y>
    </cdr:from>
    <cdr:to>
      <cdr:x>0.75755</cdr:x>
      <cdr:y>0.95551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491031" y="375581"/>
          <a:ext cx="2130" cy="561645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0.39416</cdr:x>
      <cdr:y>0.05811</cdr:y>
    </cdr:from>
    <cdr:to>
      <cdr:x>0.39514</cdr:x>
      <cdr:y>0.95532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934116" y="375520"/>
          <a:ext cx="12268" cy="579797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0.14398</cdr:x>
      <cdr:y>0.83899</cdr:y>
    </cdr:from>
    <cdr:to>
      <cdr:x>0.17008</cdr:x>
      <cdr:y>0.96755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64679" y="5500907"/>
          <a:ext cx="806203" cy="3270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0.21765</cdr:x>
      <cdr:y>0.84001</cdr:y>
    </cdr:from>
    <cdr:to>
      <cdr:x>0.24375</cdr:x>
      <cdr:y>0.96857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487826" y="5507304"/>
          <a:ext cx="806203" cy="327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0.34471</cdr:x>
      <cdr:y>0.65534</cdr:y>
    </cdr:from>
    <cdr:to>
      <cdr:x>0.3681</cdr:x>
      <cdr:y>0.96851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84313" y="4945056"/>
          <a:ext cx="1963896" cy="2931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0.38518</cdr:x>
      <cdr:y>0.70673</cdr:y>
    </cdr:from>
    <cdr:to>
      <cdr:x>0.40682</cdr:x>
      <cdr:y>0.96547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151175" y="5107631"/>
          <a:ext cx="1622564" cy="271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0.75197</cdr:x>
      <cdr:y>0.82571</cdr:y>
    </cdr:from>
    <cdr:to>
      <cdr:x>0.77524</cdr:x>
      <cdr:y>0.96737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124854" y="5476431"/>
          <a:ext cx="888353" cy="2916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0.92545</cdr:x>
      <cdr:y>0.75583</cdr:y>
    </cdr:from>
    <cdr:to>
      <cdr:x>0.9485</cdr:x>
      <cdr:y>0.96908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072850" y="5264048"/>
          <a:ext cx="1337295" cy="288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577452</xdr:colOff>
      <xdr:row>1</xdr:row>
      <xdr:rowOff>104422</xdr:rowOff>
    </xdr:from>
    <xdr:to>
      <xdr:col>41</xdr:col>
      <xdr:colOff>615623</xdr:colOff>
      <xdr:row>34</xdr:row>
      <xdr:rowOff>112757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1BC4B19-54DB-4DB9-A9E7-87B125309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638736</xdr:colOff>
      <xdr:row>35</xdr:row>
      <xdr:rowOff>56029</xdr:rowOff>
    </xdr:from>
    <xdr:to>
      <xdr:col>41</xdr:col>
      <xdr:colOff>676907</xdr:colOff>
      <xdr:row>69</xdr:row>
      <xdr:rowOff>75570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E9755D7-31EA-43E7-A7D3-25ECB031B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0.26482</cdr:x>
      <cdr:y>0.05747</cdr:y>
    </cdr:from>
    <cdr:to>
      <cdr:x>0.26491</cdr:x>
      <cdr:y>0.95559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331144" y="384340"/>
          <a:ext cx="1132" cy="600639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0.20041</cdr:x>
      <cdr:y>0.06058</cdr:y>
    </cdr:from>
    <cdr:to>
      <cdr:x>0.20061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20992" y="405143"/>
          <a:ext cx="2516" cy="59810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0.42988</cdr:x>
      <cdr:y>0.06231</cdr:y>
    </cdr:from>
    <cdr:to>
      <cdr:x>0.42991</cdr:x>
      <cdr:y>0.95614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5407466" y="416715"/>
          <a:ext cx="378" cy="597770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0.83438</cdr:x>
      <cdr:y>0.06179</cdr:y>
    </cdr:from>
    <cdr:to>
      <cdr:x>0.83455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495604" y="413236"/>
          <a:ext cx="2139" cy="598967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0.458</cdr:x>
      <cdr:y>0.0574</cdr:y>
    </cdr:from>
    <cdr:to>
      <cdr:x>0.45898</cdr:x>
      <cdr:y>0.95461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761182" y="383872"/>
          <a:ext cx="12327" cy="60003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0.19734</cdr:x>
      <cdr:y>0.84006</cdr:y>
    </cdr:from>
    <cdr:to>
      <cdr:x>0.22344</cdr:x>
      <cdr:y>0.96862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216605" y="5883833"/>
          <a:ext cx="859776" cy="328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0.26242</cdr:x>
      <cdr:y>0.83752</cdr:y>
    </cdr:from>
    <cdr:to>
      <cdr:x>0.28852</cdr:x>
      <cdr:y>0.96608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35266" y="5866843"/>
          <a:ext cx="859776" cy="328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</a:p>
      </cdr:txBody>
    </cdr:sp>
  </cdr:relSizeAnchor>
  <cdr:relSizeAnchor xmlns:cdr="http://schemas.openxmlformats.org/drawingml/2006/chartDrawing">
    <cdr:from>
      <cdr:x>0.42602</cdr:x>
      <cdr:y>0.65279</cdr:y>
    </cdr:from>
    <cdr:to>
      <cdr:x>0.44941</cdr:x>
      <cdr:y>0.96596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458748" y="5265774"/>
          <a:ext cx="2094400" cy="294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0.45393</cdr:x>
      <cdr:y>0.70608</cdr:y>
    </cdr:from>
    <cdr:to>
      <cdr:x>0.47557</cdr:x>
      <cdr:y>0.96482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980902" y="5451164"/>
          <a:ext cx="1730386" cy="272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0.82804</cdr:x>
      <cdr:y>0.82405</cdr:y>
    </cdr:from>
    <cdr:to>
      <cdr:x>0.85131</cdr:x>
      <cdr:y>0.96571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88571" y="5838365"/>
          <a:ext cx="947386" cy="292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0.26482</cdr:x>
      <cdr:y>0.05747</cdr:y>
    </cdr:from>
    <cdr:to>
      <cdr:x>0.26491</cdr:x>
      <cdr:y>0.95559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331144" y="384340"/>
          <a:ext cx="1132" cy="600639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0.20041</cdr:x>
      <cdr:y>0.06058</cdr:y>
    </cdr:from>
    <cdr:to>
      <cdr:x>0.20061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520992" y="405143"/>
          <a:ext cx="2516" cy="598104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0.42988</cdr:x>
      <cdr:y>0.06231</cdr:y>
    </cdr:from>
    <cdr:to>
      <cdr:x>0.42991</cdr:x>
      <cdr:y>0.95614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5407466" y="416715"/>
          <a:ext cx="378" cy="597770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0.83438</cdr:x>
      <cdr:y>0.06179</cdr:y>
    </cdr:from>
    <cdr:to>
      <cdr:x>0.83455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495604" y="413236"/>
          <a:ext cx="2139" cy="598967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0.458</cdr:x>
      <cdr:y>0.0574</cdr:y>
    </cdr:from>
    <cdr:to>
      <cdr:x>0.45898</cdr:x>
      <cdr:y>0.95461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761182" y="383872"/>
          <a:ext cx="12327" cy="60003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0.19734</cdr:x>
      <cdr:y>0.84006</cdr:y>
    </cdr:from>
    <cdr:to>
      <cdr:x>0.22344</cdr:x>
      <cdr:y>0.96862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216605" y="5883833"/>
          <a:ext cx="859776" cy="328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0.26242</cdr:x>
      <cdr:y>0.83752</cdr:y>
    </cdr:from>
    <cdr:to>
      <cdr:x>0.28852</cdr:x>
      <cdr:y>0.96608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35266" y="5866843"/>
          <a:ext cx="859776" cy="328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</a:p>
      </cdr:txBody>
    </cdr:sp>
  </cdr:relSizeAnchor>
  <cdr:relSizeAnchor xmlns:cdr="http://schemas.openxmlformats.org/drawingml/2006/chartDrawing">
    <cdr:from>
      <cdr:x>0.42602</cdr:x>
      <cdr:y>0.65279</cdr:y>
    </cdr:from>
    <cdr:to>
      <cdr:x>0.44941</cdr:x>
      <cdr:y>0.96596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458748" y="5265774"/>
          <a:ext cx="2094400" cy="294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0.45393</cdr:x>
      <cdr:y>0.70608</cdr:y>
    </cdr:from>
    <cdr:to>
      <cdr:x>0.47557</cdr:x>
      <cdr:y>0.96482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980902" y="5451164"/>
          <a:ext cx="1730386" cy="272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0.82804</cdr:x>
      <cdr:y>0.82405</cdr:y>
    </cdr:from>
    <cdr:to>
      <cdr:x>0.85131</cdr:x>
      <cdr:y>0.96571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88571" y="5838365"/>
          <a:ext cx="947386" cy="292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198833</xdr:colOff>
      <xdr:row>1</xdr:row>
      <xdr:rowOff>167877</xdr:rowOff>
    </xdr:from>
    <xdr:to>
      <xdr:col>41</xdr:col>
      <xdr:colOff>192880</xdr:colOff>
      <xdr:row>36</xdr:row>
      <xdr:rowOff>164305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8BF142-3C78-4616-B328-30B70C8CC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37</xdr:row>
      <xdr:rowOff>152400</xdr:rowOff>
    </xdr:from>
    <xdr:to>
      <xdr:col>41</xdr:col>
      <xdr:colOff>232172</xdr:colOff>
      <xdr:row>72</xdr:row>
      <xdr:rowOff>152910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626D45-EF39-494D-B81A-7239F32A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0.9466</cdr:x>
      <cdr:y>0.05994</cdr:y>
    </cdr:from>
    <cdr:to>
      <cdr:x>0.94747</cdr:x>
      <cdr:y>0.95605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873430" y="424402"/>
          <a:ext cx="10912" cy="634503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0.32157</cdr:x>
      <cdr:y>0.06019</cdr:y>
    </cdr:from>
    <cdr:to>
      <cdr:x>0.32166</cdr:x>
      <cdr:y>0.95831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033470" y="426179"/>
          <a:ext cx="1129" cy="63592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0.16127</cdr:x>
      <cdr:y>0.06058</cdr:y>
    </cdr:from>
    <cdr:to>
      <cdr:x>0.16147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22800" y="428946"/>
          <a:ext cx="2508" cy="633243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0.32543</cdr:x>
      <cdr:y>0.06137</cdr:y>
    </cdr:from>
    <cdr:to>
      <cdr:x>0.32546</cdr:x>
      <cdr:y>0.9552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081966" y="434546"/>
          <a:ext cx="376" cy="632889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0.84337</cdr:x>
      <cdr:y>0.06179</cdr:y>
    </cdr:from>
    <cdr:to>
      <cdr:x>0.84354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87027" y="403868"/>
          <a:ext cx="1814" cy="585395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0.45467</cdr:x>
      <cdr:y>0.06012</cdr:y>
    </cdr:from>
    <cdr:to>
      <cdr:x>0.45565</cdr:x>
      <cdr:y>0.95733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703036" y="425683"/>
          <a:ext cx="12292" cy="63528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0.15771</cdr:x>
      <cdr:y>0.83932</cdr:y>
    </cdr:from>
    <cdr:to>
      <cdr:x>0.18381</cdr:x>
      <cdr:y>0.96788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686779" y="6234368"/>
          <a:ext cx="910288" cy="327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0.3054</cdr:x>
      <cdr:y>0.84118</cdr:y>
    </cdr:from>
    <cdr:to>
      <cdr:x>0.3315</cdr:x>
      <cdr:y>0.96974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539283" y="6247543"/>
          <a:ext cx="910288" cy="327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</a:p>
      </cdr:txBody>
    </cdr:sp>
  </cdr:relSizeAnchor>
  <cdr:relSizeAnchor xmlns:cdr="http://schemas.openxmlformats.org/drawingml/2006/chartDrawing">
    <cdr:from>
      <cdr:x>0.32013</cdr:x>
      <cdr:y>0.65388</cdr:y>
    </cdr:from>
    <cdr:to>
      <cdr:x>0.34352</cdr:x>
      <cdr:y>0.96705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53400" y="5591903"/>
          <a:ext cx="2217447" cy="2933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0.45012</cdr:x>
      <cdr:y>0.70885</cdr:y>
    </cdr:from>
    <cdr:to>
      <cdr:x>0.47176</cdr:x>
      <cdr:y>0.96759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865631" y="5799412"/>
          <a:ext cx="1832047" cy="271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0.83796</cdr:x>
      <cdr:y>0.82593</cdr:y>
    </cdr:from>
    <cdr:to>
      <cdr:x>0.86123</cdr:x>
      <cdr:y>0.96759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55206" y="6203690"/>
          <a:ext cx="1003045" cy="2918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0.9411</cdr:x>
      <cdr:y>0.75404</cdr:y>
    </cdr:from>
    <cdr:to>
      <cdr:x>0.96415</cdr:x>
      <cdr:y>0.96729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193990" y="5949499"/>
          <a:ext cx="1509948" cy="2891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0.9466</cdr:x>
      <cdr:y>0.05994</cdr:y>
    </cdr:from>
    <cdr:to>
      <cdr:x>0.94747</cdr:x>
      <cdr:y>0.95605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873430" y="424402"/>
          <a:ext cx="10912" cy="634503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0.32157</cdr:x>
      <cdr:y>0.06019</cdr:y>
    </cdr:from>
    <cdr:to>
      <cdr:x>0.32166</cdr:x>
      <cdr:y>0.95831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033470" y="426179"/>
          <a:ext cx="1129" cy="6359271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0.16127</cdr:x>
      <cdr:y>0.06058</cdr:y>
    </cdr:from>
    <cdr:to>
      <cdr:x>0.16147</cdr:x>
      <cdr:y>0.95491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22800" y="428946"/>
          <a:ext cx="2508" cy="633243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0.32543</cdr:x>
      <cdr:y>0.06137</cdr:y>
    </cdr:from>
    <cdr:to>
      <cdr:x>0.32546</cdr:x>
      <cdr:y>0.9552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081966" y="434546"/>
          <a:ext cx="376" cy="632889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0.84337</cdr:x>
      <cdr:y>0.06179</cdr:y>
    </cdr:from>
    <cdr:to>
      <cdr:x>0.84354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087027" y="403868"/>
          <a:ext cx="1814" cy="585395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0.45467</cdr:x>
      <cdr:y>0.06012</cdr:y>
    </cdr:from>
    <cdr:to>
      <cdr:x>0.45565</cdr:x>
      <cdr:y>0.95733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703036" y="425683"/>
          <a:ext cx="12292" cy="63528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0.15771</cdr:x>
      <cdr:y>0.83932</cdr:y>
    </cdr:from>
    <cdr:to>
      <cdr:x>0.18381</cdr:x>
      <cdr:y>0.96788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686779" y="6234368"/>
          <a:ext cx="910288" cy="327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0.3054</cdr:x>
      <cdr:y>0.84118</cdr:y>
    </cdr:from>
    <cdr:to>
      <cdr:x>0.3315</cdr:x>
      <cdr:y>0.96974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539283" y="6247543"/>
          <a:ext cx="910288" cy="327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50"/>
            <a:t>Предлетье</a:t>
          </a:r>
        </a:p>
      </cdr:txBody>
    </cdr:sp>
  </cdr:relSizeAnchor>
  <cdr:relSizeAnchor xmlns:cdr="http://schemas.openxmlformats.org/drawingml/2006/chartDrawing">
    <cdr:from>
      <cdr:x>0.32013</cdr:x>
      <cdr:y>0.65388</cdr:y>
    </cdr:from>
    <cdr:to>
      <cdr:x>0.34352</cdr:x>
      <cdr:y>0.96705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53400" y="5591903"/>
          <a:ext cx="2217447" cy="2933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0.45012</cdr:x>
      <cdr:y>0.70885</cdr:y>
    </cdr:from>
    <cdr:to>
      <cdr:x>0.47176</cdr:x>
      <cdr:y>0.96759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865631" y="5799412"/>
          <a:ext cx="1832047" cy="2714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0.83796</cdr:x>
      <cdr:y>0.82593</cdr:y>
    </cdr:from>
    <cdr:to>
      <cdr:x>0.86123</cdr:x>
      <cdr:y>0.96759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55206" y="6203690"/>
          <a:ext cx="1003045" cy="2918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0.9411</cdr:x>
      <cdr:y>0.75404</cdr:y>
    </cdr:from>
    <cdr:to>
      <cdr:x>0.96415</cdr:x>
      <cdr:y>0.96729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193990" y="5949499"/>
          <a:ext cx="1509948" cy="2891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415528</xdr:colOff>
      <xdr:row>1</xdr:row>
      <xdr:rowOff>13097</xdr:rowOff>
    </xdr:from>
    <xdr:to>
      <xdr:col>41</xdr:col>
      <xdr:colOff>466725</xdr:colOff>
      <xdr:row>33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FDCC68-F393-45EF-A4CC-F31BBEFAC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390525</xdr:colOff>
      <xdr:row>33</xdr:row>
      <xdr:rowOff>85725</xdr:rowOff>
    </xdr:from>
    <xdr:to>
      <xdr:col>41</xdr:col>
      <xdr:colOff>445804</xdr:colOff>
      <xdr:row>65</xdr:row>
      <xdr:rowOff>86236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92D5981-1386-442D-AAFA-7E018C8B9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0.85658</cdr:x>
      <cdr:y>0.06162</cdr:y>
    </cdr:from>
    <cdr:to>
      <cdr:x>0.85745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778624" y="396881"/>
          <a:ext cx="10947" cy="577164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0.23422</cdr:x>
      <cdr:y>0.05849</cdr:y>
    </cdr:from>
    <cdr:to>
      <cdr:x>0.23431</cdr:x>
      <cdr:y>0.95661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947328" y="376751"/>
          <a:ext cx="1133" cy="578458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0.16965</cdr:x>
      <cdr:y>0.06227</cdr:y>
    </cdr:from>
    <cdr:to>
      <cdr:x>0.16985</cdr:x>
      <cdr:y>0.9566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134714" y="401068"/>
          <a:ext cx="2517" cy="576017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0.26056</cdr:x>
      <cdr:y>0.06222</cdr:y>
    </cdr:from>
    <cdr:to>
      <cdr:x>0.26059</cdr:x>
      <cdr:y>0.95605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278715" y="400746"/>
          <a:ext cx="377" cy="575695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0.85116</cdr:x>
      <cdr:y>0.06095</cdr:y>
    </cdr:from>
    <cdr:to>
      <cdr:x>0.85133</cdr:x>
      <cdr:y>0.95657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710413" y="392533"/>
          <a:ext cx="2139" cy="57684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0.33253</cdr:x>
      <cdr:y>0.05842</cdr:y>
    </cdr:from>
    <cdr:to>
      <cdr:x>0.33351</cdr:x>
      <cdr:y>0.95563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84395" y="376301"/>
          <a:ext cx="12331" cy="57787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0.16544</cdr:x>
      <cdr:y>0.84099</cdr:y>
    </cdr:from>
    <cdr:to>
      <cdr:x>0.19154</cdr:x>
      <cdr:y>0.96955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831967" y="5666456"/>
          <a:ext cx="828025" cy="328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0.23018</cdr:x>
      <cdr:y>0.84117</cdr:y>
    </cdr:from>
    <cdr:to>
      <cdr:x>0.25628</cdr:x>
      <cdr:y>0.96973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46624" y="5667582"/>
          <a:ext cx="828026" cy="328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</a:p>
      </cdr:txBody>
    </cdr:sp>
  </cdr:relSizeAnchor>
  <cdr:relSizeAnchor xmlns:cdr="http://schemas.openxmlformats.org/drawingml/2006/chartDrawing">
    <cdr:from>
      <cdr:x>0.25714</cdr:x>
      <cdr:y>0.65555</cdr:y>
    </cdr:from>
    <cdr:to>
      <cdr:x>0.28053</cdr:x>
      <cdr:y>0.96872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374338" y="5083613"/>
          <a:ext cx="2017057" cy="29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0.32828</cdr:x>
      <cdr:y>0.70968</cdr:y>
    </cdr:from>
    <cdr:to>
      <cdr:x>0.34992</cdr:x>
      <cdr:y>0.96842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33725" y="5268009"/>
          <a:ext cx="1666485" cy="272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0.83371</cdr:x>
      <cdr:y>0.82676</cdr:y>
    </cdr:from>
    <cdr:to>
      <cdr:x>0.85698</cdr:x>
      <cdr:y>0.96843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81115" y="5634796"/>
          <a:ext cx="912400" cy="2928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0.85172</cdr:x>
      <cdr:y>0.75488</cdr:y>
    </cdr:from>
    <cdr:to>
      <cdr:x>0.87477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75741" y="5403733"/>
          <a:ext cx="1373495" cy="2900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0.85658</cdr:x>
      <cdr:y>0.06162</cdr:y>
    </cdr:from>
    <cdr:to>
      <cdr:x>0.85745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0778624" y="396881"/>
          <a:ext cx="10947" cy="577164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0.23422</cdr:x>
      <cdr:y>0.05849</cdr:y>
    </cdr:from>
    <cdr:to>
      <cdr:x>0.23431</cdr:x>
      <cdr:y>0.95661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947328" y="376751"/>
          <a:ext cx="1133" cy="578458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0.16965</cdr:x>
      <cdr:y>0.06227</cdr:y>
    </cdr:from>
    <cdr:to>
      <cdr:x>0.16985</cdr:x>
      <cdr:y>0.9566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134714" y="401068"/>
          <a:ext cx="2517" cy="576017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0.26056</cdr:x>
      <cdr:y>0.06222</cdr:y>
    </cdr:from>
    <cdr:to>
      <cdr:x>0.26059</cdr:x>
      <cdr:y>0.95605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278715" y="400746"/>
          <a:ext cx="377" cy="575695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0.85116</cdr:x>
      <cdr:y>0.06095</cdr:y>
    </cdr:from>
    <cdr:to>
      <cdr:x>0.85133</cdr:x>
      <cdr:y>0.95657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710413" y="392533"/>
          <a:ext cx="2139" cy="57684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0.33253</cdr:x>
      <cdr:y>0.05842</cdr:y>
    </cdr:from>
    <cdr:to>
      <cdr:x>0.33351</cdr:x>
      <cdr:y>0.95563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184395" y="376301"/>
          <a:ext cx="12331" cy="57787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0.16544</cdr:x>
      <cdr:y>0.84099</cdr:y>
    </cdr:from>
    <cdr:to>
      <cdr:x>0.19154</cdr:x>
      <cdr:y>0.96955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831967" y="5666456"/>
          <a:ext cx="828025" cy="328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0.23018</cdr:x>
      <cdr:y>0.84117</cdr:y>
    </cdr:from>
    <cdr:to>
      <cdr:x>0.25628</cdr:x>
      <cdr:y>0.96973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46624" y="5667582"/>
          <a:ext cx="828026" cy="328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</a:p>
      </cdr:txBody>
    </cdr:sp>
  </cdr:relSizeAnchor>
  <cdr:relSizeAnchor xmlns:cdr="http://schemas.openxmlformats.org/drawingml/2006/chartDrawing">
    <cdr:from>
      <cdr:x>0.25714</cdr:x>
      <cdr:y>0.65555</cdr:y>
    </cdr:from>
    <cdr:to>
      <cdr:x>0.28053</cdr:x>
      <cdr:y>0.96872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374338" y="5083613"/>
          <a:ext cx="2017057" cy="29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0.32828</cdr:x>
      <cdr:y>0.70968</cdr:y>
    </cdr:from>
    <cdr:to>
      <cdr:x>0.34992</cdr:x>
      <cdr:y>0.96842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433725" y="5268009"/>
          <a:ext cx="1666485" cy="272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0.83371</cdr:x>
      <cdr:y>0.82676</cdr:y>
    </cdr:from>
    <cdr:to>
      <cdr:x>0.85698</cdr:x>
      <cdr:y>0.96843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81115" y="5634796"/>
          <a:ext cx="912400" cy="2928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0.85172</cdr:x>
      <cdr:y>0.75488</cdr:y>
    </cdr:from>
    <cdr:to>
      <cdr:x>0.87477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175741" y="5403733"/>
          <a:ext cx="1373495" cy="2900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703658</xdr:colOff>
      <xdr:row>1</xdr:row>
      <xdr:rowOff>51197</xdr:rowOff>
    </xdr:from>
    <xdr:to>
      <xdr:col>41</xdr:col>
      <xdr:colOff>733423</xdr:colOff>
      <xdr:row>33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A53A69-FC5E-47F7-96DE-66C7CEE1C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714375</xdr:colOff>
      <xdr:row>34</xdr:row>
      <xdr:rowOff>47625</xdr:rowOff>
    </xdr:from>
    <xdr:to>
      <xdr:col>41</xdr:col>
      <xdr:colOff>744140</xdr:colOff>
      <xdr:row>66</xdr:row>
      <xdr:rowOff>34529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C5A7D50-FE08-4A25-A7C6-CC734CE55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0.92073</cdr:x>
      <cdr:y>0.06064</cdr:y>
    </cdr:from>
    <cdr:to>
      <cdr:x>0.9216</cdr:x>
      <cdr:y>0.95675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595023" y="393325"/>
          <a:ext cx="10956" cy="58122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0.28208</cdr:x>
      <cdr:y>0.05809</cdr:y>
    </cdr:from>
    <cdr:to>
      <cdr:x>0.28217</cdr:x>
      <cdr:y>0.95621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552260" y="376798"/>
          <a:ext cx="1134" cy="58253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0.19546</cdr:x>
      <cdr:y>0.06254</cdr:y>
    </cdr:from>
    <cdr:to>
      <cdr:x>0.19566</cdr:x>
      <cdr:y>0.95687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61505" y="405630"/>
          <a:ext cx="2519" cy="580073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0.3166</cdr:x>
      <cdr:y>0.06347</cdr:y>
    </cdr:from>
    <cdr:to>
      <cdr:x>0.31663</cdr:x>
      <cdr:y>0.9573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987024" y="411655"/>
          <a:ext cx="377" cy="579749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0.87312</cdr:x>
      <cdr:y>0.06179</cdr:y>
    </cdr:from>
    <cdr:to>
      <cdr:x>0.87329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995411" y="400778"/>
          <a:ext cx="2141" cy="580910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0.36337</cdr:x>
      <cdr:y>0.059</cdr:y>
    </cdr:from>
    <cdr:to>
      <cdr:x>0.36435</cdr:x>
      <cdr:y>0.95621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575953" y="382694"/>
          <a:ext cx="12342" cy="581941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0.19277</cdr:x>
      <cdr:y>0.84086</cdr:y>
    </cdr:from>
    <cdr:to>
      <cdr:x>0.21887</cdr:x>
      <cdr:y>0.96942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175009" y="5706519"/>
          <a:ext cx="833857" cy="32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0.27911</cdr:x>
      <cdr:y>0.83796</cdr:y>
    </cdr:from>
    <cdr:to>
      <cdr:x>0.30521</cdr:x>
      <cdr:y>0.96652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262364" y="5687734"/>
          <a:ext cx="833856" cy="32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0.31391</cdr:x>
      <cdr:y>0.65528</cdr:y>
    </cdr:from>
    <cdr:to>
      <cdr:x>0.3373</cdr:x>
      <cdr:y>0.96845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84748" y="5118595"/>
          <a:ext cx="2031260" cy="294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0.3581</cdr:x>
      <cdr:y>0.70857</cdr:y>
    </cdr:from>
    <cdr:to>
      <cdr:x>0.37974</cdr:x>
      <cdr:y>0.96731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806814" y="5298740"/>
          <a:ext cx="1678220" cy="272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0.86635</cdr:x>
      <cdr:y>0.82565</cdr:y>
    </cdr:from>
    <cdr:to>
      <cdr:x>0.88962</cdr:x>
      <cdr:y>0.96731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597273" y="5668174"/>
          <a:ext cx="918825" cy="293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0.9166</cdr:x>
      <cdr:y>0.75488</cdr:y>
    </cdr:from>
    <cdr:to>
      <cdr:x>0.93965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996461" y="5442695"/>
          <a:ext cx="1383167" cy="2902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0.92073</cdr:x>
      <cdr:y>0.06064</cdr:y>
    </cdr:from>
    <cdr:to>
      <cdr:x>0.9216</cdr:x>
      <cdr:y>0.95675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595023" y="393325"/>
          <a:ext cx="10956" cy="581228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0.28208</cdr:x>
      <cdr:y>0.05809</cdr:y>
    </cdr:from>
    <cdr:to>
      <cdr:x>0.28217</cdr:x>
      <cdr:y>0.95621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552260" y="376798"/>
          <a:ext cx="1134" cy="582532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0.19546</cdr:x>
      <cdr:y>0.06254</cdr:y>
    </cdr:from>
    <cdr:to>
      <cdr:x>0.19566</cdr:x>
      <cdr:y>0.95687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461505" y="405630"/>
          <a:ext cx="2519" cy="580073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0.3166</cdr:x>
      <cdr:y>0.06347</cdr:y>
    </cdr:from>
    <cdr:to>
      <cdr:x>0.31663</cdr:x>
      <cdr:y>0.9573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987024" y="411655"/>
          <a:ext cx="377" cy="579749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0.87312</cdr:x>
      <cdr:y>0.06179</cdr:y>
    </cdr:from>
    <cdr:to>
      <cdr:x>0.87329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995411" y="400778"/>
          <a:ext cx="2141" cy="580910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0.36337</cdr:x>
      <cdr:y>0.059</cdr:y>
    </cdr:from>
    <cdr:to>
      <cdr:x>0.36435</cdr:x>
      <cdr:y>0.95621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575953" y="382694"/>
          <a:ext cx="12342" cy="581941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0.19277</cdr:x>
      <cdr:y>0.84086</cdr:y>
    </cdr:from>
    <cdr:to>
      <cdr:x>0.21887</cdr:x>
      <cdr:y>0.96942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2175009" y="5706519"/>
          <a:ext cx="833857" cy="32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0.27911</cdr:x>
      <cdr:y>0.83796</cdr:y>
    </cdr:from>
    <cdr:to>
      <cdr:x>0.30521</cdr:x>
      <cdr:y>0.96652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262364" y="5687734"/>
          <a:ext cx="833856" cy="32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0.31391</cdr:x>
      <cdr:y>0.65528</cdr:y>
    </cdr:from>
    <cdr:to>
      <cdr:x>0.3373</cdr:x>
      <cdr:y>0.96845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84748" y="5118595"/>
          <a:ext cx="2031260" cy="294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0.3581</cdr:x>
      <cdr:y>0.70857</cdr:y>
    </cdr:from>
    <cdr:to>
      <cdr:x>0.37974</cdr:x>
      <cdr:y>0.96731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806814" y="5298740"/>
          <a:ext cx="1678220" cy="272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0.86635</cdr:x>
      <cdr:y>0.82565</cdr:y>
    </cdr:from>
    <cdr:to>
      <cdr:x>0.88962</cdr:x>
      <cdr:y>0.96731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597273" y="5668174"/>
          <a:ext cx="918825" cy="293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0.9166</cdr:x>
      <cdr:y>0.75488</cdr:y>
    </cdr:from>
    <cdr:to>
      <cdr:x>0.93965</cdr:x>
      <cdr:y>0.96813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996461" y="5442695"/>
          <a:ext cx="1383167" cy="2902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377427</xdr:colOff>
      <xdr:row>1</xdr:row>
      <xdr:rowOff>175021</xdr:rowOff>
    </xdr:from>
    <xdr:to>
      <xdr:col>41</xdr:col>
      <xdr:colOff>419099</xdr:colOff>
      <xdr:row>36</xdr:row>
      <xdr:rowOff>161924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FEFA94-0ABF-4502-92CC-40FCB7496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847725</xdr:colOff>
      <xdr:row>37</xdr:row>
      <xdr:rowOff>171450</xdr:rowOff>
    </xdr:from>
    <xdr:to>
      <xdr:col>43</xdr:col>
      <xdr:colOff>889397</xdr:colOff>
      <xdr:row>72</xdr:row>
      <xdr:rowOff>158353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5896B5C-D332-488A-81DC-5C263AC75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0.94642</cdr:x>
      <cdr:y>0.05983</cdr:y>
    </cdr:from>
    <cdr:to>
      <cdr:x>0.94729</cdr:x>
      <cdr:y>0.95594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929788" y="424539"/>
          <a:ext cx="10967" cy="63585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0.22958</cdr:x>
      <cdr:y>0.05924</cdr:y>
    </cdr:from>
    <cdr:to>
      <cdr:x>0.22967</cdr:x>
      <cdr:y>0.95736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93892" y="420352"/>
          <a:ext cx="1135" cy="63728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0.16466</cdr:x>
      <cdr:y>0.06326</cdr:y>
    </cdr:from>
    <cdr:to>
      <cdr:x>0.16486</cdr:x>
      <cdr:y>0.95759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75516" y="448909"/>
          <a:ext cx="2521" cy="63459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0.29103</cdr:x>
      <cdr:y>0.06411</cdr:y>
    </cdr:from>
    <cdr:to>
      <cdr:x>0.29106</cdr:x>
      <cdr:y>0.95794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668444" y="454904"/>
          <a:ext cx="379" cy="634237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0.76577</cdr:x>
      <cdr:y>0.06314</cdr:y>
    </cdr:from>
    <cdr:to>
      <cdr:x>0.76594</cdr:x>
      <cdr:y>0.95876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608823" y="444831"/>
          <a:ext cx="2133" cy="630957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0.35874</cdr:x>
      <cdr:y>0.05828</cdr:y>
    </cdr:from>
    <cdr:to>
      <cdr:x>0.35972</cdr:x>
      <cdr:y>0.95549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521913" y="413506"/>
          <a:ext cx="12353" cy="636635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0.16247</cdr:x>
      <cdr:y>0.83916</cdr:y>
    </cdr:from>
    <cdr:to>
      <cdr:x>0.18857</cdr:x>
      <cdr:y>0.96772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56326" y="6246034"/>
          <a:ext cx="912226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0.22662</cdr:x>
      <cdr:y>0.8366</cdr:y>
    </cdr:from>
    <cdr:to>
      <cdr:x>0.25272</cdr:x>
      <cdr:y>0.96516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64950" y="6227872"/>
          <a:ext cx="912227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0.28683</cdr:x>
      <cdr:y>0.65187</cdr:y>
    </cdr:from>
    <cdr:to>
      <cdr:x>0.31022</cdr:x>
      <cdr:y>0.96504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51818" y="5589163"/>
          <a:ext cx="2222169" cy="29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0.35499</cdr:x>
      <cdr:y>0.70785</cdr:y>
    </cdr:from>
    <cdr:to>
      <cdr:x>0.37663</cdr:x>
      <cdr:y>0.96659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693074" y="5804264"/>
          <a:ext cx="1835948" cy="272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0.76558</cdr:x>
      <cdr:y>0.82582</cdr:y>
    </cdr:from>
    <cdr:to>
      <cdr:x>0.78885</cdr:x>
      <cdr:y>0.96748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294279" y="6215725"/>
          <a:ext cx="1005181" cy="293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0.94027</cdr:x>
      <cdr:y>0.75399</cdr:y>
    </cdr:from>
    <cdr:to>
      <cdr:x>0.96332</cdr:x>
      <cdr:y>0.96724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240928" y="5961380"/>
          <a:ext cx="1513164" cy="29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0.94642</cdr:x>
      <cdr:y>0.05983</cdr:y>
    </cdr:from>
    <cdr:to>
      <cdr:x>0.94729</cdr:x>
      <cdr:y>0.95594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929788" y="424539"/>
          <a:ext cx="10967" cy="635855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0.22958</cdr:x>
      <cdr:y>0.05924</cdr:y>
    </cdr:from>
    <cdr:to>
      <cdr:x>0.22967</cdr:x>
      <cdr:y>0.95736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893892" y="420352"/>
          <a:ext cx="1135" cy="637281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0.16466</cdr:x>
      <cdr:y>0.06326</cdr:y>
    </cdr:from>
    <cdr:to>
      <cdr:x>0.16486</cdr:x>
      <cdr:y>0.95759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2075516" y="448909"/>
          <a:ext cx="2521" cy="63459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0.29103</cdr:x>
      <cdr:y>0.06411</cdr:y>
    </cdr:from>
    <cdr:to>
      <cdr:x>0.29106</cdr:x>
      <cdr:y>0.95794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3668444" y="454904"/>
          <a:ext cx="379" cy="634237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0.77032</cdr:x>
      <cdr:y>0.06179</cdr:y>
    </cdr:from>
    <cdr:to>
      <cdr:x>0.77049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9710053" y="438445"/>
          <a:ext cx="2143" cy="635507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0.35874</cdr:x>
      <cdr:y>0.05828</cdr:y>
    </cdr:from>
    <cdr:to>
      <cdr:x>0.35972</cdr:x>
      <cdr:y>0.95549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521913" y="413506"/>
          <a:ext cx="12353" cy="636635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0.16247</cdr:x>
      <cdr:y>0.83916</cdr:y>
    </cdr:from>
    <cdr:to>
      <cdr:x>0.18857</cdr:x>
      <cdr:y>0.96772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756326" y="6246034"/>
          <a:ext cx="912226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0.22662</cdr:x>
      <cdr:y>0.8366</cdr:y>
    </cdr:from>
    <cdr:to>
      <cdr:x>0.25272</cdr:x>
      <cdr:y>0.96516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564950" y="6227872"/>
          <a:ext cx="912227" cy="328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0.28683</cdr:x>
      <cdr:y>0.65187</cdr:y>
    </cdr:from>
    <cdr:to>
      <cdr:x>0.31022</cdr:x>
      <cdr:y>0.96504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651818" y="5589163"/>
          <a:ext cx="2222169" cy="294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0.35499</cdr:x>
      <cdr:y>0.70785</cdr:y>
    </cdr:from>
    <cdr:to>
      <cdr:x>0.37663</cdr:x>
      <cdr:y>0.96659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693074" y="5804264"/>
          <a:ext cx="1835948" cy="272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0.76558</cdr:x>
      <cdr:y>0.82582</cdr:y>
    </cdr:from>
    <cdr:to>
      <cdr:x>0.78885</cdr:x>
      <cdr:y>0.96748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9294279" y="6215725"/>
          <a:ext cx="1005181" cy="293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0.94027</cdr:x>
      <cdr:y>0.75399</cdr:y>
    </cdr:from>
    <cdr:to>
      <cdr:x>0.96332</cdr:x>
      <cdr:y>0.96724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240928" y="5961380"/>
          <a:ext cx="1513164" cy="2905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543834</xdr:colOff>
      <xdr:row>1</xdr:row>
      <xdr:rowOff>160453</xdr:rowOff>
    </xdr:from>
    <xdr:to>
      <xdr:col>41</xdr:col>
      <xdr:colOff>605118</xdr:colOff>
      <xdr:row>35</xdr:row>
      <xdr:rowOff>168788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2EF5A1-6744-4865-839B-2E1305956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773205</xdr:colOff>
      <xdr:row>37</xdr:row>
      <xdr:rowOff>67236</xdr:rowOff>
    </xdr:from>
    <xdr:to>
      <xdr:col>41</xdr:col>
      <xdr:colOff>834489</xdr:colOff>
      <xdr:row>72</xdr:row>
      <xdr:rowOff>86778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DAF38DB-F4BB-44E6-9171-89C14C3D3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0.93773</cdr:x>
      <cdr:y>0.05982</cdr:y>
    </cdr:from>
    <cdr:to>
      <cdr:x>0.9386</cdr:x>
      <cdr:y>0.95593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750231" y="404451"/>
          <a:ext cx="10901" cy="605855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0.27318</cdr:x>
      <cdr:y>0.05923</cdr:y>
    </cdr:from>
    <cdr:to>
      <cdr:x>0.27327</cdr:x>
      <cdr:y>0.95735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423077" y="400462"/>
          <a:ext cx="1128" cy="607214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0.1531</cdr:x>
      <cdr:y>0.06178</cdr:y>
    </cdr:from>
    <cdr:to>
      <cdr:x>0.1533</cdr:x>
      <cdr:y>0.95611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918376" y="417684"/>
          <a:ext cx="2507" cy="60465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0.32524</cdr:x>
      <cdr:y>0.06233</cdr:y>
    </cdr:from>
    <cdr:to>
      <cdr:x>0.32527</cdr:x>
      <cdr:y>0.95616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075474" y="421400"/>
          <a:ext cx="376" cy="604314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0.86051</cdr:x>
      <cdr:y>0.06119</cdr:y>
    </cdr:from>
    <cdr:to>
      <cdr:x>0.86068</cdr:x>
      <cdr:y>0.95681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782725" y="413706"/>
          <a:ext cx="2130" cy="60552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0.43609</cdr:x>
      <cdr:y>0.05916</cdr:y>
    </cdr:from>
    <cdr:to>
      <cdr:x>0.43707</cdr:x>
      <cdr:y>0.95637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464476" y="399989"/>
          <a:ext cx="12280" cy="606599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0.149</cdr:x>
      <cdr:y>0.83944</cdr:y>
    </cdr:from>
    <cdr:to>
      <cdr:x>0.1751</cdr:x>
      <cdr:y>0.968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96042" y="5946498"/>
          <a:ext cx="869188" cy="327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0.26849</cdr:x>
      <cdr:y>0.83926</cdr:y>
    </cdr:from>
    <cdr:to>
      <cdr:x>0.29459</cdr:x>
      <cdr:y>0.96782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93307" y="5945286"/>
          <a:ext cx="869188" cy="327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0.32044</cdr:x>
      <cdr:y>0.67642</cdr:y>
    </cdr:from>
    <cdr:to>
      <cdr:x>0.34383</cdr:x>
      <cdr:y>0.98959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03136" y="5485390"/>
          <a:ext cx="2117327" cy="2930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0.43163</cdr:x>
      <cdr:y>0.71053</cdr:y>
    </cdr:from>
    <cdr:to>
      <cdr:x>0.45327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669448" y="5542943"/>
          <a:ext cx="1749329" cy="271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0.85401</cdr:x>
      <cdr:y>0.82701</cdr:y>
    </cdr:from>
    <cdr:to>
      <cdr:x>0.87728</cdr:x>
      <cdr:y>0.96867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368158" y="5924464"/>
          <a:ext cx="957757" cy="291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0.93136</cdr:x>
      <cdr:y>0.75548</cdr:y>
    </cdr:from>
    <cdr:to>
      <cdr:x>0.95441</cdr:x>
      <cdr:y>0.96873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094007" y="5684233"/>
          <a:ext cx="1441773" cy="288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0.93773</cdr:x>
      <cdr:y>0.05982</cdr:y>
    </cdr:from>
    <cdr:to>
      <cdr:x>0.9386</cdr:x>
      <cdr:y>0.95593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750231" y="404451"/>
          <a:ext cx="10901" cy="605855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0.27318</cdr:x>
      <cdr:y>0.05923</cdr:y>
    </cdr:from>
    <cdr:to>
      <cdr:x>0.27327</cdr:x>
      <cdr:y>0.95735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423077" y="400462"/>
          <a:ext cx="1128" cy="607214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0.1531</cdr:x>
      <cdr:y>0.06178</cdr:y>
    </cdr:from>
    <cdr:to>
      <cdr:x>0.1533</cdr:x>
      <cdr:y>0.95611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918376" y="417684"/>
          <a:ext cx="2507" cy="60465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0.32524</cdr:x>
      <cdr:y>0.06233</cdr:y>
    </cdr:from>
    <cdr:to>
      <cdr:x>0.32527</cdr:x>
      <cdr:y>0.95616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075474" y="421400"/>
          <a:ext cx="376" cy="6043142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0.86051</cdr:x>
      <cdr:y>0.06119</cdr:y>
    </cdr:from>
    <cdr:to>
      <cdr:x>0.86068</cdr:x>
      <cdr:y>0.95681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782725" y="413706"/>
          <a:ext cx="2130" cy="605524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0.43609</cdr:x>
      <cdr:y>0.05916</cdr:y>
    </cdr:from>
    <cdr:to>
      <cdr:x>0.43707</cdr:x>
      <cdr:y>0.95637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5464476" y="399989"/>
          <a:ext cx="12280" cy="606599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0.149</cdr:x>
      <cdr:y>0.83944</cdr:y>
    </cdr:from>
    <cdr:to>
      <cdr:x>0.1751</cdr:x>
      <cdr:y>0.968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596042" y="5946498"/>
          <a:ext cx="869188" cy="327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0.26849</cdr:x>
      <cdr:y>0.83926</cdr:y>
    </cdr:from>
    <cdr:to>
      <cdr:x>0.29459</cdr:x>
      <cdr:y>0.96782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093307" y="5945286"/>
          <a:ext cx="869188" cy="327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Предлетье</a:t>
          </a:r>
          <a:endParaRPr lang="ru-RU" sz="1100"/>
        </a:p>
      </cdr:txBody>
    </cdr:sp>
  </cdr:relSizeAnchor>
  <cdr:relSizeAnchor xmlns:cdr="http://schemas.openxmlformats.org/drawingml/2006/chartDrawing">
    <cdr:from>
      <cdr:x>0.32044</cdr:x>
      <cdr:y>0.67642</cdr:y>
    </cdr:from>
    <cdr:to>
      <cdr:x>0.34383</cdr:x>
      <cdr:y>0.98959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103136" y="5485390"/>
          <a:ext cx="2117327" cy="2930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0.43163</cdr:x>
      <cdr:y>0.71053</cdr:y>
    </cdr:from>
    <cdr:to>
      <cdr:x>0.45327</cdr:x>
      <cdr:y>0.96927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669448" y="5542943"/>
          <a:ext cx="1749329" cy="271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0.85401</cdr:x>
      <cdr:y>0.82701</cdr:y>
    </cdr:from>
    <cdr:to>
      <cdr:x>0.87728</cdr:x>
      <cdr:y>0.96867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368158" y="5924464"/>
          <a:ext cx="957757" cy="291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0.93136</cdr:x>
      <cdr:y>0.75548</cdr:y>
    </cdr:from>
    <cdr:to>
      <cdr:x>0.95441</cdr:x>
      <cdr:y>0.96873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094007" y="5684233"/>
          <a:ext cx="1441773" cy="288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946546</xdr:colOff>
      <xdr:row>2</xdr:row>
      <xdr:rowOff>116189</xdr:rowOff>
    </xdr:from>
    <xdr:to>
      <xdr:col>43</xdr:col>
      <xdr:colOff>35717</xdr:colOff>
      <xdr:row>34</xdr:row>
      <xdr:rowOff>112619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6CF0FF-9A3D-41E3-91B6-D438E22E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954882</xdr:colOff>
      <xdr:row>35</xdr:row>
      <xdr:rowOff>152400</xdr:rowOff>
    </xdr:from>
    <xdr:to>
      <xdr:col>43</xdr:col>
      <xdr:colOff>44053</xdr:colOff>
      <xdr:row>68</xdr:row>
      <xdr:rowOff>160035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A1E43C-8517-4703-B4F6-9147C6DD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0.93823</cdr:x>
      <cdr:y>0.06162</cdr:y>
    </cdr:from>
    <cdr:to>
      <cdr:x>0.9391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734213" y="388368"/>
          <a:ext cx="10881" cy="564785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0.25198</cdr:x>
      <cdr:y>0.05871</cdr:y>
    </cdr:from>
    <cdr:to>
      <cdr:x>0.25207</cdr:x>
      <cdr:y>0.95683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154912" y="371476"/>
          <a:ext cx="1127" cy="56823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0.14295</cdr:x>
      <cdr:y>0.06174</cdr:y>
    </cdr:from>
    <cdr:to>
      <cdr:x>0.14315</cdr:x>
      <cdr:y>0.95607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789844" y="390610"/>
          <a:ext cx="2504" cy="56583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0.33814</cdr:x>
      <cdr:y>0.06261</cdr:y>
    </cdr:from>
    <cdr:to>
      <cdr:x>0.33817</cdr:x>
      <cdr:y>0.95644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228988" y="394637"/>
          <a:ext cx="375" cy="563348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0.83444</cdr:x>
      <cdr:y>0.06179</cdr:y>
    </cdr:from>
    <cdr:to>
      <cdr:x>0.83461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436099" y="389440"/>
          <a:ext cx="2126" cy="56447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0.38481</cdr:x>
      <cdr:y>0.05888</cdr:y>
    </cdr:from>
    <cdr:to>
      <cdr:x>0.38579</cdr:x>
      <cdr:y>0.95609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812650" y="371071"/>
          <a:ext cx="12257" cy="56547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0.13885</cdr:x>
      <cdr:y>0.84184</cdr:y>
    </cdr:from>
    <cdr:to>
      <cdr:x>0.16495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495133" y="5569532"/>
          <a:ext cx="813385" cy="3267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0.24819</cdr:x>
      <cdr:y>0.83823</cdr:y>
    </cdr:from>
    <cdr:to>
      <cdr:x>0.27429</cdr:x>
      <cdr:y>0.96679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864148" y="5546678"/>
          <a:ext cx="813385" cy="3267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0.33528</cdr:x>
      <cdr:y>0.65411</cdr:y>
    </cdr:from>
    <cdr:to>
      <cdr:x>0.35867</cdr:x>
      <cdr:y>0.96728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352564" y="4963270"/>
          <a:ext cx="1973797" cy="292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0.38042</cdr:x>
      <cdr:y>0.71157</cdr:y>
    </cdr:from>
    <cdr:to>
      <cdr:x>0.40206</cdr:x>
      <cdr:y>0.97031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77805" y="5164830"/>
          <a:ext cx="1630744" cy="270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</cdr:x>
      <cdr:y>0.82865</cdr:y>
    </cdr:from>
    <cdr:to>
      <cdr:x>0.85327</cdr:x>
      <cdr:y>0.97031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79704" y="5523594"/>
          <a:ext cx="892831" cy="291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0.9351</cdr:x>
      <cdr:y>0.75592</cdr:y>
    </cdr:from>
    <cdr:to>
      <cdr:x>0.95815</cdr:x>
      <cdr:y>0.96917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167190" y="5292182"/>
          <a:ext cx="1344037" cy="288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0.93823</cdr:x>
      <cdr:y>0.06162</cdr:y>
    </cdr:from>
    <cdr:to>
      <cdr:x>0.9391</cdr:x>
      <cdr:y>0.95773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37815A7E-531F-434E-8B70-5A2799B73703}"/>
            </a:ext>
          </a:extLst>
        </cdr:cNvPr>
        <cdr:cNvCxnSpPr/>
      </cdr:nvCxnSpPr>
      <cdr:spPr>
        <a:xfrm xmlns:a="http://schemas.openxmlformats.org/drawingml/2006/main" flipV="1">
          <a:off x="11734213" y="388368"/>
          <a:ext cx="10881" cy="564785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0.25198</cdr:x>
      <cdr:y>0.05871</cdr:y>
    </cdr:from>
    <cdr:to>
      <cdr:x>0.25207</cdr:x>
      <cdr:y>0.95683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3154912" y="371476"/>
          <a:ext cx="1127" cy="568230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0.14295</cdr:x>
      <cdr:y>0.06174</cdr:y>
    </cdr:from>
    <cdr:to>
      <cdr:x>0.14315</cdr:x>
      <cdr:y>0.95607</cdr:y>
    </cdr:to>
    <cdr:cxnSp macro="">
      <cdr:nvCxnSpPr>
        <cdr:cNvPr id="6" name="Прямая соединительная линия 5" descr="Снеготаяние&#10;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789844" y="390610"/>
          <a:ext cx="2504" cy="565832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0.33814</cdr:x>
      <cdr:y>0.06261</cdr:y>
    </cdr:from>
    <cdr:to>
      <cdr:x>0.33817</cdr:x>
      <cdr:y>0.95644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V="1">
          <a:off x="4228988" y="394637"/>
          <a:ext cx="375" cy="563348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0.83444</cdr:x>
      <cdr:y>0.06179</cdr:y>
    </cdr:from>
    <cdr:to>
      <cdr:x>0.83461</cdr:x>
      <cdr:y>0.95741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10436099" y="389440"/>
          <a:ext cx="2126" cy="564476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0.06681</cdr:x>
      <cdr:y>0.04411</cdr:y>
    </cdr:from>
    <cdr:to>
      <cdr:x>0.1518</cdr:x>
      <cdr:y>0.2019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45102152-AD31-4535-98EC-F24B518AADFA}"/>
            </a:ext>
          </a:extLst>
        </cdr:cNvPr>
        <cdr:cNvSpPr txBox="1"/>
      </cdr:nvSpPr>
      <cdr:spPr>
        <a:xfrm xmlns:a="http://schemas.openxmlformats.org/drawingml/2006/main">
          <a:off x="718703" y="2555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0.38481</cdr:x>
      <cdr:y>0.05888</cdr:y>
    </cdr:from>
    <cdr:to>
      <cdr:x>0.38579</cdr:x>
      <cdr:y>0.95609</cdr:y>
    </cdr:to>
    <cdr:cxnSp macro="">
      <cdr:nvCxnSpPr>
        <cdr:cNvPr id="15" name="Прямая соединительная линия 14">
          <a:extLst xmlns:a="http://schemas.openxmlformats.org/drawingml/2006/main">
            <a:ext uri="{FF2B5EF4-FFF2-40B4-BE49-F238E27FC236}">
              <a16:creationId xmlns:a16="http://schemas.microsoft.com/office/drawing/2014/main" id="{15AAEA62-3928-41E8-9301-DB161D365192}"/>
            </a:ext>
          </a:extLst>
        </cdr:cNvPr>
        <cdr:cNvCxnSpPr/>
      </cdr:nvCxnSpPr>
      <cdr:spPr>
        <a:xfrm xmlns:a="http://schemas.openxmlformats.org/drawingml/2006/main" flipH="1" flipV="1">
          <a:off x="4812650" y="371071"/>
          <a:ext cx="12257" cy="565478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0.13885</cdr:x>
      <cdr:y>0.84184</cdr:y>
    </cdr:from>
    <cdr:to>
      <cdr:x>0.16495</cdr:x>
      <cdr:y>0.9704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D080F96-124A-4DB8-B92F-BDF2D0183A43}"/>
            </a:ext>
          </a:extLst>
        </cdr:cNvPr>
        <cdr:cNvSpPr txBox="1"/>
      </cdr:nvSpPr>
      <cdr:spPr>
        <a:xfrm xmlns:a="http://schemas.openxmlformats.org/drawingml/2006/main" rot="16200000">
          <a:off x="1495133" y="5569532"/>
          <a:ext cx="813385" cy="3267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Послезимье</a:t>
          </a:r>
          <a:endParaRPr lang="ru-RU" sz="1100"/>
        </a:p>
      </cdr:txBody>
    </cdr:sp>
  </cdr:relSizeAnchor>
  <cdr:relSizeAnchor xmlns:cdr="http://schemas.openxmlformats.org/drawingml/2006/chartDrawing">
    <cdr:from>
      <cdr:x>0.24819</cdr:x>
      <cdr:y>0.83823</cdr:y>
    </cdr:from>
    <cdr:to>
      <cdr:x>0.27429</cdr:x>
      <cdr:y>0.96679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2864148" y="5546678"/>
          <a:ext cx="813385" cy="3267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Предлетье</a:t>
          </a:r>
        </a:p>
      </cdr:txBody>
    </cdr:sp>
  </cdr:relSizeAnchor>
  <cdr:relSizeAnchor xmlns:cdr="http://schemas.openxmlformats.org/drawingml/2006/chartDrawing">
    <cdr:from>
      <cdr:x>0.33528</cdr:x>
      <cdr:y>0.65411</cdr:y>
    </cdr:from>
    <cdr:to>
      <cdr:x>0.35867</cdr:x>
      <cdr:y>0.96728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3352564" y="4963270"/>
          <a:ext cx="1973797" cy="2925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Умеренно-прохладное</a:t>
          </a:r>
          <a:r>
            <a:rPr lang="ru-RU" sz="1000" baseline="0"/>
            <a:t> лето</a:t>
          </a:r>
          <a:endParaRPr lang="ru-RU" sz="1000"/>
        </a:p>
      </cdr:txBody>
    </cdr:sp>
  </cdr:relSizeAnchor>
  <cdr:relSizeAnchor xmlns:cdr="http://schemas.openxmlformats.org/drawingml/2006/chartDrawing">
    <cdr:from>
      <cdr:x>0.38042</cdr:x>
      <cdr:y>0.71157</cdr:y>
    </cdr:from>
    <cdr:to>
      <cdr:x>0.40206</cdr:x>
      <cdr:y>0.97031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4077805" y="5164830"/>
          <a:ext cx="1630744" cy="270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умеренно-теплое лето</a:t>
          </a:r>
        </a:p>
      </cdr:txBody>
    </cdr:sp>
  </cdr:relSizeAnchor>
  <cdr:relSizeAnchor xmlns:cdr="http://schemas.openxmlformats.org/drawingml/2006/chartDrawing">
    <cdr:from>
      <cdr:x>0.04083</cdr:x>
      <cdr:y>0.84082</cdr:y>
    </cdr:from>
    <cdr:to>
      <cdr:x>0.06693</cdr:x>
      <cdr:y>0.96938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66271" y="5685194"/>
          <a:ext cx="827476" cy="280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/>
            <a:t>Снеготаяние</a:t>
          </a:r>
          <a:endParaRPr lang="ru-RU" sz="1100"/>
        </a:p>
      </cdr:txBody>
    </cdr:sp>
  </cdr:relSizeAnchor>
  <cdr:relSizeAnchor xmlns:cdr="http://schemas.openxmlformats.org/drawingml/2006/chartDrawing">
    <cdr:from>
      <cdr:x>0.83</cdr:x>
      <cdr:y>0.82865</cdr:y>
    </cdr:from>
    <cdr:to>
      <cdr:x>0.85327</cdr:x>
      <cdr:y>0.97031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0079704" y="5523594"/>
          <a:ext cx="892831" cy="291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спад лета</a:t>
          </a:r>
        </a:p>
      </cdr:txBody>
    </cdr:sp>
  </cdr:relSizeAnchor>
  <cdr:relSizeAnchor xmlns:cdr="http://schemas.openxmlformats.org/drawingml/2006/chartDrawing">
    <cdr:from>
      <cdr:x>0.9351</cdr:x>
      <cdr:y>0.75592</cdr:y>
    </cdr:from>
    <cdr:to>
      <cdr:x>0.95815</cdr:x>
      <cdr:y>0.96917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F4E105D3-3E65-413A-BB50-67E9A4A8041D}"/>
            </a:ext>
          </a:extLst>
        </cdr:cNvPr>
        <cdr:cNvSpPr txBox="1"/>
      </cdr:nvSpPr>
      <cdr:spPr>
        <a:xfrm xmlns:a="http://schemas.openxmlformats.org/drawingml/2006/main" rot="16200000">
          <a:off x="11167190" y="5292182"/>
          <a:ext cx="1344037" cy="288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100"/>
            <a:t>становление осени</a:t>
          </a:r>
        </a:p>
      </cdr:txBody>
    </cdr:sp>
  </cdr:relSizeAnchor>
</c:userShape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329596</xdr:colOff>
      <xdr:row>33</xdr:row>
      <xdr:rowOff>105833</xdr:rowOff>
    </xdr:from>
    <xdr:to>
      <xdr:col>45</xdr:col>
      <xdr:colOff>179917</xdr:colOff>
      <xdr:row>77</xdr:row>
      <xdr:rowOff>63499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E7192BE-D9FC-4A4B-90CB-A19D345BF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D17" sqref="D17"/>
    </sheetView>
  </sheetViews>
  <sheetFormatPr defaultRowHeight="15" x14ac:dyDescent="0.25"/>
  <cols>
    <col min="1" max="1" width="28.7109375" bestFit="1" customWidth="1"/>
    <col min="2" max="2" width="31.85546875" bestFit="1" customWidth="1"/>
    <col min="3" max="3" width="12.7109375" bestFit="1" customWidth="1"/>
    <col min="4" max="4" width="23.28515625" bestFit="1" customWidth="1"/>
    <col min="5" max="5" width="23.7109375" bestFit="1" customWidth="1"/>
    <col min="6" max="6" width="29.140625" bestFit="1" customWidth="1"/>
  </cols>
  <sheetData>
    <row r="1" spans="1:6" x14ac:dyDescent="0.25">
      <c r="A1" s="244"/>
      <c r="B1" s="244" t="s">
        <v>3</v>
      </c>
      <c r="C1" s="244" t="s">
        <v>21</v>
      </c>
      <c r="D1" s="244" t="s">
        <v>113</v>
      </c>
      <c r="E1" s="244" t="s">
        <v>114</v>
      </c>
      <c r="F1" s="244" t="s">
        <v>131</v>
      </c>
    </row>
    <row r="2" spans="1:6" x14ac:dyDescent="0.25">
      <c r="A2" s="243" t="s">
        <v>34</v>
      </c>
      <c r="B2" s="243">
        <v>0.18249298145034126</v>
      </c>
      <c r="C2" s="243">
        <v>-0.15607544122791453</v>
      </c>
      <c r="D2" s="243">
        <v>0.53883854387907926</v>
      </c>
      <c r="E2" s="243">
        <v>0.56377887271776639</v>
      </c>
      <c r="F2" s="243">
        <v>-3.3528616588998736E-2</v>
      </c>
    </row>
    <row r="3" spans="1:6" x14ac:dyDescent="0.25">
      <c r="A3" s="243" t="s">
        <v>30</v>
      </c>
      <c r="B3" s="243">
        <v>0.12089989825009675</v>
      </c>
      <c r="C3" s="243">
        <v>-0.19804667117509325</v>
      </c>
      <c r="D3" s="243">
        <v>0.1324220920038183</v>
      </c>
      <c r="E3" s="243">
        <v>2.7501165906971495E-2</v>
      </c>
      <c r="F3" s="243">
        <v>-0.52340471001277156</v>
      </c>
    </row>
    <row r="4" spans="1:6" x14ac:dyDescent="0.25">
      <c r="A4" s="243" t="s">
        <v>33</v>
      </c>
      <c r="B4" s="243">
        <v>6.956617693521279E-2</v>
      </c>
      <c r="C4" s="243">
        <v>-0.30231393276095025</v>
      </c>
      <c r="D4" s="243">
        <v>0.44525209113409941</v>
      </c>
      <c r="E4" s="243">
        <v>0.45957482947755907</v>
      </c>
      <c r="F4" s="243">
        <v>-0.31336306345276649</v>
      </c>
    </row>
    <row r="5" spans="1:6" x14ac:dyDescent="0.25">
      <c r="A5" s="243" t="s">
        <v>29</v>
      </c>
      <c r="B5" s="243">
        <v>0.19419092557212062</v>
      </c>
      <c r="C5" s="243">
        <v>-0.30744424771726797</v>
      </c>
      <c r="D5" s="243">
        <v>0.21488907738726812</v>
      </c>
      <c r="E5" s="243">
        <v>0.14553227633924579</v>
      </c>
      <c r="F5" s="243">
        <v>-0.68797758347285176</v>
      </c>
    </row>
    <row r="6" spans="1:6" x14ac:dyDescent="0.25">
      <c r="A6" s="243" t="s">
        <v>36</v>
      </c>
      <c r="B6" s="243">
        <v>0.33764262620479357</v>
      </c>
      <c r="C6" s="243">
        <v>-0.14652450377250781</v>
      </c>
      <c r="D6" s="243">
        <v>0.62245616068918674</v>
      </c>
      <c r="E6" s="243">
        <v>0.56876314687682028</v>
      </c>
      <c r="F6" s="243">
        <v>0.34053794713078001</v>
      </c>
    </row>
    <row r="7" spans="1:6" x14ac:dyDescent="0.25">
      <c r="A7" s="243" t="s">
        <v>31</v>
      </c>
      <c r="B7" s="243">
        <v>7.9770897951218153E-2</v>
      </c>
      <c r="C7" s="243">
        <v>-0.44258974049559685</v>
      </c>
      <c r="D7" s="243">
        <v>-0.49546781860998557</v>
      </c>
      <c r="E7" s="243">
        <v>-0.58596677297414723</v>
      </c>
      <c r="F7" s="243">
        <v>-0.54108870762131944</v>
      </c>
    </row>
    <row r="8" spans="1:6" x14ac:dyDescent="0.25">
      <c r="A8" s="243" t="s">
        <v>32</v>
      </c>
      <c r="B8" s="243">
        <v>-0.36390428671976305</v>
      </c>
      <c r="C8" s="243">
        <v>0.48731958032070449</v>
      </c>
      <c r="D8" s="243">
        <v>6.1369192460735078E-2</v>
      </c>
      <c r="E8" s="243">
        <v>1.8220930320099631E-2</v>
      </c>
      <c r="F8" s="243">
        <v>0.54319870229911527</v>
      </c>
    </row>
    <row r="9" spans="1:6" x14ac:dyDescent="0.25">
      <c r="A9" s="243" t="s">
        <v>35</v>
      </c>
      <c r="B9" s="243">
        <v>-7.331557706966263E-2</v>
      </c>
      <c r="C9" s="243">
        <v>-0.26066639143758108</v>
      </c>
      <c r="D9" s="243">
        <v>-0.1493255783644015</v>
      </c>
      <c r="E9" s="243">
        <v>-0.16276212627589798</v>
      </c>
      <c r="F9" s="243">
        <v>0.1166241540280952</v>
      </c>
    </row>
    <row r="10" spans="1:6" ht="30" x14ac:dyDescent="0.25">
      <c r="A10" s="245" t="s">
        <v>37</v>
      </c>
      <c r="B10" s="243">
        <v>0.54856310964816768</v>
      </c>
      <c r="C10" s="243">
        <v>-7.3692447951557036E-2</v>
      </c>
      <c r="D10" s="243">
        <v>0.13337556579006016</v>
      </c>
      <c r="E10" s="243">
        <v>0.26141177557385603</v>
      </c>
      <c r="F10" s="243">
        <v>-0.40456963059380746</v>
      </c>
    </row>
    <row r="11" spans="1:6" ht="30" x14ac:dyDescent="0.25">
      <c r="A11" s="245" t="s">
        <v>38</v>
      </c>
      <c r="B11" s="243">
        <v>0.38911818075494309</v>
      </c>
      <c r="C11" s="243">
        <v>0.65808603339724847</v>
      </c>
      <c r="D11" s="243">
        <v>0.38091869906546294</v>
      </c>
      <c r="E11" s="243">
        <v>0.29684297954429273</v>
      </c>
      <c r="F11" s="243">
        <v>-0.11351148952001634</v>
      </c>
    </row>
    <row r="12" spans="1:6" ht="30" x14ac:dyDescent="0.25">
      <c r="A12" s="245" t="s">
        <v>39</v>
      </c>
      <c r="B12" s="243">
        <v>0.55595328242440634</v>
      </c>
      <c r="C12" s="243">
        <v>0.12433767547587812</v>
      </c>
      <c r="D12" s="243">
        <v>0.38876069513502848</v>
      </c>
      <c r="E12" s="243">
        <v>0.22092258501906384</v>
      </c>
      <c r="F12" s="243">
        <v>-0.20557238238458525</v>
      </c>
    </row>
    <row r="13" spans="1:6" ht="30" x14ac:dyDescent="0.25">
      <c r="A13" s="245" t="s">
        <v>40</v>
      </c>
      <c r="B13" s="243">
        <v>0.22720187157545924</v>
      </c>
      <c r="C13" s="243">
        <v>8.5718709922707734E-2</v>
      </c>
      <c r="D13" s="243">
        <v>1.9328547446501403E-2</v>
      </c>
      <c r="E13" s="243">
        <v>5.7140130387977446E-2</v>
      </c>
      <c r="F13" s="243">
        <v>-0.11067227075106466</v>
      </c>
    </row>
    <row r="14" spans="1:6" ht="30" x14ac:dyDescent="0.25">
      <c r="A14" s="245" t="s">
        <v>42</v>
      </c>
      <c r="B14" s="243">
        <v>0.18478063892485269</v>
      </c>
      <c r="C14" s="243">
        <v>0.43597856703440863</v>
      </c>
      <c r="D14" s="243">
        <v>0.41450860639437231</v>
      </c>
      <c r="E14" s="243">
        <v>0.20037743265220248</v>
      </c>
      <c r="F14" s="243">
        <v>-0.11187984294049702</v>
      </c>
    </row>
    <row r="15" spans="1:6" ht="30" x14ac:dyDescent="0.25">
      <c r="A15" s="245" t="s">
        <v>41</v>
      </c>
      <c r="B15" s="243">
        <v>0.29260070208745481</v>
      </c>
      <c r="C15" s="243">
        <v>-0.12636181438107674</v>
      </c>
      <c r="D15" s="243">
        <v>7.5803985634724735E-2</v>
      </c>
      <c r="E15" s="243">
        <v>-0.26263317300554501</v>
      </c>
      <c r="F15" s="243">
        <v>1.5530170844426906E-2</v>
      </c>
    </row>
  </sheetData>
  <conditionalFormatting sqref="B2:F15">
    <cfRule type="cellIs" dxfId="0" priority="2" operator="greaterThan">
      <formula>0.5</formula>
    </cfRule>
    <cfRule type="cellIs" dxfId="1" priority="1" operator="lessThan">
      <formula>-0.5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67"/>
  <sheetViews>
    <sheetView tabSelected="1" topLeftCell="H1" zoomScale="70" zoomScaleNormal="70" workbookViewId="0">
      <pane ySplit="1" topLeftCell="A2" activePane="bottomLeft" state="frozen"/>
      <selection activeCell="F5" sqref="F5"/>
      <selection pane="bottomLeft" activeCell="AC22" sqref="AC22"/>
    </sheetView>
  </sheetViews>
  <sheetFormatPr defaultRowHeight="15" x14ac:dyDescent="0.25"/>
  <cols>
    <col min="1" max="1" width="5.5703125" hidden="1" customWidth="1"/>
    <col min="2" max="2" width="9.42578125" hidden="1" customWidth="1"/>
    <col min="3" max="3" width="9.5703125" hidden="1" customWidth="1"/>
    <col min="4" max="4" width="22.28515625" hidden="1" customWidth="1"/>
    <col min="5" max="5" width="22.5703125" hidden="1" customWidth="1"/>
    <col min="6" max="6" width="33.5703125" hidden="1" customWidth="1"/>
    <col min="7" max="7" width="13.28515625" hidden="1" customWidth="1"/>
    <col min="8" max="12" width="8.42578125" style="143" customWidth="1"/>
    <col min="13" max="13" width="25.42578125" style="143" customWidth="1"/>
    <col min="14" max="15" width="8.42578125" style="143" customWidth="1"/>
    <col min="16" max="16" width="12.7109375" customWidth="1"/>
    <col min="17" max="17" width="29.5703125" bestFit="1" customWidth="1"/>
    <col min="18" max="18" width="17.140625" style="57" customWidth="1"/>
    <col min="19" max="19" width="14.85546875" style="143" customWidth="1"/>
    <col min="20" max="20" width="15.140625" style="143" customWidth="1"/>
    <col min="21" max="21" width="16.42578125" style="143" customWidth="1"/>
    <col min="22" max="22" width="8.28515625" customWidth="1"/>
    <col min="25" max="25" width="9.140625" style="24" customWidth="1"/>
    <col min="26" max="26" width="8.7109375" customWidth="1"/>
    <col min="28" max="28" width="9.5703125" customWidth="1"/>
    <col min="31" max="31" width="9.85546875" customWidth="1"/>
    <col min="32" max="32" width="14.7109375" customWidth="1"/>
    <col min="33" max="33" width="9.85546875" customWidth="1"/>
    <col min="34" max="34" width="13.140625" customWidth="1"/>
    <col min="35" max="35" width="19" customWidth="1"/>
    <col min="36" max="36" width="9.140625" style="143"/>
  </cols>
  <sheetData>
    <row r="1" spans="1:36" s="160" customFormat="1" ht="57" customHeight="1" x14ac:dyDescent="0.25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7</v>
      </c>
      <c r="H1" s="106" t="s">
        <v>0</v>
      </c>
      <c r="I1" s="106" t="s">
        <v>1</v>
      </c>
      <c r="J1" s="106" t="s">
        <v>2</v>
      </c>
      <c r="K1" s="106" t="s">
        <v>3</v>
      </c>
      <c r="L1" s="106" t="s">
        <v>4</v>
      </c>
      <c r="M1" s="106" t="s">
        <v>5</v>
      </c>
      <c r="N1" s="106" t="s">
        <v>7</v>
      </c>
      <c r="O1" s="106" t="s">
        <v>8</v>
      </c>
      <c r="P1" s="116" t="s">
        <v>6</v>
      </c>
      <c r="Q1" s="116" t="s">
        <v>3</v>
      </c>
      <c r="R1" s="159" t="s">
        <v>21</v>
      </c>
      <c r="S1" s="110" t="s">
        <v>113</v>
      </c>
      <c r="T1" s="110" t="s">
        <v>114</v>
      </c>
      <c r="U1" s="110" t="s">
        <v>131</v>
      </c>
      <c r="V1" s="93" t="s">
        <v>34</v>
      </c>
      <c r="W1" s="93" t="s">
        <v>30</v>
      </c>
      <c r="X1" s="93" t="s">
        <v>33</v>
      </c>
      <c r="Y1" s="93" t="s">
        <v>29</v>
      </c>
      <c r="Z1" s="93" t="s">
        <v>36</v>
      </c>
      <c r="AA1" s="93" t="s">
        <v>31</v>
      </c>
      <c r="AB1" s="93" t="s">
        <v>32</v>
      </c>
      <c r="AC1" s="93" t="s">
        <v>35</v>
      </c>
      <c r="AD1" s="94" t="s">
        <v>37</v>
      </c>
      <c r="AE1" s="94" t="s">
        <v>38</v>
      </c>
      <c r="AF1" s="94" t="s">
        <v>39</v>
      </c>
      <c r="AG1" s="94" t="s">
        <v>40</v>
      </c>
      <c r="AH1" s="94" t="s">
        <v>42</v>
      </c>
      <c r="AI1" s="94" t="s">
        <v>41</v>
      </c>
      <c r="AJ1" s="110" t="s">
        <v>116</v>
      </c>
    </row>
    <row r="2" spans="1:36" ht="16.5" thickBot="1" x14ac:dyDescent="0.3">
      <c r="A2" s="22">
        <v>2004</v>
      </c>
      <c r="B2" s="22">
        <v>3</v>
      </c>
      <c r="C2" s="22">
        <v>1</v>
      </c>
      <c r="D2" s="22">
        <v>-7.2</v>
      </c>
      <c r="E2" s="23" t="s">
        <v>9</v>
      </c>
      <c r="F2" s="95" t="s">
        <v>9</v>
      </c>
      <c r="G2">
        <f>D2+10</f>
        <v>2.8</v>
      </c>
      <c r="H2" s="22">
        <v>2004</v>
      </c>
      <c r="I2" s="22">
        <v>3</v>
      </c>
      <c r="J2" s="22">
        <v>1</v>
      </c>
      <c r="K2" s="22">
        <v>-7.2</v>
      </c>
      <c r="L2" s="23" t="s">
        <v>9</v>
      </c>
      <c r="M2" s="142" t="s">
        <v>9</v>
      </c>
      <c r="N2" s="143">
        <f>K2+5</f>
        <v>-2.2000000000000002</v>
      </c>
      <c r="P2" s="5">
        <v>38047</v>
      </c>
      <c r="Q2">
        <f>D2</f>
        <v>-7.2</v>
      </c>
      <c r="R2" s="96">
        <v>4.4000000000000004</v>
      </c>
      <c r="S2" s="143">
        <v>2.875</v>
      </c>
      <c r="T2" s="143">
        <v>5.75</v>
      </c>
      <c r="U2" s="143">
        <v>85.75</v>
      </c>
      <c r="AJ2" s="143" t="s">
        <v>119</v>
      </c>
    </row>
    <row r="3" spans="1:36" ht="16.5" thickBot="1" x14ac:dyDescent="0.3">
      <c r="A3" s="22">
        <v>2004</v>
      </c>
      <c r="B3" s="22">
        <v>3</v>
      </c>
      <c r="C3" s="22">
        <v>2</v>
      </c>
      <c r="D3" s="22">
        <v>-7</v>
      </c>
      <c r="E3" s="23" t="s">
        <v>9</v>
      </c>
      <c r="F3" s="8" t="s">
        <v>9</v>
      </c>
      <c r="G3">
        <f t="shared" ref="G3:G31" si="0">D3+10</f>
        <v>3</v>
      </c>
      <c r="H3" s="22">
        <v>2004</v>
      </c>
      <c r="I3" s="22">
        <v>3</v>
      </c>
      <c r="J3" s="22">
        <v>2</v>
      </c>
      <c r="K3" s="22">
        <v>-7</v>
      </c>
      <c r="L3" s="23" t="s">
        <v>9</v>
      </c>
      <c r="M3" s="142" t="s">
        <v>9</v>
      </c>
      <c r="N3" s="143">
        <f t="shared" ref="N3:N31" si="1">K3+5</f>
        <v>-2</v>
      </c>
      <c r="P3" s="5">
        <v>38048</v>
      </c>
      <c r="Q3">
        <f t="shared" ref="Q3:Q66" si="2">D3</f>
        <v>-7</v>
      </c>
      <c r="R3" s="55">
        <v>0</v>
      </c>
      <c r="S3" s="143">
        <v>2.5</v>
      </c>
      <c r="T3" s="143">
        <v>5.75</v>
      </c>
      <c r="U3" s="143">
        <v>84.75</v>
      </c>
      <c r="AJ3" s="143" t="s">
        <v>119</v>
      </c>
    </row>
    <row r="4" spans="1:36" ht="16.5" thickBot="1" x14ac:dyDescent="0.3">
      <c r="A4" s="22">
        <v>2004</v>
      </c>
      <c r="B4" s="22">
        <v>3</v>
      </c>
      <c r="C4" s="22">
        <v>3</v>
      </c>
      <c r="D4" s="22">
        <v>-5.9</v>
      </c>
      <c r="E4" s="23" t="s">
        <v>9</v>
      </c>
      <c r="F4" s="8" t="s">
        <v>9</v>
      </c>
      <c r="G4">
        <f t="shared" si="0"/>
        <v>4.0999999999999996</v>
      </c>
      <c r="H4" s="22">
        <v>2004</v>
      </c>
      <c r="I4" s="22">
        <v>3</v>
      </c>
      <c r="J4" s="22">
        <v>3</v>
      </c>
      <c r="K4" s="22">
        <v>-5.9</v>
      </c>
      <c r="L4" s="23" t="s">
        <v>9</v>
      </c>
      <c r="M4" s="142" t="s">
        <v>9</v>
      </c>
      <c r="N4" s="143">
        <f t="shared" si="1"/>
        <v>-0.90000000000000036</v>
      </c>
      <c r="P4" s="5">
        <v>38049</v>
      </c>
      <c r="Q4">
        <f t="shared" si="2"/>
        <v>-5.9</v>
      </c>
      <c r="R4" s="55">
        <v>0</v>
      </c>
      <c r="S4" s="143">
        <v>1</v>
      </c>
      <c r="T4" s="143">
        <v>2.25</v>
      </c>
      <c r="U4" s="143">
        <v>81.5</v>
      </c>
      <c r="AJ4" s="143" t="s">
        <v>124</v>
      </c>
    </row>
    <row r="5" spans="1:36" ht="16.5" thickBot="1" x14ac:dyDescent="0.3">
      <c r="A5" s="22">
        <v>2004</v>
      </c>
      <c r="B5" s="22">
        <v>3</v>
      </c>
      <c r="C5" s="22">
        <v>4</v>
      </c>
      <c r="D5" s="22">
        <v>-4.4000000000000004</v>
      </c>
      <c r="E5" s="23" t="s">
        <v>10</v>
      </c>
      <c r="F5" s="8" t="s">
        <v>9</v>
      </c>
      <c r="G5">
        <f t="shared" si="0"/>
        <v>5.6</v>
      </c>
      <c r="H5" s="22">
        <v>2004</v>
      </c>
      <c r="I5" s="22">
        <v>3</v>
      </c>
      <c r="J5" s="22">
        <v>4</v>
      </c>
      <c r="K5" s="22">
        <v>-4.4000000000000004</v>
      </c>
      <c r="L5" s="23" t="s">
        <v>10</v>
      </c>
      <c r="M5" s="142" t="s">
        <v>9</v>
      </c>
      <c r="N5" s="143">
        <f t="shared" si="1"/>
        <v>0.59999999999999964</v>
      </c>
      <c r="P5" s="5">
        <v>38050</v>
      </c>
      <c r="Q5">
        <f t="shared" si="2"/>
        <v>-4.4000000000000004</v>
      </c>
      <c r="R5" s="55">
        <v>0</v>
      </c>
      <c r="S5" s="143">
        <v>1</v>
      </c>
      <c r="T5" s="143">
        <v>3</v>
      </c>
      <c r="U5" s="143">
        <v>70.5</v>
      </c>
      <c r="AJ5" s="143" t="s">
        <v>127</v>
      </c>
    </row>
    <row r="6" spans="1:36" ht="16.5" thickBot="1" x14ac:dyDescent="0.3">
      <c r="A6" s="22">
        <v>2004</v>
      </c>
      <c r="B6" s="22">
        <v>3</v>
      </c>
      <c r="C6" s="22">
        <v>5</v>
      </c>
      <c r="D6" s="22">
        <v>-6</v>
      </c>
      <c r="E6" s="23" t="s">
        <v>9</v>
      </c>
      <c r="F6" s="8" t="s">
        <v>9</v>
      </c>
      <c r="G6">
        <f t="shared" si="0"/>
        <v>4</v>
      </c>
      <c r="H6" s="22">
        <v>2004</v>
      </c>
      <c r="I6" s="22">
        <v>3</v>
      </c>
      <c r="J6" s="22">
        <v>5</v>
      </c>
      <c r="K6" s="22">
        <v>-6</v>
      </c>
      <c r="L6" s="23" t="s">
        <v>9</v>
      </c>
      <c r="M6" s="142" t="s">
        <v>9</v>
      </c>
      <c r="N6" s="143">
        <f t="shared" si="1"/>
        <v>-1</v>
      </c>
      <c r="O6" s="143" t="s">
        <v>44</v>
      </c>
      <c r="P6" s="5">
        <v>38051</v>
      </c>
      <c r="Q6">
        <f t="shared" si="2"/>
        <v>-6</v>
      </c>
      <c r="R6" s="55">
        <v>0</v>
      </c>
      <c r="S6" s="143">
        <v>1.5</v>
      </c>
      <c r="T6" s="143">
        <v>3.25</v>
      </c>
      <c r="U6" s="143">
        <v>78.5</v>
      </c>
      <c r="AJ6" s="143" t="s">
        <v>120</v>
      </c>
    </row>
    <row r="7" spans="1:36" ht="16.5" thickBot="1" x14ac:dyDescent="0.3">
      <c r="A7" s="22">
        <v>2004</v>
      </c>
      <c r="B7" s="22">
        <v>3</v>
      </c>
      <c r="C7" s="22">
        <v>6</v>
      </c>
      <c r="D7" s="22">
        <v>-3.8</v>
      </c>
      <c r="E7" s="23" t="s">
        <v>10</v>
      </c>
      <c r="F7" s="8" t="s">
        <v>9</v>
      </c>
      <c r="G7">
        <f t="shared" si="0"/>
        <v>6.2</v>
      </c>
      <c r="H7" s="22">
        <v>2004</v>
      </c>
      <c r="I7" s="22">
        <v>3</v>
      </c>
      <c r="J7" s="22">
        <v>6</v>
      </c>
      <c r="K7" s="22">
        <v>-3.8</v>
      </c>
      <c r="L7" s="23" t="s">
        <v>10</v>
      </c>
      <c r="M7" s="142" t="s">
        <v>9</v>
      </c>
      <c r="N7" s="143">
        <f t="shared" si="1"/>
        <v>1.2000000000000002</v>
      </c>
      <c r="P7" s="5">
        <v>38052</v>
      </c>
      <c r="Q7">
        <f t="shared" si="2"/>
        <v>-3.8</v>
      </c>
      <c r="R7" s="55">
        <v>0</v>
      </c>
      <c r="S7" s="143">
        <v>2.75</v>
      </c>
      <c r="T7" s="143">
        <v>6.75</v>
      </c>
      <c r="U7" s="143">
        <v>67.25</v>
      </c>
      <c r="AJ7" s="143" t="s">
        <v>117</v>
      </c>
    </row>
    <row r="8" spans="1:36" ht="16.5" thickBot="1" x14ac:dyDescent="0.3">
      <c r="A8" s="22">
        <v>2004</v>
      </c>
      <c r="B8" s="22">
        <v>3</v>
      </c>
      <c r="C8" s="22">
        <v>7</v>
      </c>
      <c r="D8" s="22">
        <v>3.6</v>
      </c>
      <c r="E8" s="23" t="s">
        <v>11</v>
      </c>
      <c r="F8" s="8" t="s">
        <v>9</v>
      </c>
      <c r="G8">
        <f t="shared" si="0"/>
        <v>13.6</v>
      </c>
      <c r="H8" s="22">
        <v>2004</v>
      </c>
      <c r="I8" s="22">
        <v>3</v>
      </c>
      <c r="J8" s="22">
        <v>7</v>
      </c>
      <c r="K8" s="22">
        <v>3.6</v>
      </c>
      <c r="L8" s="23" t="s">
        <v>11</v>
      </c>
      <c r="M8" s="142" t="s">
        <v>9</v>
      </c>
      <c r="N8" s="143">
        <f t="shared" si="1"/>
        <v>8.6</v>
      </c>
      <c r="P8" s="5">
        <v>38053</v>
      </c>
      <c r="Q8">
        <f t="shared" si="2"/>
        <v>3.6</v>
      </c>
      <c r="R8" s="55">
        <v>6</v>
      </c>
      <c r="S8" s="143">
        <v>6.625</v>
      </c>
      <c r="T8" s="143">
        <v>13.5</v>
      </c>
      <c r="U8" s="143">
        <v>85.875</v>
      </c>
      <c r="AJ8" s="143" t="s">
        <v>119</v>
      </c>
    </row>
    <row r="9" spans="1:36" ht="16.5" thickBot="1" x14ac:dyDescent="0.3">
      <c r="A9" s="22">
        <v>2004</v>
      </c>
      <c r="B9" s="22">
        <v>3</v>
      </c>
      <c r="C9" s="22">
        <v>8</v>
      </c>
      <c r="D9" s="22">
        <v>-3.7</v>
      </c>
      <c r="E9" s="23" t="s">
        <v>10</v>
      </c>
      <c r="F9" s="8" t="s">
        <v>9</v>
      </c>
      <c r="G9">
        <f t="shared" si="0"/>
        <v>6.3</v>
      </c>
      <c r="H9" s="22">
        <v>2004</v>
      </c>
      <c r="I9" s="22">
        <v>3</v>
      </c>
      <c r="J9" s="22">
        <v>8</v>
      </c>
      <c r="K9" s="22">
        <v>-3.7</v>
      </c>
      <c r="L9" s="23" t="s">
        <v>10</v>
      </c>
      <c r="M9" s="142" t="s">
        <v>9</v>
      </c>
      <c r="N9" s="143">
        <f t="shared" si="1"/>
        <v>1.2999999999999998</v>
      </c>
      <c r="P9" s="5">
        <v>38054</v>
      </c>
      <c r="Q9">
        <f t="shared" si="2"/>
        <v>-3.7</v>
      </c>
      <c r="R9" s="55">
        <v>2.5</v>
      </c>
      <c r="S9" s="143">
        <v>7.5</v>
      </c>
      <c r="T9" s="143">
        <v>15.5</v>
      </c>
      <c r="U9" s="143">
        <v>77.5</v>
      </c>
      <c r="AJ9" s="143" t="s">
        <v>122</v>
      </c>
    </row>
    <row r="10" spans="1:36" ht="16.5" thickBot="1" x14ac:dyDescent="0.3">
      <c r="A10" s="22">
        <v>2004</v>
      </c>
      <c r="B10" s="22">
        <v>3</v>
      </c>
      <c r="C10" s="22">
        <v>9</v>
      </c>
      <c r="D10" s="22">
        <v>-7.3</v>
      </c>
      <c r="E10" s="23" t="s">
        <v>9</v>
      </c>
      <c r="F10" s="8" t="s">
        <v>9</v>
      </c>
      <c r="G10">
        <f t="shared" si="0"/>
        <v>2.7</v>
      </c>
      <c r="H10" s="22">
        <v>2004</v>
      </c>
      <c r="I10" s="22">
        <v>3</v>
      </c>
      <c r="J10" s="22">
        <v>9</v>
      </c>
      <c r="K10" s="22">
        <v>-7.3</v>
      </c>
      <c r="L10" s="23" t="s">
        <v>9</v>
      </c>
      <c r="M10" s="142" t="s">
        <v>9</v>
      </c>
      <c r="N10" s="143">
        <f t="shared" si="1"/>
        <v>-2.2999999999999998</v>
      </c>
      <c r="P10" s="5">
        <v>38055</v>
      </c>
      <c r="Q10">
        <f t="shared" si="2"/>
        <v>-7.3</v>
      </c>
      <c r="R10" s="55">
        <v>0.3</v>
      </c>
      <c r="S10" s="143">
        <v>6</v>
      </c>
      <c r="T10" s="143">
        <v>11.25</v>
      </c>
      <c r="U10" s="143">
        <v>73.875</v>
      </c>
      <c r="AJ10" s="143" t="s">
        <v>122</v>
      </c>
    </row>
    <row r="11" spans="1:36" ht="16.5" thickBot="1" x14ac:dyDescent="0.3">
      <c r="A11" s="22">
        <v>2004</v>
      </c>
      <c r="B11" s="22">
        <v>3</v>
      </c>
      <c r="C11" s="22">
        <v>10</v>
      </c>
      <c r="D11" s="22">
        <v>-7.1</v>
      </c>
      <c r="E11" s="23" t="s">
        <v>9</v>
      </c>
      <c r="F11" s="8" t="s">
        <v>9</v>
      </c>
      <c r="G11">
        <f t="shared" si="0"/>
        <v>2.9000000000000004</v>
      </c>
      <c r="H11" s="22">
        <v>2004</v>
      </c>
      <c r="I11" s="22">
        <v>3</v>
      </c>
      <c r="J11" s="22">
        <v>10</v>
      </c>
      <c r="K11" s="22">
        <v>-7.1</v>
      </c>
      <c r="L11" s="23" t="s">
        <v>9</v>
      </c>
      <c r="M11" s="142" t="s">
        <v>9</v>
      </c>
      <c r="N11" s="143">
        <f t="shared" si="1"/>
        <v>-2.0999999999999996</v>
      </c>
      <c r="P11" s="5">
        <v>38056</v>
      </c>
      <c r="Q11">
        <f t="shared" si="2"/>
        <v>-7.1</v>
      </c>
      <c r="R11" s="55">
        <v>1.5</v>
      </c>
      <c r="S11" s="143">
        <v>4</v>
      </c>
      <c r="T11" s="143">
        <v>9.25</v>
      </c>
      <c r="U11" s="143">
        <v>84.75</v>
      </c>
      <c r="AJ11" s="143" t="s">
        <v>119</v>
      </c>
    </row>
    <row r="12" spans="1:36" ht="16.5" thickBot="1" x14ac:dyDescent="0.3">
      <c r="A12" s="22">
        <v>2004</v>
      </c>
      <c r="B12" s="22">
        <v>3</v>
      </c>
      <c r="C12" s="22">
        <v>11</v>
      </c>
      <c r="D12" s="22">
        <v>-7.3</v>
      </c>
      <c r="E12" s="23" t="s">
        <v>9</v>
      </c>
      <c r="F12" s="8" t="s">
        <v>9</v>
      </c>
      <c r="G12">
        <f t="shared" si="0"/>
        <v>2.7</v>
      </c>
      <c r="H12" s="22">
        <v>2004</v>
      </c>
      <c r="I12" s="22">
        <v>3</v>
      </c>
      <c r="J12" s="22">
        <v>11</v>
      </c>
      <c r="K12" s="22">
        <v>-7.3</v>
      </c>
      <c r="L12" s="23" t="s">
        <v>9</v>
      </c>
      <c r="M12" s="142" t="s">
        <v>9</v>
      </c>
      <c r="N12" s="143">
        <f t="shared" si="1"/>
        <v>-2.2999999999999998</v>
      </c>
      <c r="P12" s="5">
        <v>38057</v>
      </c>
      <c r="Q12">
        <f t="shared" si="2"/>
        <v>-7.3</v>
      </c>
      <c r="R12" s="55">
        <v>0.5</v>
      </c>
      <c r="S12" s="143">
        <v>6.5</v>
      </c>
      <c r="T12" s="143">
        <v>12.75</v>
      </c>
      <c r="U12" s="143">
        <v>76.25</v>
      </c>
      <c r="AJ12" s="143" t="s">
        <v>119</v>
      </c>
    </row>
    <row r="13" spans="1:36" ht="16.5" thickBot="1" x14ac:dyDescent="0.3">
      <c r="A13" s="22">
        <v>2004</v>
      </c>
      <c r="B13" s="22">
        <v>3</v>
      </c>
      <c r="C13" s="22">
        <v>12</v>
      </c>
      <c r="D13" s="22">
        <v>-4.4000000000000004</v>
      </c>
      <c r="E13" s="23" t="s">
        <v>10</v>
      </c>
      <c r="F13" s="8" t="s">
        <v>9</v>
      </c>
      <c r="G13">
        <f t="shared" si="0"/>
        <v>5.6</v>
      </c>
      <c r="H13" s="22">
        <v>2004</v>
      </c>
      <c r="I13" s="22">
        <v>3</v>
      </c>
      <c r="J13" s="22">
        <v>12</v>
      </c>
      <c r="K13" s="22">
        <v>-4.4000000000000004</v>
      </c>
      <c r="L13" s="23" t="s">
        <v>10</v>
      </c>
      <c r="M13" s="142" t="s">
        <v>9</v>
      </c>
      <c r="N13" s="143">
        <f t="shared" si="1"/>
        <v>0.59999999999999964</v>
      </c>
      <c r="P13" s="5">
        <v>38058</v>
      </c>
      <c r="Q13">
        <f t="shared" si="2"/>
        <v>-4.4000000000000004</v>
      </c>
      <c r="R13" s="55">
        <v>0.6</v>
      </c>
      <c r="S13" s="143">
        <v>6.25</v>
      </c>
      <c r="T13" s="143">
        <v>14.125</v>
      </c>
      <c r="U13" s="143">
        <v>76.25</v>
      </c>
      <c r="AJ13" s="143" t="s">
        <v>122</v>
      </c>
    </row>
    <row r="14" spans="1:36" ht="16.5" thickBot="1" x14ac:dyDescent="0.3">
      <c r="A14" s="22">
        <v>2004</v>
      </c>
      <c r="B14" s="22">
        <v>3</v>
      </c>
      <c r="C14" s="22">
        <v>13</v>
      </c>
      <c r="D14" s="22">
        <v>-13.4</v>
      </c>
      <c r="E14" s="23" t="s">
        <v>9</v>
      </c>
      <c r="F14" s="8" t="s">
        <v>9</v>
      </c>
      <c r="G14">
        <f t="shared" si="0"/>
        <v>-3.4000000000000004</v>
      </c>
      <c r="H14" s="22">
        <v>2004</v>
      </c>
      <c r="I14" s="22">
        <v>3</v>
      </c>
      <c r="J14" s="22">
        <v>13</v>
      </c>
      <c r="K14" s="22">
        <v>-13.4</v>
      </c>
      <c r="L14" s="23" t="s">
        <v>9</v>
      </c>
      <c r="M14" s="142" t="s">
        <v>9</v>
      </c>
      <c r="N14" s="143">
        <f t="shared" si="1"/>
        <v>-8.4</v>
      </c>
      <c r="P14" s="5">
        <v>38059</v>
      </c>
      <c r="Q14">
        <f t="shared" si="2"/>
        <v>-13.4</v>
      </c>
      <c r="R14" s="55">
        <v>0</v>
      </c>
      <c r="S14" s="143">
        <v>2.75</v>
      </c>
      <c r="T14" s="143">
        <v>5.875</v>
      </c>
      <c r="U14" s="143">
        <v>68.125</v>
      </c>
      <c r="AJ14" s="143" t="s">
        <v>119</v>
      </c>
    </row>
    <row r="15" spans="1:36" ht="16.5" thickBot="1" x14ac:dyDescent="0.3">
      <c r="A15" s="22">
        <v>2004</v>
      </c>
      <c r="B15" s="22">
        <v>3</v>
      </c>
      <c r="C15" s="22">
        <v>14</v>
      </c>
      <c r="D15" s="22">
        <v>-18.7</v>
      </c>
      <c r="E15" s="23"/>
      <c r="F15" s="8" t="s">
        <v>9</v>
      </c>
      <c r="G15">
        <f t="shared" si="0"/>
        <v>-8.6999999999999993</v>
      </c>
      <c r="H15" s="22">
        <v>2004</v>
      </c>
      <c r="I15" s="22">
        <v>3</v>
      </c>
      <c r="J15" s="22">
        <v>14</v>
      </c>
      <c r="K15" s="22">
        <v>-18.7</v>
      </c>
      <c r="L15" s="23"/>
      <c r="M15" s="142" t="s">
        <v>9</v>
      </c>
      <c r="N15" s="143">
        <f t="shared" si="1"/>
        <v>-13.7</v>
      </c>
      <c r="P15" s="5">
        <v>38060</v>
      </c>
      <c r="Q15">
        <f t="shared" si="2"/>
        <v>-18.7</v>
      </c>
      <c r="R15" s="55">
        <v>0</v>
      </c>
      <c r="S15" s="143">
        <v>2.375</v>
      </c>
      <c r="T15" s="143">
        <v>5.125</v>
      </c>
      <c r="U15" s="143">
        <v>75.375</v>
      </c>
      <c r="AJ15" s="143" t="s">
        <v>119</v>
      </c>
    </row>
    <row r="16" spans="1:36" ht="16.5" thickBot="1" x14ac:dyDescent="0.3">
      <c r="A16" s="22">
        <v>2004</v>
      </c>
      <c r="B16" s="22">
        <v>3</v>
      </c>
      <c r="C16" s="22">
        <v>15</v>
      </c>
      <c r="D16" s="22">
        <v>-17.8</v>
      </c>
      <c r="E16" s="23" t="s">
        <v>9</v>
      </c>
      <c r="F16" s="8" t="s">
        <v>9</v>
      </c>
      <c r="G16">
        <f t="shared" si="0"/>
        <v>-7.8000000000000007</v>
      </c>
      <c r="H16" s="22">
        <v>2004</v>
      </c>
      <c r="I16" s="22">
        <v>3</v>
      </c>
      <c r="J16" s="22">
        <v>15</v>
      </c>
      <c r="K16" s="22">
        <v>-17.8</v>
      </c>
      <c r="L16" s="23" t="s">
        <v>9</v>
      </c>
      <c r="M16" s="142" t="s">
        <v>9</v>
      </c>
      <c r="N16" s="143">
        <f t="shared" si="1"/>
        <v>-12.8</v>
      </c>
      <c r="P16" s="5">
        <v>38061</v>
      </c>
      <c r="Q16">
        <f t="shared" si="2"/>
        <v>-17.8</v>
      </c>
      <c r="R16" s="55">
        <v>0</v>
      </c>
      <c r="S16" s="143">
        <v>1.25</v>
      </c>
      <c r="T16" s="143">
        <v>2.25</v>
      </c>
      <c r="U16" s="143">
        <v>66.5</v>
      </c>
      <c r="AJ16" s="143" t="s">
        <v>121</v>
      </c>
    </row>
    <row r="17" spans="1:36" ht="16.5" thickBot="1" x14ac:dyDescent="0.3">
      <c r="A17" s="22">
        <v>2004</v>
      </c>
      <c r="B17" s="22">
        <v>3</v>
      </c>
      <c r="C17" s="22">
        <v>16</v>
      </c>
      <c r="D17" s="22">
        <v>-15.9</v>
      </c>
      <c r="E17" s="23" t="s">
        <v>9</v>
      </c>
      <c r="F17" s="8" t="s">
        <v>9</v>
      </c>
      <c r="G17">
        <f t="shared" si="0"/>
        <v>-5.9</v>
      </c>
      <c r="H17" s="22">
        <v>2004</v>
      </c>
      <c r="I17" s="22">
        <v>3</v>
      </c>
      <c r="J17" s="22">
        <v>16</v>
      </c>
      <c r="K17" s="22">
        <v>-15.9</v>
      </c>
      <c r="L17" s="23" t="s">
        <v>9</v>
      </c>
      <c r="M17" s="142" t="s">
        <v>9</v>
      </c>
      <c r="N17" s="143">
        <f t="shared" si="1"/>
        <v>-10.9</v>
      </c>
      <c r="P17" s="5">
        <v>38062</v>
      </c>
      <c r="Q17">
        <f t="shared" si="2"/>
        <v>-15.9</v>
      </c>
      <c r="R17" s="55">
        <v>0</v>
      </c>
      <c r="S17" s="143">
        <v>1.125</v>
      </c>
      <c r="T17" s="143">
        <v>3</v>
      </c>
      <c r="U17" s="143">
        <v>60.375</v>
      </c>
      <c r="AJ17" s="143" t="s">
        <v>129</v>
      </c>
    </row>
    <row r="18" spans="1:36" ht="16.5" thickBot="1" x14ac:dyDescent="0.3">
      <c r="A18" s="22">
        <v>2004</v>
      </c>
      <c r="B18" s="22">
        <v>3</v>
      </c>
      <c r="C18" s="22">
        <v>17</v>
      </c>
      <c r="D18" s="22">
        <v>-13.4</v>
      </c>
      <c r="E18" s="23" t="s">
        <v>9</v>
      </c>
      <c r="F18" s="8" t="s">
        <v>9</v>
      </c>
      <c r="G18">
        <f t="shared" si="0"/>
        <v>-3.4000000000000004</v>
      </c>
      <c r="H18" s="22">
        <v>2004</v>
      </c>
      <c r="I18" s="22">
        <v>3</v>
      </c>
      <c r="J18" s="22">
        <v>17</v>
      </c>
      <c r="K18" s="22">
        <v>-13.4</v>
      </c>
      <c r="L18" s="23" t="s">
        <v>9</v>
      </c>
      <c r="M18" s="142" t="s">
        <v>9</v>
      </c>
      <c r="N18" s="143">
        <f t="shared" si="1"/>
        <v>-8.4</v>
      </c>
      <c r="P18" s="5">
        <v>38063</v>
      </c>
      <c r="Q18">
        <f t="shared" si="2"/>
        <v>-13.4</v>
      </c>
      <c r="R18" s="55">
        <v>0</v>
      </c>
      <c r="S18" s="143">
        <v>0.875</v>
      </c>
      <c r="T18" s="143">
        <v>2.25</v>
      </c>
      <c r="U18" s="143">
        <v>58.5</v>
      </c>
      <c r="AJ18" s="143" t="s">
        <v>125</v>
      </c>
    </row>
    <row r="19" spans="1:36" ht="16.5" thickBot="1" x14ac:dyDescent="0.3">
      <c r="A19" s="22">
        <v>2004</v>
      </c>
      <c r="B19" s="22">
        <v>3</v>
      </c>
      <c r="C19" s="22">
        <v>18</v>
      </c>
      <c r="D19" s="22">
        <v>-11.7</v>
      </c>
      <c r="E19" s="23" t="s">
        <v>9</v>
      </c>
      <c r="F19" s="8" t="s">
        <v>9</v>
      </c>
      <c r="G19">
        <f t="shared" si="0"/>
        <v>-1.6999999999999993</v>
      </c>
      <c r="H19" s="22">
        <v>2004</v>
      </c>
      <c r="I19" s="22">
        <v>3</v>
      </c>
      <c r="J19" s="22">
        <v>18</v>
      </c>
      <c r="K19" s="22">
        <v>-11.7</v>
      </c>
      <c r="L19" s="23" t="s">
        <v>9</v>
      </c>
      <c r="M19" s="142" t="s">
        <v>9</v>
      </c>
      <c r="N19" s="143">
        <f t="shared" si="1"/>
        <v>-6.6999999999999993</v>
      </c>
      <c r="P19" s="5">
        <v>38064</v>
      </c>
      <c r="Q19">
        <f t="shared" si="2"/>
        <v>-11.7</v>
      </c>
      <c r="R19" s="55">
        <v>0.9</v>
      </c>
      <c r="S19" s="143">
        <v>1.625</v>
      </c>
      <c r="T19" s="143">
        <v>4.375</v>
      </c>
      <c r="U19" s="143">
        <v>80.875</v>
      </c>
      <c r="AJ19" s="143" t="s">
        <v>121</v>
      </c>
    </row>
    <row r="20" spans="1:36" ht="16.5" thickBot="1" x14ac:dyDescent="0.3">
      <c r="A20" s="22">
        <v>2004</v>
      </c>
      <c r="B20" s="22">
        <v>3</v>
      </c>
      <c r="C20" s="22">
        <v>19</v>
      </c>
      <c r="D20" s="22">
        <v>-7.1</v>
      </c>
      <c r="E20" s="23" t="s">
        <v>9</v>
      </c>
      <c r="F20" s="8" t="s">
        <v>9</v>
      </c>
      <c r="G20">
        <f t="shared" si="0"/>
        <v>2.9000000000000004</v>
      </c>
      <c r="H20" s="22">
        <v>2004</v>
      </c>
      <c r="I20" s="22">
        <v>3</v>
      </c>
      <c r="J20" s="22">
        <v>19</v>
      </c>
      <c r="K20" s="22">
        <v>-7.1</v>
      </c>
      <c r="L20" s="23" t="s">
        <v>9</v>
      </c>
      <c r="M20" s="142" t="s">
        <v>9</v>
      </c>
      <c r="N20" s="143">
        <f t="shared" si="1"/>
        <v>-2.0999999999999996</v>
      </c>
      <c r="P20" s="5">
        <v>38065</v>
      </c>
      <c r="Q20">
        <f t="shared" si="2"/>
        <v>-7.1</v>
      </c>
      <c r="R20" s="55">
        <v>0.3</v>
      </c>
      <c r="S20" s="143">
        <v>2.625</v>
      </c>
      <c r="T20" s="143">
        <v>5</v>
      </c>
      <c r="U20" s="143">
        <v>77.5</v>
      </c>
      <c r="AJ20" s="143" t="s">
        <v>119</v>
      </c>
    </row>
    <row r="21" spans="1:36" ht="16.5" thickBot="1" x14ac:dyDescent="0.3">
      <c r="A21" s="22">
        <v>2004</v>
      </c>
      <c r="B21" s="22">
        <v>3</v>
      </c>
      <c r="C21" s="22">
        <v>20</v>
      </c>
      <c r="D21" s="22">
        <v>-8.8000000000000007</v>
      </c>
      <c r="E21" s="23" t="s">
        <v>9</v>
      </c>
      <c r="F21" s="8" t="s">
        <v>9</v>
      </c>
      <c r="G21">
        <f t="shared" si="0"/>
        <v>1.1999999999999993</v>
      </c>
      <c r="H21" s="22">
        <v>2004</v>
      </c>
      <c r="I21" s="22">
        <v>3</v>
      </c>
      <c r="J21" s="22">
        <v>20</v>
      </c>
      <c r="K21" s="22">
        <v>-8.8000000000000007</v>
      </c>
      <c r="L21" s="23" t="s">
        <v>9</v>
      </c>
      <c r="M21" s="142" t="s">
        <v>9</v>
      </c>
      <c r="N21" s="143">
        <f t="shared" si="1"/>
        <v>-3.8000000000000007</v>
      </c>
      <c r="P21" s="5">
        <v>38066</v>
      </c>
      <c r="Q21">
        <f t="shared" si="2"/>
        <v>-8.8000000000000007</v>
      </c>
      <c r="R21" s="55">
        <v>0.8</v>
      </c>
      <c r="S21" s="143">
        <v>2.25</v>
      </c>
      <c r="T21" s="143">
        <v>5.5</v>
      </c>
      <c r="U21" s="143">
        <v>69.75</v>
      </c>
      <c r="AJ21" s="143" t="s">
        <v>120</v>
      </c>
    </row>
    <row r="22" spans="1:36" ht="16.5" thickBot="1" x14ac:dyDescent="0.3">
      <c r="A22" s="22">
        <v>2004</v>
      </c>
      <c r="B22" s="22">
        <v>3</v>
      </c>
      <c r="C22" s="22">
        <v>21</v>
      </c>
      <c r="D22" s="22">
        <v>-6.1</v>
      </c>
      <c r="E22" s="23" t="s">
        <v>9</v>
      </c>
      <c r="F22" s="8" t="s">
        <v>9</v>
      </c>
      <c r="G22">
        <f t="shared" si="0"/>
        <v>3.9000000000000004</v>
      </c>
      <c r="H22" s="22">
        <v>2004</v>
      </c>
      <c r="I22" s="22">
        <v>3</v>
      </c>
      <c r="J22" s="22">
        <v>21</v>
      </c>
      <c r="K22" s="22">
        <v>-6.1</v>
      </c>
      <c r="L22" s="23" t="s">
        <v>9</v>
      </c>
      <c r="M22" s="142" t="s">
        <v>9</v>
      </c>
      <c r="N22" s="143">
        <f t="shared" si="1"/>
        <v>-1.0999999999999996</v>
      </c>
      <c r="P22" s="5">
        <v>38067</v>
      </c>
      <c r="Q22">
        <f t="shared" si="2"/>
        <v>-6.1</v>
      </c>
      <c r="R22" s="55">
        <v>0.5</v>
      </c>
      <c r="S22" s="143">
        <v>2.25</v>
      </c>
      <c r="T22" s="143">
        <v>5.875</v>
      </c>
      <c r="U22" s="143">
        <v>87.5</v>
      </c>
      <c r="AJ22" s="143" t="s">
        <v>119</v>
      </c>
    </row>
    <row r="23" spans="1:36" ht="16.5" thickBot="1" x14ac:dyDescent="0.3">
      <c r="A23" s="22">
        <v>2004</v>
      </c>
      <c r="B23" s="22">
        <v>3</v>
      </c>
      <c r="C23" s="22">
        <v>22</v>
      </c>
      <c r="D23" s="22">
        <v>-7.4</v>
      </c>
      <c r="E23" s="23" t="s">
        <v>9</v>
      </c>
      <c r="F23" s="8" t="s">
        <v>9</v>
      </c>
      <c r="G23">
        <f t="shared" si="0"/>
        <v>2.5999999999999996</v>
      </c>
      <c r="H23" s="22">
        <v>2004</v>
      </c>
      <c r="I23" s="22">
        <v>3</v>
      </c>
      <c r="J23" s="22">
        <v>22</v>
      </c>
      <c r="K23" s="22">
        <v>-7.4</v>
      </c>
      <c r="L23" s="23" t="s">
        <v>9</v>
      </c>
      <c r="M23" s="142" t="s">
        <v>9</v>
      </c>
      <c r="N23" s="143">
        <f t="shared" si="1"/>
        <v>-2.4000000000000004</v>
      </c>
      <c r="P23" s="5">
        <v>38068</v>
      </c>
      <c r="Q23">
        <f t="shared" si="2"/>
        <v>-7.4</v>
      </c>
      <c r="R23" s="55">
        <v>0</v>
      </c>
      <c r="S23" s="143">
        <v>1.375</v>
      </c>
      <c r="T23" s="143">
        <v>3</v>
      </c>
      <c r="U23" s="143">
        <v>78.125</v>
      </c>
      <c r="AJ23" s="143" t="s">
        <v>117</v>
      </c>
    </row>
    <row r="24" spans="1:36" ht="16.5" thickBot="1" x14ac:dyDescent="0.3">
      <c r="A24" s="22">
        <v>2004</v>
      </c>
      <c r="B24" s="22">
        <v>3</v>
      </c>
      <c r="C24" s="22">
        <v>23</v>
      </c>
      <c r="D24" s="22">
        <v>-4.0999999999999996</v>
      </c>
      <c r="E24" s="23" t="s">
        <v>10</v>
      </c>
      <c r="F24" s="8" t="s">
        <v>9</v>
      </c>
      <c r="G24">
        <f t="shared" si="0"/>
        <v>5.9</v>
      </c>
      <c r="H24" s="22">
        <v>2004</v>
      </c>
      <c r="I24" s="22">
        <v>3</v>
      </c>
      <c r="J24" s="22">
        <v>23</v>
      </c>
      <c r="K24" s="22">
        <v>-4.0999999999999996</v>
      </c>
      <c r="L24" s="23" t="s">
        <v>10</v>
      </c>
      <c r="M24" s="142" t="s">
        <v>9</v>
      </c>
      <c r="N24" s="143">
        <f t="shared" si="1"/>
        <v>0.90000000000000036</v>
      </c>
      <c r="P24" s="5">
        <v>38069</v>
      </c>
      <c r="Q24">
        <f t="shared" si="2"/>
        <v>-4.0999999999999996</v>
      </c>
      <c r="R24" s="55">
        <v>1.6</v>
      </c>
      <c r="S24" s="143">
        <v>3.5</v>
      </c>
      <c r="T24" s="143">
        <v>9.125</v>
      </c>
      <c r="U24" s="143">
        <v>80.75</v>
      </c>
      <c r="AJ24" s="143" t="s">
        <v>117</v>
      </c>
    </row>
    <row r="25" spans="1:36" ht="16.5" thickBot="1" x14ac:dyDescent="0.3">
      <c r="A25" s="22">
        <v>2004</v>
      </c>
      <c r="B25" s="22">
        <v>3</v>
      </c>
      <c r="C25" s="22">
        <v>24</v>
      </c>
      <c r="D25" s="22">
        <v>1.8</v>
      </c>
      <c r="E25" s="23" t="s">
        <v>11</v>
      </c>
      <c r="F25" s="8" t="s">
        <v>9</v>
      </c>
      <c r="G25">
        <f t="shared" si="0"/>
        <v>11.8</v>
      </c>
      <c r="H25" s="22">
        <v>2004</v>
      </c>
      <c r="I25" s="22">
        <v>3</v>
      </c>
      <c r="J25" s="22">
        <v>24</v>
      </c>
      <c r="K25" s="22">
        <v>1.8</v>
      </c>
      <c r="L25" s="23" t="s">
        <v>11</v>
      </c>
      <c r="M25" s="142" t="s">
        <v>9</v>
      </c>
      <c r="N25" s="143">
        <f t="shared" si="1"/>
        <v>6.8</v>
      </c>
      <c r="P25" s="5">
        <v>38070</v>
      </c>
      <c r="Q25">
        <f t="shared" si="2"/>
        <v>1.8</v>
      </c>
      <c r="R25" s="55">
        <v>8.1999999999999993</v>
      </c>
      <c r="S25" s="143">
        <v>4.875</v>
      </c>
      <c r="T25" s="143">
        <v>10.375</v>
      </c>
      <c r="U25" s="143">
        <v>92.125</v>
      </c>
      <c r="AJ25" s="143" t="s">
        <v>119</v>
      </c>
    </row>
    <row r="26" spans="1:36" ht="16.5" thickBot="1" x14ac:dyDescent="0.3">
      <c r="A26" s="22">
        <v>2004</v>
      </c>
      <c r="B26" s="22">
        <v>3</v>
      </c>
      <c r="C26" s="22">
        <v>25</v>
      </c>
      <c r="D26" s="22">
        <v>-6.4</v>
      </c>
      <c r="E26" s="23" t="s">
        <v>9</v>
      </c>
      <c r="F26" s="8" t="s">
        <v>9</v>
      </c>
      <c r="G26">
        <f t="shared" si="0"/>
        <v>3.5999999999999996</v>
      </c>
      <c r="H26" s="22">
        <v>2004</v>
      </c>
      <c r="I26" s="22">
        <v>3</v>
      </c>
      <c r="J26" s="22">
        <v>25</v>
      </c>
      <c r="K26" s="22">
        <v>-6.4</v>
      </c>
      <c r="L26" s="23" t="s">
        <v>9</v>
      </c>
      <c r="M26" s="142" t="s">
        <v>9</v>
      </c>
      <c r="N26" s="143">
        <f t="shared" si="1"/>
        <v>-1.4000000000000004</v>
      </c>
      <c r="P26" s="5">
        <v>38071</v>
      </c>
      <c r="Q26">
        <f t="shared" si="2"/>
        <v>-6.4</v>
      </c>
      <c r="R26" s="55">
        <v>1.6</v>
      </c>
      <c r="S26" s="143">
        <v>2.875</v>
      </c>
      <c r="T26" s="143">
        <v>5.625</v>
      </c>
      <c r="U26" s="143">
        <v>64.5</v>
      </c>
      <c r="AJ26" s="143" t="s">
        <v>126</v>
      </c>
    </row>
    <row r="27" spans="1:36" ht="16.5" thickBot="1" x14ac:dyDescent="0.3">
      <c r="A27" s="22">
        <v>2004</v>
      </c>
      <c r="B27" s="22">
        <v>3</v>
      </c>
      <c r="C27" s="22">
        <v>26</v>
      </c>
      <c r="D27" s="22">
        <v>-14.5</v>
      </c>
      <c r="E27" s="23" t="s">
        <v>9</v>
      </c>
      <c r="F27" s="8" t="s">
        <v>9</v>
      </c>
      <c r="G27">
        <f t="shared" si="0"/>
        <v>-4.5</v>
      </c>
      <c r="H27" s="22">
        <v>2004</v>
      </c>
      <c r="I27" s="22">
        <v>3</v>
      </c>
      <c r="J27" s="22">
        <v>26</v>
      </c>
      <c r="K27" s="22">
        <v>-14.5</v>
      </c>
      <c r="L27" s="23" t="s">
        <v>9</v>
      </c>
      <c r="M27" s="142" t="s">
        <v>9</v>
      </c>
      <c r="N27" s="143">
        <f t="shared" si="1"/>
        <v>-9.5</v>
      </c>
      <c r="P27" s="5">
        <v>38072</v>
      </c>
      <c r="Q27">
        <f t="shared" si="2"/>
        <v>-14.5</v>
      </c>
      <c r="R27" s="55">
        <v>0</v>
      </c>
      <c r="S27" s="143">
        <v>2.75</v>
      </c>
      <c r="T27" s="143">
        <v>6.375</v>
      </c>
      <c r="U27" s="143">
        <v>66</v>
      </c>
      <c r="AJ27" s="143" t="s">
        <v>120</v>
      </c>
    </row>
    <row r="28" spans="1:36" ht="16.5" thickBot="1" x14ac:dyDescent="0.3">
      <c r="A28" s="22">
        <v>2004</v>
      </c>
      <c r="B28" s="22">
        <v>3</v>
      </c>
      <c r="C28" s="22">
        <v>27</v>
      </c>
      <c r="D28" s="22">
        <v>-12.1</v>
      </c>
      <c r="E28" s="23" t="s">
        <v>9</v>
      </c>
      <c r="F28" s="8" t="s">
        <v>9</v>
      </c>
      <c r="G28">
        <f t="shared" si="0"/>
        <v>-2.0999999999999996</v>
      </c>
      <c r="H28" s="22">
        <v>2004</v>
      </c>
      <c r="I28" s="22">
        <v>3</v>
      </c>
      <c r="J28" s="22">
        <v>27</v>
      </c>
      <c r="K28" s="22">
        <v>-12.1</v>
      </c>
      <c r="L28" s="23" t="s">
        <v>9</v>
      </c>
      <c r="M28" s="142" t="s">
        <v>9</v>
      </c>
      <c r="N28" s="143">
        <f t="shared" si="1"/>
        <v>-7.1</v>
      </c>
      <c r="P28" s="5">
        <v>38073</v>
      </c>
      <c r="Q28">
        <f t="shared" si="2"/>
        <v>-12.1</v>
      </c>
      <c r="R28" s="55">
        <v>0</v>
      </c>
      <c r="S28" s="143">
        <v>4.875</v>
      </c>
      <c r="T28" s="143">
        <v>9.5</v>
      </c>
      <c r="U28" s="143">
        <v>64.625</v>
      </c>
      <c r="AJ28" s="143" t="s">
        <v>119</v>
      </c>
    </row>
    <row r="29" spans="1:36" ht="16.5" thickBot="1" x14ac:dyDescent="0.3">
      <c r="A29" s="22">
        <v>2004</v>
      </c>
      <c r="B29" s="22">
        <v>3</v>
      </c>
      <c r="C29" s="22">
        <v>28</v>
      </c>
      <c r="D29" s="22">
        <v>-15.1</v>
      </c>
      <c r="E29" s="23" t="s">
        <v>9</v>
      </c>
      <c r="F29" s="8" t="s">
        <v>9</v>
      </c>
      <c r="G29">
        <f t="shared" si="0"/>
        <v>-5.0999999999999996</v>
      </c>
      <c r="H29" s="22">
        <v>2004</v>
      </c>
      <c r="I29" s="22">
        <v>3</v>
      </c>
      <c r="J29" s="22">
        <v>28</v>
      </c>
      <c r="K29" s="22">
        <v>-15.1</v>
      </c>
      <c r="L29" s="23" t="s">
        <v>9</v>
      </c>
      <c r="M29" s="142" t="s">
        <v>9</v>
      </c>
      <c r="N29" s="143">
        <f t="shared" si="1"/>
        <v>-10.1</v>
      </c>
      <c r="P29" s="5">
        <v>38074</v>
      </c>
      <c r="Q29">
        <f t="shared" si="2"/>
        <v>-15.1</v>
      </c>
      <c r="R29" s="55">
        <v>0</v>
      </c>
      <c r="S29" s="143">
        <v>1.875</v>
      </c>
      <c r="T29" s="143">
        <v>4.25</v>
      </c>
      <c r="U29" s="143">
        <v>68.375</v>
      </c>
      <c r="AJ29" s="143" t="s">
        <v>118</v>
      </c>
    </row>
    <row r="30" spans="1:36" ht="16.5" thickBot="1" x14ac:dyDescent="0.3">
      <c r="A30" s="22">
        <v>2004</v>
      </c>
      <c r="B30" s="22">
        <v>3</v>
      </c>
      <c r="C30" s="22">
        <v>29</v>
      </c>
      <c r="D30" s="22">
        <v>-4.8</v>
      </c>
      <c r="E30" s="23" t="s">
        <v>10</v>
      </c>
      <c r="F30" s="8" t="s">
        <v>9</v>
      </c>
      <c r="G30">
        <f t="shared" si="0"/>
        <v>5.2</v>
      </c>
      <c r="H30" s="22">
        <v>2004</v>
      </c>
      <c r="I30" s="22">
        <v>3</v>
      </c>
      <c r="J30" s="22">
        <v>29</v>
      </c>
      <c r="K30" s="22">
        <v>-4.8</v>
      </c>
      <c r="L30" s="23" t="s">
        <v>10</v>
      </c>
      <c r="M30" s="142" t="s">
        <v>9</v>
      </c>
      <c r="N30" s="143">
        <f t="shared" si="1"/>
        <v>0.20000000000000018</v>
      </c>
      <c r="P30" s="5">
        <v>38075</v>
      </c>
      <c r="Q30">
        <f t="shared" si="2"/>
        <v>-4.8</v>
      </c>
      <c r="R30" s="55">
        <v>0</v>
      </c>
      <c r="S30" s="143">
        <v>1.875</v>
      </c>
      <c r="T30" s="143">
        <v>4.25</v>
      </c>
      <c r="U30" s="143">
        <v>60</v>
      </c>
      <c r="Y30" s="78"/>
      <c r="AJ30" s="143" t="s">
        <v>118</v>
      </c>
    </row>
    <row r="31" spans="1:36" ht="16.5" thickBot="1" x14ac:dyDescent="0.3">
      <c r="A31" s="28">
        <v>2004</v>
      </c>
      <c r="B31" s="28">
        <v>3</v>
      </c>
      <c r="C31" s="28">
        <v>30</v>
      </c>
      <c r="D31" s="28">
        <v>-0.8</v>
      </c>
      <c r="E31" s="29" t="s">
        <v>10</v>
      </c>
      <c r="F31" s="8" t="s">
        <v>9</v>
      </c>
      <c r="G31">
        <f t="shared" si="0"/>
        <v>9.1999999999999993</v>
      </c>
      <c r="H31" s="28">
        <v>2004</v>
      </c>
      <c r="I31" s="28">
        <v>3</v>
      </c>
      <c r="J31" s="28">
        <v>30</v>
      </c>
      <c r="K31" s="28">
        <v>-0.8</v>
      </c>
      <c r="L31" s="29" t="s">
        <v>10</v>
      </c>
      <c r="M31" s="142" t="s">
        <v>9</v>
      </c>
      <c r="N31" s="144">
        <f t="shared" si="1"/>
        <v>4.2</v>
      </c>
      <c r="O31" s="144"/>
      <c r="P31" s="5">
        <v>38076</v>
      </c>
      <c r="Q31" s="30">
        <f t="shared" si="2"/>
        <v>-0.8</v>
      </c>
      <c r="R31" s="55">
        <v>0.2</v>
      </c>
      <c r="S31" s="143">
        <v>2</v>
      </c>
      <c r="T31" s="143">
        <v>4.125</v>
      </c>
      <c r="U31" s="143">
        <v>83.125</v>
      </c>
      <c r="Y31" s="78"/>
      <c r="AJ31" s="143" t="s">
        <v>120</v>
      </c>
    </row>
    <row r="32" spans="1:36" ht="16.5" thickBot="1" x14ac:dyDescent="0.3">
      <c r="A32" s="22">
        <v>2004</v>
      </c>
      <c r="B32" s="22">
        <v>3</v>
      </c>
      <c r="C32" s="22">
        <v>31</v>
      </c>
      <c r="D32" s="22">
        <v>1.5</v>
      </c>
      <c r="E32" s="23" t="s">
        <v>11</v>
      </c>
      <c r="F32" s="37" t="s">
        <v>11</v>
      </c>
      <c r="G32">
        <f>D32</f>
        <v>1.5</v>
      </c>
      <c r="H32" s="22">
        <v>2004</v>
      </c>
      <c r="I32" s="22">
        <v>3</v>
      </c>
      <c r="J32" s="22">
        <v>31</v>
      </c>
      <c r="K32" s="22">
        <v>1.5</v>
      </c>
      <c r="L32" s="23" t="s">
        <v>11</v>
      </c>
      <c r="M32" s="145" t="s">
        <v>11</v>
      </c>
      <c r="N32" s="143">
        <f>K32</f>
        <v>1.5</v>
      </c>
      <c r="P32" s="5">
        <v>38077</v>
      </c>
      <c r="Q32">
        <f t="shared" si="2"/>
        <v>1.5</v>
      </c>
      <c r="R32" s="55">
        <v>1.3</v>
      </c>
      <c r="S32" s="165">
        <v>2.625</v>
      </c>
      <c r="T32" s="165">
        <v>6.5</v>
      </c>
      <c r="U32" s="165">
        <v>87.875</v>
      </c>
      <c r="Y32" s="78"/>
      <c r="AJ32" s="166" t="s">
        <v>117</v>
      </c>
    </row>
    <row r="33" spans="1:36" ht="16.5" thickBot="1" x14ac:dyDescent="0.3">
      <c r="A33" s="22">
        <v>2004</v>
      </c>
      <c r="B33" s="22">
        <v>4</v>
      </c>
      <c r="C33" s="22">
        <v>1</v>
      </c>
      <c r="D33" s="22">
        <v>4.5</v>
      </c>
      <c r="E33" s="23" t="s">
        <v>11</v>
      </c>
      <c r="F33" s="11" t="s">
        <v>11</v>
      </c>
      <c r="G33">
        <f t="shared" ref="G33:G63" si="3">D33</f>
        <v>4.5</v>
      </c>
      <c r="H33" s="22">
        <v>2004</v>
      </c>
      <c r="I33" s="22">
        <v>4</v>
      </c>
      <c r="J33" s="22">
        <v>1</v>
      </c>
      <c r="K33" s="22">
        <v>4.5</v>
      </c>
      <c r="L33" s="23" t="s">
        <v>11</v>
      </c>
      <c r="M33" s="146" t="s">
        <v>11</v>
      </c>
      <c r="N33" s="143">
        <f t="shared" ref="N33:N63" si="4">K33</f>
        <v>4.5</v>
      </c>
      <c r="P33" s="5">
        <v>38078</v>
      </c>
      <c r="Q33">
        <f t="shared" si="2"/>
        <v>4.5</v>
      </c>
      <c r="R33" s="55">
        <v>0</v>
      </c>
      <c r="S33" s="167">
        <v>3.25</v>
      </c>
      <c r="T33" s="167">
        <v>8</v>
      </c>
      <c r="U33" s="167">
        <v>53.5</v>
      </c>
      <c r="Y33" s="78"/>
      <c r="AJ33" s="168" t="s">
        <v>120</v>
      </c>
    </row>
    <row r="34" spans="1:36" ht="16.5" thickBot="1" x14ac:dyDescent="0.3">
      <c r="A34" s="22">
        <v>2004</v>
      </c>
      <c r="B34" s="22">
        <v>4</v>
      </c>
      <c r="C34" s="22">
        <v>2</v>
      </c>
      <c r="D34" s="22">
        <v>5.0999999999999996</v>
      </c>
      <c r="E34" s="23" t="s">
        <v>12</v>
      </c>
      <c r="F34" s="11" t="s">
        <v>11</v>
      </c>
      <c r="G34">
        <f t="shared" si="3"/>
        <v>5.0999999999999996</v>
      </c>
      <c r="H34" s="22">
        <v>2004</v>
      </c>
      <c r="I34" s="22">
        <v>4</v>
      </c>
      <c r="J34" s="22">
        <v>2</v>
      </c>
      <c r="K34" s="22">
        <v>5.0999999999999996</v>
      </c>
      <c r="L34" s="23" t="s">
        <v>12</v>
      </c>
      <c r="M34" s="146" t="s">
        <v>11</v>
      </c>
      <c r="N34" s="143">
        <f t="shared" si="4"/>
        <v>5.0999999999999996</v>
      </c>
      <c r="P34" s="5">
        <v>38079</v>
      </c>
      <c r="Q34">
        <f t="shared" si="2"/>
        <v>5.0999999999999996</v>
      </c>
      <c r="R34" s="55">
        <v>0</v>
      </c>
      <c r="S34" s="167">
        <v>1.5</v>
      </c>
      <c r="T34" s="167">
        <v>4.625</v>
      </c>
      <c r="U34" s="167">
        <v>88.125</v>
      </c>
      <c r="Y34" s="78"/>
      <c r="AJ34" s="168" t="s">
        <v>122</v>
      </c>
    </row>
    <row r="35" spans="1:36" ht="16.5" thickBot="1" x14ac:dyDescent="0.3">
      <c r="A35" s="22">
        <v>2004</v>
      </c>
      <c r="B35" s="22">
        <v>4</v>
      </c>
      <c r="C35" s="22">
        <v>3</v>
      </c>
      <c r="D35" s="22">
        <v>3.1</v>
      </c>
      <c r="E35" s="23" t="s">
        <v>11</v>
      </c>
      <c r="F35" s="11" t="s">
        <v>11</v>
      </c>
      <c r="G35">
        <f t="shared" si="3"/>
        <v>3.1</v>
      </c>
      <c r="H35" s="22">
        <v>2004</v>
      </c>
      <c r="I35" s="22">
        <v>4</v>
      </c>
      <c r="J35" s="22">
        <v>3</v>
      </c>
      <c r="K35" s="22">
        <v>3.1</v>
      </c>
      <c r="L35" s="23" t="s">
        <v>11</v>
      </c>
      <c r="M35" s="146" t="s">
        <v>11</v>
      </c>
      <c r="N35" s="143">
        <f t="shared" si="4"/>
        <v>3.1</v>
      </c>
      <c r="P35" s="5">
        <v>38080</v>
      </c>
      <c r="Q35">
        <f t="shared" si="2"/>
        <v>3.1</v>
      </c>
      <c r="R35" s="55">
        <v>4.0999999999999996</v>
      </c>
      <c r="S35" s="167">
        <v>1.125</v>
      </c>
      <c r="T35" s="167">
        <v>3.625</v>
      </c>
      <c r="U35" s="167">
        <v>71</v>
      </c>
      <c r="Y35" s="78"/>
      <c r="AJ35" s="168" t="s">
        <v>121</v>
      </c>
    </row>
    <row r="36" spans="1:36" ht="16.5" thickBot="1" x14ac:dyDescent="0.3">
      <c r="A36" s="22">
        <v>2004</v>
      </c>
      <c r="B36" s="22">
        <v>4</v>
      </c>
      <c r="C36" s="22">
        <v>4</v>
      </c>
      <c r="D36" s="22">
        <v>3.4</v>
      </c>
      <c r="E36" s="23" t="s">
        <v>11</v>
      </c>
      <c r="F36" s="11" t="s">
        <v>11</v>
      </c>
      <c r="G36">
        <f t="shared" si="3"/>
        <v>3.4</v>
      </c>
      <c r="H36" s="22">
        <v>2004</v>
      </c>
      <c r="I36" s="22">
        <v>4</v>
      </c>
      <c r="J36" s="22">
        <v>4</v>
      </c>
      <c r="K36" s="22">
        <v>3.4</v>
      </c>
      <c r="L36" s="23" t="s">
        <v>11</v>
      </c>
      <c r="M36" s="146" t="s">
        <v>11</v>
      </c>
      <c r="N36" s="143">
        <f t="shared" si="4"/>
        <v>3.4</v>
      </c>
      <c r="P36" s="5">
        <v>38081</v>
      </c>
      <c r="Q36">
        <f t="shared" si="2"/>
        <v>3.4</v>
      </c>
      <c r="R36" s="55">
        <v>0</v>
      </c>
      <c r="S36" s="167">
        <v>1.5</v>
      </c>
      <c r="T36" s="167">
        <v>4.375</v>
      </c>
      <c r="U36" s="167">
        <v>52.25</v>
      </c>
      <c r="V36">
        <v>1</v>
      </c>
      <c r="Y36" s="78"/>
      <c r="AJ36" s="168" t="s">
        <v>117</v>
      </c>
    </row>
    <row r="37" spans="1:36" ht="16.5" thickBot="1" x14ac:dyDescent="0.3">
      <c r="A37" s="22">
        <v>2004</v>
      </c>
      <c r="B37" s="22">
        <v>4</v>
      </c>
      <c r="C37" s="22">
        <v>5</v>
      </c>
      <c r="D37" s="22">
        <v>3.6</v>
      </c>
      <c r="E37" s="23" t="s">
        <v>11</v>
      </c>
      <c r="F37" s="11" t="s">
        <v>11</v>
      </c>
      <c r="G37">
        <f t="shared" si="3"/>
        <v>3.6</v>
      </c>
      <c r="H37" s="22">
        <v>2004</v>
      </c>
      <c r="I37" s="22">
        <v>4</v>
      </c>
      <c r="J37" s="22">
        <v>5</v>
      </c>
      <c r="K37" s="22">
        <v>3.6</v>
      </c>
      <c r="L37" s="23" t="s">
        <v>11</v>
      </c>
      <c r="M37" s="146" t="s">
        <v>11</v>
      </c>
      <c r="N37" s="143">
        <f t="shared" si="4"/>
        <v>3.6</v>
      </c>
      <c r="P37" s="5">
        <v>38082</v>
      </c>
      <c r="Q37">
        <f t="shared" si="2"/>
        <v>3.6</v>
      </c>
      <c r="R37" s="55">
        <v>0</v>
      </c>
      <c r="S37" s="167">
        <v>2.75</v>
      </c>
      <c r="T37" s="167">
        <v>6.25</v>
      </c>
      <c r="U37" s="167">
        <v>55.875</v>
      </c>
      <c r="Y37" s="78"/>
      <c r="AJ37" s="168" t="s">
        <v>129</v>
      </c>
    </row>
    <row r="38" spans="1:36" ht="16.5" thickBot="1" x14ac:dyDescent="0.3">
      <c r="A38" s="22">
        <v>2004</v>
      </c>
      <c r="B38" s="22">
        <v>4</v>
      </c>
      <c r="C38" s="22">
        <v>6</v>
      </c>
      <c r="D38" s="22">
        <v>6.1</v>
      </c>
      <c r="E38" s="23" t="s">
        <v>12</v>
      </c>
      <c r="F38" s="11" t="s">
        <v>11</v>
      </c>
      <c r="G38">
        <f t="shared" si="3"/>
        <v>6.1</v>
      </c>
      <c r="H38" s="22">
        <v>2004</v>
      </c>
      <c r="I38" s="22">
        <v>4</v>
      </c>
      <c r="J38" s="22">
        <v>6</v>
      </c>
      <c r="K38" s="22">
        <v>6.1</v>
      </c>
      <c r="L38" s="23" t="s">
        <v>12</v>
      </c>
      <c r="M38" s="146" t="s">
        <v>11</v>
      </c>
      <c r="N38" s="143">
        <f t="shared" si="4"/>
        <v>6.1</v>
      </c>
      <c r="P38" s="5">
        <v>38083</v>
      </c>
      <c r="Q38">
        <f t="shared" si="2"/>
        <v>6.1</v>
      </c>
      <c r="R38" s="55">
        <v>0</v>
      </c>
      <c r="S38" s="167">
        <v>3.25</v>
      </c>
      <c r="T38" s="167">
        <v>7.75</v>
      </c>
      <c r="U38" s="167">
        <v>75.625</v>
      </c>
      <c r="Y38" s="78"/>
      <c r="AJ38" s="168" t="s">
        <v>119</v>
      </c>
    </row>
    <row r="39" spans="1:36" ht="16.5" thickBot="1" x14ac:dyDescent="0.3">
      <c r="A39" s="22">
        <v>2004</v>
      </c>
      <c r="B39" s="22">
        <v>4</v>
      </c>
      <c r="C39" s="22">
        <v>7</v>
      </c>
      <c r="D39" s="22">
        <v>1.3</v>
      </c>
      <c r="E39" s="23" t="s">
        <v>11</v>
      </c>
      <c r="F39" s="11" t="s">
        <v>11</v>
      </c>
      <c r="G39">
        <f t="shared" si="3"/>
        <v>1.3</v>
      </c>
      <c r="H39" s="22">
        <v>2004</v>
      </c>
      <c r="I39" s="22">
        <v>4</v>
      </c>
      <c r="J39" s="22">
        <v>7</v>
      </c>
      <c r="K39" s="22">
        <v>1.3</v>
      </c>
      <c r="L39" s="23" t="s">
        <v>11</v>
      </c>
      <c r="M39" s="146" t="s">
        <v>11</v>
      </c>
      <c r="N39" s="143">
        <f t="shared" si="4"/>
        <v>1.3</v>
      </c>
      <c r="P39" s="5">
        <v>38084</v>
      </c>
      <c r="Q39">
        <f t="shared" si="2"/>
        <v>1.3</v>
      </c>
      <c r="R39" s="55">
        <v>7.2</v>
      </c>
      <c r="S39" s="167">
        <v>3.25</v>
      </c>
      <c r="T39" s="167">
        <v>8</v>
      </c>
      <c r="U39" s="167">
        <v>73.5</v>
      </c>
      <c r="Y39" s="78"/>
      <c r="AJ39" s="168" t="s">
        <v>120</v>
      </c>
    </row>
    <row r="40" spans="1:36" ht="16.5" thickBot="1" x14ac:dyDescent="0.3">
      <c r="A40" s="22">
        <v>2004</v>
      </c>
      <c r="B40" s="22">
        <v>4</v>
      </c>
      <c r="C40" s="22">
        <v>8</v>
      </c>
      <c r="D40" s="22">
        <v>3.6</v>
      </c>
      <c r="E40" s="23" t="s">
        <v>11</v>
      </c>
      <c r="F40" s="11" t="s">
        <v>11</v>
      </c>
      <c r="G40">
        <f t="shared" si="3"/>
        <v>3.6</v>
      </c>
      <c r="H40" s="22">
        <v>2004</v>
      </c>
      <c r="I40" s="22">
        <v>4</v>
      </c>
      <c r="J40" s="22">
        <v>8</v>
      </c>
      <c r="K40" s="22">
        <v>3.6</v>
      </c>
      <c r="L40" s="23" t="s">
        <v>11</v>
      </c>
      <c r="M40" s="146" t="s">
        <v>11</v>
      </c>
      <c r="N40" s="143">
        <f t="shared" si="4"/>
        <v>3.6</v>
      </c>
      <c r="P40" s="5">
        <v>38085</v>
      </c>
      <c r="Q40">
        <f t="shared" si="2"/>
        <v>3.6</v>
      </c>
      <c r="R40" s="55">
        <v>0</v>
      </c>
      <c r="S40" s="167">
        <v>4</v>
      </c>
      <c r="T40" s="167">
        <v>8.875</v>
      </c>
      <c r="U40" s="167">
        <v>73</v>
      </c>
      <c r="Y40" s="78"/>
      <c r="AJ40" s="168" t="s">
        <v>119</v>
      </c>
    </row>
    <row r="41" spans="1:36" ht="16.5" thickBot="1" x14ac:dyDescent="0.3">
      <c r="A41" s="22">
        <v>2004</v>
      </c>
      <c r="B41" s="22">
        <v>4</v>
      </c>
      <c r="C41" s="22">
        <v>9</v>
      </c>
      <c r="D41" s="22">
        <v>0.4</v>
      </c>
      <c r="E41" s="23" t="s">
        <v>11</v>
      </c>
      <c r="F41" s="11" t="s">
        <v>11</v>
      </c>
      <c r="G41">
        <f t="shared" si="3"/>
        <v>0.4</v>
      </c>
      <c r="H41" s="22">
        <v>2004</v>
      </c>
      <c r="I41" s="22">
        <v>4</v>
      </c>
      <c r="J41" s="22">
        <v>9</v>
      </c>
      <c r="K41" s="22">
        <v>0.4</v>
      </c>
      <c r="L41" s="23" t="s">
        <v>11</v>
      </c>
      <c r="M41" s="146" t="s">
        <v>11</v>
      </c>
      <c r="N41" s="143">
        <f t="shared" si="4"/>
        <v>0.4</v>
      </c>
      <c r="P41" s="5">
        <v>38086</v>
      </c>
      <c r="Q41">
        <f t="shared" si="2"/>
        <v>0.4</v>
      </c>
      <c r="R41" s="55">
        <v>2.8</v>
      </c>
      <c r="S41" s="167">
        <v>4.125</v>
      </c>
      <c r="T41" s="167">
        <v>9</v>
      </c>
      <c r="U41" s="167">
        <v>72.25</v>
      </c>
      <c r="Y41" s="78"/>
      <c r="AJ41" s="168" t="s">
        <v>123</v>
      </c>
    </row>
    <row r="42" spans="1:36" ht="16.5" thickBot="1" x14ac:dyDescent="0.3">
      <c r="A42" s="22">
        <v>2004</v>
      </c>
      <c r="B42" s="22">
        <v>4</v>
      </c>
      <c r="C42" s="22">
        <v>10</v>
      </c>
      <c r="D42" s="22">
        <v>-1.8</v>
      </c>
      <c r="E42" s="23" t="s">
        <v>10</v>
      </c>
      <c r="F42" s="11" t="s">
        <v>11</v>
      </c>
      <c r="G42">
        <f t="shared" si="3"/>
        <v>-1.8</v>
      </c>
      <c r="H42" s="22">
        <v>2004</v>
      </c>
      <c r="I42" s="22">
        <v>4</v>
      </c>
      <c r="J42" s="22">
        <v>10</v>
      </c>
      <c r="K42" s="22">
        <v>-1.8</v>
      </c>
      <c r="L42" s="23" t="s">
        <v>10</v>
      </c>
      <c r="M42" s="146" t="s">
        <v>11</v>
      </c>
      <c r="N42" s="143">
        <f t="shared" si="4"/>
        <v>-1.8</v>
      </c>
      <c r="P42" s="5">
        <v>38087</v>
      </c>
      <c r="Q42">
        <f t="shared" si="2"/>
        <v>-1.8</v>
      </c>
      <c r="R42" s="55">
        <v>0</v>
      </c>
      <c r="S42" s="167">
        <v>1.5</v>
      </c>
      <c r="T42" s="167">
        <v>4.25</v>
      </c>
      <c r="U42" s="167">
        <v>58</v>
      </c>
      <c r="Y42" s="78"/>
      <c r="AJ42" s="168" t="s">
        <v>120</v>
      </c>
    </row>
    <row r="43" spans="1:36" ht="16.5" thickBot="1" x14ac:dyDescent="0.3">
      <c r="A43" s="22">
        <v>2004</v>
      </c>
      <c r="B43" s="22">
        <v>4</v>
      </c>
      <c r="C43" s="22">
        <v>11</v>
      </c>
      <c r="D43" s="22">
        <v>-2.2999999999999998</v>
      </c>
      <c r="E43" s="23" t="s">
        <v>10</v>
      </c>
      <c r="F43" s="11" t="s">
        <v>11</v>
      </c>
      <c r="G43">
        <f t="shared" si="3"/>
        <v>-2.2999999999999998</v>
      </c>
      <c r="H43" s="22">
        <v>2004</v>
      </c>
      <c r="I43" s="22">
        <v>4</v>
      </c>
      <c r="J43" s="22">
        <v>11</v>
      </c>
      <c r="K43" s="22">
        <v>-2.2999999999999998</v>
      </c>
      <c r="L43" s="23" t="s">
        <v>10</v>
      </c>
      <c r="M43" s="146" t="s">
        <v>11</v>
      </c>
      <c r="N43" s="143">
        <f t="shared" si="4"/>
        <v>-2.2999999999999998</v>
      </c>
      <c r="P43" s="5">
        <v>38088</v>
      </c>
      <c r="Q43">
        <f t="shared" si="2"/>
        <v>-2.2999999999999998</v>
      </c>
      <c r="R43" s="55">
        <v>0</v>
      </c>
      <c r="S43" s="167">
        <v>2</v>
      </c>
      <c r="T43" s="167">
        <v>4.75</v>
      </c>
      <c r="U43" s="167">
        <v>62.75</v>
      </c>
      <c r="Y43" s="78"/>
      <c r="AJ43" s="168" t="s">
        <v>120</v>
      </c>
    </row>
    <row r="44" spans="1:36" ht="16.5" thickBot="1" x14ac:dyDescent="0.3">
      <c r="A44" s="22">
        <v>2004</v>
      </c>
      <c r="B44" s="22">
        <v>4</v>
      </c>
      <c r="C44" s="22">
        <v>12</v>
      </c>
      <c r="D44" s="22">
        <v>1.5</v>
      </c>
      <c r="E44" s="23" t="s">
        <v>11</v>
      </c>
      <c r="F44" s="11" t="s">
        <v>11</v>
      </c>
      <c r="G44">
        <f t="shared" si="3"/>
        <v>1.5</v>
      </c>
      <c r="H44" s="22">
        <v>2004</v>
      </c>
      <c r="I44" s="22">
        <v>4</v>
      </c>
      <c r="J44" s="22">
        <v>12</v>
      </c>
      <c r="K44" s="22">
        <v>1.5</v>
      </c>
      <c r="L44" s="23" t="s">
        <v>11</v>
      </c>
      <c r="M44" s="146" t="s">
        <v>11</v>
      </c>
      <c r="N44" s="143">
        <f t="shared" si="4"/>
        <v>1.5</v>
      </c>
      <c r="P44" s="5">
        <v>38089</v>
      </c>
      <c r="Q44">
        <f t="shared" si="2"/>
        <v>1.5</v>
      </c>
      <c r="R44" s="55">
        <v>7.8</v>
      </c>
      <c r="S44" s="167">
        <v>4.5</v>
      </c>
      <c r="T44" s="167">
        <v>9</v>
      </c>
      <c r="U44" s="167">
        <v>86.375</v>
      </c>
      <c r="Y44" s="78"/>
      <c r="AJ44" s="168" t="s">
        <v>120</v>
      </c>
    </row>
    <row r="45" spans="1:36" ht="16.5" thickBot="1" x14ac:dyDescent="0.3">
      <c r="A45" s="22">
        <v>2004</v>
      </c>
      <c r="B45" s="22">
        <v>4</v>
      </c>
      <c r="C45" s="22">
        <v>13</v>
      </c>
      <c r="D45" s="22">
        <v>6.3</v>
      </c>
      <c r="E45" s="23" t="s">
        <v>12</v>
      </c>
      <c r="F45" s="11" t="s">
        <v>11</v>
      </c>
      <c r="G45">
        <f t="shared" si="3"/>
        <v>6.3</v>
      </c>
      <c r="H45" s="22">
        <v>2004</v>
      </c>
      <c r="I45" s="22">
        <v>4</v>
      </c>
      <c r="J45" s="22">
        <v>13</v>
      </c>
      <c r="K45" s="22">
        <v>6.3</v>
      </c>
      <c r="L45" s="23" t="s">
        <v>12</v>
      </c>
      <c r="M45" s="146" t="s">
        <v>11</v>
      </c>
      <c r="N45" s="143">
        <f t="shared" si="4"/>
        <v>6.3</v>
      </c>
      <c r="P45" s="5">
        <v>38090</v>
      </c>
      <c r="Q45">
        <f t="shared" si="2"/>
        <v>6.3</v>
      </c>
      <c r="R45" s="55">
        <v>18.8</v>
      </c>
      <c r="S45" s="167">
        <v>2</v>
      </c>
      <c r="T45" s="167">
        <v>5.625</v>
      </c>
      <c r="U45" s="167">
        <v>93.75</v>
      </c>
      <c r="Y45" s="78"/>
      <c r="AJ45" s="168" t="s">
        <v>120</v>
      </c>
    </row>
    <row r="46" spans="1:36" ht="16.5" thickBot="1" x14ac:dyDescent="0.3">
      <c r="A46" s="22">
        <v>2004</v>
      </c>
      <c r="B46" s="22">
        <v>4</v>
      </c>
      <c r="C46" s="22">
        <v>14</v>
      </c>
      <c r="D46" s="22">
        <v>2.7</v>
      </c>
      <c r="E46" s="23" t="s">
        <v>11</v>
      </c>
      <c r="F46" s="11" t="s">
        <v>11</v>
      </c>
      <c r="G46">
        <f t="shared" si="3"/>
        <v>2.7</v>
      </c>
      <c r="H46" s="22">
        <v>2004</v>
      </c>
      <c r="I46" s="22">
        <v>4</v>
      </c>
      <c r="J46" s="22">
        <v>14</v>
      </c>
      <c r="K46" s="22">
        <v>2.7</v>
      </c>
      <c r="L46" s="23" t="s">
        <v>11</v>
      </c>
      <c r="M46" s="146" t="s">
        <v>11</v>
      </c>
      <c r="N46" s="143">
        <f t="shared" si="4"/>
        <v>2.7</v>
      </c>
      <c r="P46" s="5">
        <v>38091</v>
      </c>
      <c r="Q46">
        <f t="shared" si="2"/>
        <v>2.7</v>
      </c>
      <c r="R46" s="55">
        <v>14.1</v>
      </c>
      <c r="S46" s="167">
        <v>2.625</v>
      </c>
      <c r="T46" s="167">
        <v>6.875</v>
      </c>
      <c r="U46" s="167">
        <v>94.625</v>
      </c>
      <c r="Y46" s="78"/>
      <c r="AJ46" s="168" t="s">
        <v>118</v>
      </c>
    </row>
    <row r="47" spans="1:36" ht="16.5" thickBot="1" x14ac:dyDescent="0.3">
      <c r="A47" s="22">
        <v>2004</v>
      </c>
      <c r="B47" s="22">
        <v>4</v>
      </c>
      <c r="C47" s="22">
        <v>15</v>
      </c>
      <c r="D47" s="22">
        <v>9.9</v>
      </c>
      <c r="E47" s="23" t="s">
        <v>12</v>
      </c>
      <c r="F47" s="11" t="s">
        <v>11</v>
      </c>
      <c r="G47">
        <f t="shared" si="3"/>
        <v>9.9</v>
      </c>
      <c r="H47" s="22">
        <v>2004</v>
      </c>
      <c r="I47" s="22">
        <v>4</v>
      </c>
      <c r="J47" s="22">
        <v>15</v>
      </c>
      <c r="K47" s="22">
        <v>9.9</v>
      </c>
      <c r="L47" s="23" t="s">
        <v>12</v>
      </c>
      <c r="M47" s="146" t="s">
        <v>11</v>
      </c>
      <c r="N47" s="143">
        <f t="shared" si="4"/>
        <v>9.9</v>
      </c>
      <c r="P47" s="5">
        <v>38092</v>
      </c>
      <c r="Q47">
        <f t="shared" si="2"/>
        <v>9.9</v>
      </c>
      <c r="R47" s="55">
        <v>9.6</v>
      </c>
      <c r="S47" s="167">
        <v>4.375</v>
      </c>
      <c r="T47" s="167">
        <v>9.875</v>
      </c>
      <c r="U47" s="167">
        <v>87.625</v>
      </c>
      <c r="V47">
        <v>1</v>
      </c>
      <c r="Y47" s="78"/>
      <c r="AJ47" s="168" t="s">
        <v>119</v>
      </c>
    </row>
    <row r="48" spans="1:36" ht="16.5" thickBot="1" x14ac:dyDescent="0.3">
      <c r="A48" s="22">
        <v>2004</v>
      </c>
      <c r="B48" s="22">
        <v>4</v>
      </c>
      <c r="C48" s="22">
        <v>16</v>
      </c>
      <c r="D48" s="22">
        <v>2</v>
      </c>
      <c r="E48" s="23" t="s">
        <v>11</v>
      </c>
      <c r="F48" s="11" t="s">
        <v>11</v>
      </c>
      <c r="G48">
        <f t="shared" si="3"/>
        <v>2</v>
      </c>
      <c r="H48" s="22">
        <v>2004</v>
      </c>
      <c r="I48" s="22">
        <v>4</v>
      </c>
      <c r="J48" s="22">
        <v>16</v>
      </c>
      <c r="K48" s="22">
        <v>2</v>
      </c>
      <c r="L48" s="23" t="s">
        <v>11</v>
      </c>
      <c r="M48" s="146" t="s">
        <v>11</v>
      </c>
      <c r="N48" s="143">
        <f t="shared" si="4"/>
        <v>2</v>
      </c>
      <c r="P48" s="5">
        <v>38093</v>
      </c>
      <c r="Q48">
        <f t="shared" si="2"/>
        <v>2</v>
      </c>
      <c r="R48" s="55">
        <v>16</v>
      </c>
      <c r="S48" s="167">
        <v>4</v>
      </c>
      <c r="T48" s="167">
        <v>7.75</v>
      </c>
      <c r="U48" s="167">
        <v>69.5</v>
      </c>
      <c r="Y48" s="78"/>
      <c r="AJ48" s="168" t="s">
        <v>123</v>
      </c>
    </row>
    <row r="49" spans="1:36" ht="16.5" thickBot="1" x14ac:dyDescent="0.3">
      <c r="A49" s="22">
        <v>2004</v>
      </c>
      <c r="B49" s="22">
        <v>4</v>
      </c>
      <c r="C49" s="22">
        <v>17</v>
      </c>
      <c r="D49" s="22">
        <v>0.2</v>
      </c>
      <c r="E49" s="23" t="s">
        <v>11</v>
      </c>
      <c r="F49" s="11" t="s">
        <v>11</v>
      </c>
      <c r="G49">
        <f t="shared" si="3"/>
        <v>0.2</v>
      </c>
      <c r="H49" s="22">
        <v>2004</v>
      </c>
      <c r="I49" s="22">
        <v>4</v>
      </c>
      <c r="J49" s="22">
        <v>17</v>
      </c>
      <c r="K49" s="22">
        <v>0.2</v>
      </c>
      <c r="L49" s="23" t="s">
        <v>11</v>
      </c>
      <c r="M49" s="146" t="s">
        <v>11</v>
      </c>
      <c r="N49" s="143">
        <f t="shared" si="4"/>
        <v>0.2</v>
      </c>
      <c r="P49" s="5">
        <v>38094</v>
      </c>
      <c r="Q49">
        <f t="shared" si="2"/>
        <v>0.2</v>
      </c>
      <c r="R49" s="55">
        <v>0</v>
      </c>
      <c r="S49" s="167">
        <v>1.25</v>
      </c>
      <c r="T49" s="167">
        <v>3.375</v>
      </c>
      <c r="U49" s="167">
        <v>60.625</v>
      </c>
      <c r="Y49" s="78"/>
      <c r="AJ49" s="168" t="s">
        <v>122</v>
      </c>
    </row>
    <row r="50" spans="1:36" ht="16.5" thickBot="1" x14ac:dyDescent="0.3">
      <c r="A50" s="22">
        <v>2004</v>
      </c>
      <c r="B50" s="22">
        <v>4</v>
      </c>
      <c r="C50" s="22">
        <v>18</v>
      </c>
      <c r="D50" s="22">
        <v>1.3</v>
      </c>
      <c r="E50" s="23" t="s">
        <v>11</v>
      </c>
      <c r="F50" s="11" t="s">
        <v>11</v>
      </c>
      <c r="G50">
        <f t="shared" si="3"/>
        <v>1.3</v>
      </c>
      <c r="H50" s="22">
        <v>2004</v>
      </c>
      <c r="I50" s="22">
        <v>4</v>
      </c>
      <c r="J50" s="22">
        <v>18</v>
      </c>
      <c r="K50" s="22">
        <v>1.3</v>
      </c>
      <c r="L50" s="23" t="s">
        <v>11</v>
      </c>
      <c r="M50" s="146" t="s">
        <v>11</v>
      </c>
      <c r="N50" s="143">
        <f t="shared" si="4"/>
        <v>1.3</v>
      </c>
      <c r="P50" s="5">
        <v>38095</v>
      </c>
      <c r="Q50">
        <f t="shared" si="2"/>
        <v>1.3</v>
      </c>
      <c r="R50" s="55">
        <v>0</v>
      </c>
      <c r="S50" s="167">
        <v>1.5</v>
      </c>
      <c r="T50" s="167">
        <v>3.875</v>
      </c>
      <c r="U50" s="167">
        <v>56.75</v>
      </c>
      <c r="Y50" s="78"/>
      <c r="AJ50" s="168" t="s">
        <v>118</v>
      </c>
    </row>
    <row r="51" spans="1:36" ht="16.5" thickBot="1" x14ac:dyDescent="0.3">
      <c r="A51" s="22">
        <v>2004</v>
      </c>
      <c r="B51" s="22">
        <v>4</v>
      </c>
      <c r="C51" s="22">
        <v>19</v>
      </c>
      <c r="D51" s="22">
        <v>0.5</v>
      </c>
      <c r="E51" s="23" t="s">
        <v>11</v>
      </c>
      <c r="F51" s="11" t="s">
        <v>11</v>
      </c>
      <c r="G51">
        <f t="shared" si="3"/>
        <v>0.5</v>
      </c>
      <c r="H51" s="22">
        <v>2004</v>
      </c>
      <c r="I51" s="22">
        <v>4</v>
      </c>
      <c r="J51" s="22">
        <v>19</v>
      </c>
      <c r="K51" s="22">
        <v>0.5</v>
      </c>
      <c r="L51" s="23" t="s">
        <v>11</v>
      </c>
      <c r="M51" s="146" t="s">
        <v>11</v>
      </c>
      <c r="N51" s="143">
        <f t="shared" si="4"/>
        <v>0.5</v>
      </c>
      <c r="P51" s="5">
        <v>38096</v>
      </c>
      <c r="Q51">
        <f t="shared" si="2"/>
        <v>0.5</v>
      </c>
      <c r="R51" s="55">
        <v>3.1</v>
      </c>
      <c r="S51" s="167">
        <v>2</v>
      </c>
      <c r="T51" s="167">
        <v>4.25</v>
      </c>
      <c r="U51" s="167">
        <v>82.25</v>
      </c>
      <c r="Y51" s="78"/>
      <c r="AJ51" s="168" t="s">
        <v>126</v>
      </c>
    </row>
    <row r="52" spans="1:36" ht="16.5" thickBot="1" x14ac:dyDescent="0.3">
      <c r="A52" s="22">
        <v>2004</v>
      </c>
      <c r="B52" s="22">
        <v>4</v>
      </c>
      <c r="C52" s="22">
        <v>20</v>
      </c>
      <c r="D52" s="22">
        <v>3.5</v>
      </c>
      <c r="E52" s="23" t="s">
        <v>11</v>
      </c>
      <c r="F52" s="11" t="s">
        <v>11</v>
      </c>
      <c r="G52">
        <f t="shared" si="3"/>
        <v>3.5</v>
      </c>
      <c r="H52" s="22">
        <v>2004</v>
      </c>
      <c r="I52" s="22">
        <v>4</v>
      </c>
      <c r="J52" s="22">
        <v>20</v>
      </c>
      <c r="K52" s="22">
        <v>3.5</v>
      </c>
      <c r="L52" s="23" t="s">
        <v>11</v>
      </c>
      <c r="M52" s="146" t="s">
        <v>11</v>
      </c>
      <c r="N52" s="143">
        <f t="shared" si="4"/>
        <v>3.5</v>
      </c>
      <c r="P52" s="5">
        <v>38097</v>
      </c>
      <c r="Q52">
        <f t="shared" si="2"/>
        <v>3.5</v>
      </c>
      <c r="R52" s="55">
        <v>0.4</v>
      </c>
      <c r="S52" s="167">
        <v>3.625</v>
      </c>
      <c r="T52" s="167">
        <v>8.875</v>
      </c>
      <c r="U52" s="167">
        <v>64.5</v>
      </c>
      <c r="Y52" s="78"/>
      <c r="AJ52" s="168" t="s">
        <v>120</v>
      </c>
    </row>
    <row r="53" spans="1:36" ht="16.5" thickBot="1" x14ac:dyDescent="0.3">
      <c r="A53" s="22">
        <v>2004</v>
      </c>
      <c r="B53" s="22">
        <v>4</v>
      </c>
      <c r="C53" s="22">
        <v>21</v>
      </c>
      <c r="D53" s="22">
        <v>6.2</v>
      </c>
      <c r="E53" s="23" t="s">
        <v>12</v>
      </c>
      <c r="F53" s="11" t="s">
        <v>11</v>
      </c>
      <c r="G53">
        <f t="shared" si="3"/>
        <v>6.2</v>
      </c>
      <c r="H53" s="22">
        <v>2004</v>
      </c>
      <c r="I53" s="22">
        <v>4</v>
      </c>
      <c r="J53" s="22">
        <v>21</v>
      </c>
      <c r="K53" s="22">
        <v>6.2</v>
      </c>
      <c r="L53" s="23" t="s">
        <v>12</v>
      </c>
      <c r="M53" s="146" t="s">
        <v>11</v>
      </c>
      <c r="N53" s="143">
        <f t="shared" si="4"/>
        <v>6.2</v>
      </c>
      <c r="P53" s="5">
        <v>38098</v>
      </c>
      <c r="Q53">
        <f t="shared" si="2"/>
        <v>6.2</v>
      </c>
      <c r="R53" s="55">
        <v>0</v>
      </c>
      <c r="S53" s="167">
        <v>3.625</v>
      </c>
      <c r="T53" s="167">
        <v>9.125</v>
      </c>
      <c r="U53" s="167">
        <v>53.625</v>
      </c>
      <c r="Y53" s="78"/>
      <c r="AJ53" s="168" t="s">
        <v>120</v>
      </c>
    </row>
    <row r="54" spans="1:36" ht="16.5" thickBot="1" x14ac:dyDescent="0.3">
      <c r="A54" s="22">
        <v>2004</v>
      </c>
      <c r="B54" s="22">
        <v>4</v>
      </c>
      <c r="C54" s="22">
        <v>22</v>
      </c>
      <c r="D54" s="22">
        <v>5.3</v>
      </c>
      <c r="E54" s="23" t="s">
        <v>12</v>
      </c>
      <c r="F54" s="11" t="s">
        <v>11</v>
      </c>
      <c r="G54">
        <f t="shared" si="3"/>
        <v>5.3</v>
      </c>
      <c r="H54" s="22">
        <v>2004</v>
      </c>
      <c r="I54" s="22">
        <v>4</v>
      </c>
      <c r="J54" s="22">
        <v>22</v>
      </c>
      <c r="K54" s="22">
        <v>5.3</v>
      </c>
      <c r="L54" s="23" t="s">
        <v>12</v>
      </c>
      <c r="M54" s="146" t="s">
        <v>11</v>
      </c>
      <c r="N54" s="143">
        <f t="shared" si="4"/>
        <v>5.3</v>
      </c>
      <c r="P54" s="5">
        <v>38099</v>
      </c>
      <c r="Q54">
        <f t="shared" si="2"/>
        <v>5.3</v>
      </c>
      <c r="R54" s="55">
        <v>0</v>
      </c>
      <c r="S54" s="167">
        <v>2.5</v>
      </c>
      <c r="T54" s="167">
        <v>6.125</v>
      </c>
      <c r="U54" s="167">
        <v>63.875</v>
      </c>
      <c r="Y54" s="78"/>
      <c r="AJ54" s="168" t="s">
        <v>119</v>
      </c>
    </row>
    <row r="55" spans="1:36" ht="16.5" thickBot="1" x14ac:dyDescent="0.3">
      <c r="A55" s="22">
        <v>2004</v>
      </c>
      <c r="B55" s="22">
        <v>4</v>
      </c>
      <c r="C55" s="22">
        <v>23</v>
      </c>
      <c r="D55" s="22">
        <v>4.5</v>
      </c>
      <c r="E55" s="23" t="s">
        <v>11</v>
      </c>
      <c r="F55" s="11" t="s">
        <v>11</v>
      </c>
      <c r="G55">
        <f t="shared" si="3"/>
        <v>4.5</v>
      </c>
      <c r="H55" s="22">
        <v>2004</v>
      </c>
      <c r="I55" s="22">
        <v>4</v>
      </c>
      <c r="J55" s="22">
        <v>23</v>
      </c>
      <c r="K55" s="22">
        <v>4.5</v>
      </c>
      <c r="L55" s="23" t="s">
        <v>11</v>
      </c>
      <c r="M55" s="146" t="s">
        <v>11</v>
      </c>
      <c r="N55" s="143">
        <f t="shared" si="4"/>
        <v>4.5</v>
      </c>
      <c r="P55" s="5">
        <v>38100</v>
      </c>
      <c r="Q55">
        <f t="shared" si="2"/>
        <v>4.5</v>
      </c>
      <c r="R55" s="55">
        <v>0</v>
      </c>
      <c r="S55" s="167">
        <v>2</v>
      </c>
      <c r="T55" s="167">
        <v>4.875</v>
      </c>
      <c r="U55" s="167">
        <v>50.5</v>
      </c>
      <c r="Y55" s="78"/>
      <c r="AJ55" s="168" t="s">
        <v>129</v>
      </c>
    </row>
    <row r="56" spans="1:36" ht="16.5" thickBot="1" x14ac:dyDescent="0.3">
      <c r="A56" s="22">
        <v>2004</v>
      </c>
      <c r="B56" s="22">
        <v>4</v>
      </c>
      <c r="C56" s="22">
        <v>24</v>
      </c>
      <c r="D56" s="22">
        <v>10.5</v>
      </c>
      <c r="E56" s="23" t="s">
        <v>13</v>
      </c>
      <c r="F56" s="11" t="s">
        <v>11</v>
      </c>
      <c r="G56">
        <f t="shared" si="3"/>
        <v>10.5</v>
      </c>
      <c r="H56" s="22">
        <v>2004</v>
      </c>
      <c r="I56" s="22">
        <v>4</v>
      </c>
      <c r="J56" s="22">
        <v>24</v>
      </c>
      <c r="K56" s="22">
        <v>10.5</v>
      </c>
      <c r="L56" s="23" t="s">
        <v>13</v>
      </c>
      <c r="M56" s="146" t="s">
        <v>11</v>
      </c>
      <c r="N56" s="143">
        <f t="shared" si="4"/>
        <v>10.5</v>
      </c>
      <c r="P56" s="5">
        <v>38101</v>
      </c>
      <c r="Q56">
        <f t="shared" si="2"/>
        <v>10.5</v>
      </c>
      <c r="R56" s="55">
        <v>0</v>
      </c>
      <c r="S56" s="167">
        <v>3.125</v>
      </c>
      <c r="T56" s="167">
        <v>7.375</v>
      </c>
      <c r="U56" s="167">
        <v>51.75</v>
      </c>
      <c r="V56">
        <v>1</v>
      </c>
      <c r="Y56" s="78"/>
      <c r="AJ56" s="168" t="s">
        <v>120</v>
      </c>
    </row>
    <row r="57" spans="1:36" ht="16.5" thickBot="1" x14ac:dyDescent="0.3">
      <c r="A57" s="22">
        <v>2004</v>
      </c>
      <c r="B57" s="22">
        <v>4</v>
      </c>
      <c r="C57" s="22">
        <v>25</v>
      </c>
      <c r="D57" s="22">
        <v>10.6</v>
      </c>
      <c r="E57" s="23" t="s">
        <v>13</v>
      </c>
      <c r="F57" s="11" t="s">
        <v>11</v>
      </c>
      <c r="G57">
        <f t="shared" si="3"/>
        <v>10.6</v>
      </c>
      <c r="H57" s="22">
        <v>2004</v>
      </c>
      <c r="I57" s="22">
        <v>4</v>
      </c>
      <c r="J57" s="22">
        <v>25</v>
      </c>
      <c r="K57" s="22">
        <v>10.6</v>
      </c>
      <c r="L57" s="23" t="s">
        <v>13</v>
      </c>
      <c r="M57" s="146" t="s">
        <v>11</v>
      </c>
      <c r="N57" s="143">
        <f t="shared" si="4"/>
        <v>10.6</v>
      </c>
      <c r="P57" s="5">
        <v>38102</v>
      </c>
      <c r="Q57">
        <f t="shared" si="2"/>
        <v>10.6</v>
      </c>
      <c r="R57" s="55">
        <v>3.4</v>
      </c>
      <c r="S57" s="167">
        <v>2.875</v>
      </c>
      <c r="T57" s="167">
        <v>7.125</v>
      </c>
      <c r="U57" s="167">
        <v>79.875</v>
      </c>
      <c r="V57">
        <v>1</v>
      </c>
      <c r="Y57" s="78"/>
      <c r="AJ57" s="168" t="s">
        <v>120</v>
      </c>
    </row>
    <row r="58" spans="1:36" ht="16.5" thickBot="1" x14ac:dyDescent="0.3">
      <c r="A58" s="22">
        <v>2004</v>
      </c>
      <c r="B58" s="22">
        <v>4</v>
      </c>
      <c r="C58" s="22">
        <v>26</v>
      </c>
      <c r="D58" s="22">
        <v>1.9</v>
      </c>
      <c r="E58" s="23" t="s">
        <v>11</v>
      </c>
      <c r="F58" s="11" t="s">
        <v>11</v>
      </c>
      <c r="G58">
        <f t="shared" si="3"/>
        <v>1.9</v>
      </c>
      <c r="H58" s="22">
        <v>2004</v>
      </c>
      <c r="I58" s="22">
        <v>4</v>
      </c>
      <c r="J58" s="22">
        <v>26</v>
      </c>
      <c r="K58" s="22">
        <v>1.9</v>
      </c>
      <c r="L58" s="23" t="s">
        <v>11</v>
      </c>
      <c r="M58" s="146" t="s">
        <v>11</v>
      </c>
      <c r="N58" s="143">
        <f t="shared" si="4"/>
        <v>1.9</v>
      </c>
      <c r="P58" s="5">
        <v>38103</v>
      </c>
      <c r="Q58">
        <f t="shared" si="2"/>
        <v>1.9</v>
      </c>
      <c r="R58" s="55">
        <v>6.6</v>
      </c>
      <c r="S58" s="167">
        <v>3.75</v>
      </c>
      <c r="T58" s="167">
        <v>8.875</v>
      </c>
      <c r="U58" s="167">
        <v>55.125</v>
      </c>
      <c r="Y58" s="78"/>
      <c r="AJ58" s="168" t="s">
        <v>123</v>
      </c>
    </row>
    <row r="59" spans="1:36" ht="16.5" thickBot="1" x14ac:dyDescent="0.3">
      <c r="A59" s="22">
        <v>2004</v>
      </c>
      <c r="B59" s="22">
        <v>4</v>
      </c>
      <c r="C59" s="22">
        <v>27</v>
      </c>
      <c r="D59" s="22">
        <v>-0.5</v>
      </c>
      <c r="E59" s="23" t="s">
        <v>10</v>
      </c>
      <c r="F59" s="11" t="s">
        <v>11</v>
      </c>
      <c r="G59">
        <f t="shared" si="3"/>
        <v>-0.5</v>
      </c>
      <c r="H59" s="22">
        <v>2004</v>
      </c>
      <c r="I59" s="22">
        <v>4</v>
      </c>
      <c r="J59" s="22">
        <v>27</v>
      </c>
      <c r="K59" s="22">
        <v>-0.5</v>
      </c>
      <c r="L59" s="23" t="s">
        <v>10</v>
      </c>
      <c r="M59" s="146" t="s">
        <v>11</v>
      </c>
      <c r="N59" s="143">
        <f t="shared" si="4"/>
        <v>-0.5</v>
      </c>
      <c r="P59" s="5">
        <v>38104</v>
      </c>
      <c r="Q59">
        <f t="shared" si="2"/>
        <v>-0.5</v>
      </c>
      <c r="R59" s="55">
        <v>1.6</v>
      </c>
      <c r="S59" s="167">
        <v>4.75</v>
      </c>
      <c r="T59" s="167">
        <v>11.125</v>
      </c>
      <c r="U59" s="167">
        <v>60.625</v>
      </c>
      <c r="Y59" s="78"/>
      <c r="AJ59" s="168" t="s">
        <v>122</v>
      </c>
    </row>
    <row r="60" spans="1:36" ht="16.5" thickBot="1" x14ac:dyDescent="0.3">
      <c r="A60" s="22">
        <v>2004</v>
      </c>
      <c r="B60" s="22">
        <v>4</v>
      </c>
      <c r="C60" s="22">
        <v>28</v>
      </c>
      <c r="D60" s="22">
        <v>0.6</v>
      </c>
      <c r="E60" s="23" t="s">
        <v>11</v>
      </c>
      <c r="F60" s="11" t="s">
        <v>11</v>
      </c>
      <c r="G60">
        <f t="shared" si="3"/>
        <v>0.6</v>
      </c>
      <c r="H60" s="22">
        <v>2004</v>
      </c>
      <c r="I60" s="22">
        <v>4</v>
      </c>
      <c r="J60" s="22">
        <v>28</v>
      </c>
      <c r="K60" s="22">
        <v>0.6</v>
      </c>
      <c r="L60" s="23" t="s">
        <v>11</v>
      </c>
      <c r="M60" s="146" t="s">
        <v>11</v>
      </c>
      <c r="N60" s="143">
        <f t="shared" si="4"/>
        <v>0.6</v>
      </c>
      <c r="P60" s="5">
        <v>38105</v>
      </c>
      <c r="Q60">
        <f t="shared" si="2"/>
        <v>0.6</v>
      </c>
      <c r="R60" s="55">
        <v>0</v>
      </c>
      <c r="S60" s="167">
        <v>3.75</v>
      </c>
      <c r="T60" s="167">
        <v>7.875</v>
      </c>
      <c r="U60" s="167">
        <v>50.75</v>
      </c>
      <c r="Y60" s="78"/>
      <c r="AJ60" s="168" t="s">
        <v>119</v>
      </c>
    </row>
    <row r="61" spans="1:36" ht="16.5" thickBot="1" x14ac:dyDescent="0.3">
      <c r="A61" s="22">
        <v>2004</v>
      </c>
      <c r="B61" s="22">
        <v>4</v>
      </c>
      <c r="C61" s="22">
        <v>29</v>
      </c>
      <c r="D61" s="22">
        <v>4.3</v>
      </c>
      <c r="E61" s="23" t="s">
        <v>11</v>
      </c>
      <c r="F61" s="11" t="s">
        <v>11</v>
      </c>
      <c r="G61">
        <f t="shared" si="3"/>
        <v>4.3</v>
      </c>
      <c r="H61" s="22">
        <v>2004</v>
      </c>
      <c r="I61" s="22">
        <v>4</v>
      </c>
      <c r="J61" s="22">
        <v>29</v>
      </c>
      <c r="K61" s="22">
        <v>4.3</v>
      </c>
      <c r="L61" s="23" t="s">
        <v>11</v>
      </c>
      <c r="M61" s="146" t="s">
        <v>11</v>
      </c>
      <c r="N61" s="143">
        <f t="shared" si="4"/>
        <v>4.3</v>
      </c>
      <c r="P61" s="5">
        <v>38106</v>
      </c>
      <c r="Q61">
        <f t="shared" si="2"/>
        <v>4.3</v>
      </c>
      <c r="R61" s="55">
        <v>0</v>
      </c>
      <c r="S61" s="167">
        <v>3.625</v>
      </c>
      <c r="T61" s="167">
        <v>9.25</v>
      </c>
      <c r="U61" s="167">
        <v>64.25</v>
      </c>
      <c r="Y61" s="78">
        <v>2</v>
      </c>
      <c r="AJ61" s="168" t="s">
        <v>119</v>
      </c>
    </row>
    <row r="62" spans="1:36" ht="16.5" thickBot="1" x14ac:dyDescent="0.3">
      <c r="A62" s="22">
        <v>2004</v>
      </c>
      <c r="B62" s="22">
        <v>4</v>
      </c>
      <c r="C62" s="22">
        <v>30</v>
      </c>
      <c r="D62" s="22">
        <v>1.7</v>
      </c>
      <c r="E62" s="23" t="s">
        <v>11</v>
      </c>
      <c r="F62" s="11" t="s">
        <v>11</v>
      </c>
      <c r="G62">
        <f t="shared" si="3"/>
        <v>1.7</v>
      </c>
      <c r="H62" s="22">
        <v>2004</v>
      </c>
      <c r="I62" s="22">
        <v>4</v>
      </c>
      <c r="J62" s="22">
        <v>30</v>
      </c>
      <c r="K62" s="22">
        <v>1.7</v>
      </c>
      <c r="L62" s="23" t="s">
        <v>11</v>
      </c>
      <c r="M62" s="146" t="s">
        <v>11</v>
      </c>
      <c r="N62" s="143">
        <f t="shared" si="4"/>
        <v>1.7</v>
      </c>
      <c r="P62" s="5">
        <v>38107</v>
      </c>
      <c r="Q62">
        <f t="shared" si="2"/>
        <v>1.7</v>
      </c>
      <c r="R62" s="55">
        <v>1.6</v>
      </c>
      <c r="S62" s="167">
        <v>3.25</v>
      </c>
      <c r="T62" s="167">
        <v>8.375</v>
      </c>
      <c r="U62" s="167">
        <v>57.75</v>
      </c>
      <c r="Y62" s="78">
        <v>5</v>
      </c>
      <c r="AJ62" s="168" t="s">
        <v>126</v>
      </c>
    </row>
    <row r="63" spans="1:36" ht="16.5" thickBot="1" x14ac:dyDescent="0.3">
      <c r="A63" s="28">
        <v>2004</v>
      </c>
      <c r="B63" s="28">
        <v>5</v>
      </c>
      <c r="C63" s="28">
        <v>1</v>
      </c>
      <c r="D63" s="28">
        <v>0.9</v>
      </c>
      <c r="E63" s="29" t="s">
        <v>11</v>
      </c>
      <c r="F63" s="11" t="s">
        <v>11</v>
      </c>
      <c r="G63" s="30">
        <f t="shared" si="3"/>
        <v>0.9</v>
      </c>
      <c r="H63" s="28">
        <v>2004</v>
      </c>
      <c r="I63" s="28">
        <v>5</v>
      </c>
      <c r="J63" s="28">
        <v>1</v>
      </c>
      <c r="K63" s="28">
        <v>0.9</v>
      </c>
      <c r="L63" s="29" t="s">
        <v>11</v>
      </c>
      <c r="M63" s="146" t="s">
        <v>11</v>
      </c>
      <c r="N63" s="144">
        <f t="shared" si="4"/>
        <v>0.9</v>
      </c>
      <c r="O63" s="144"/>
      <c r="P63" s="5">
        <v>38108</v>
      </c>
      <c r="Q63" s="30">
        <f t="shared" si="2"/>
        <v>0.9</v>
      </c>
      <c r="R63" s="55">
        <v>0</v>
      </c>
      <c r="S63" s="167">
        <v>2.75</v>
      </c>
      <c r="T63" s="167">
        <v>6.5</v>
      </c>
      <c r="U63" s="167">
        <v>42.75</v>
      </c>
      <c r="Y63" s="78"/>
      <c r="AJ63" s="168" t="s">
        <v>119</v>
      </c>
    </row>
    <row r="64" spans="1:36" ht="16.5" thickBot="1" x14ac:dyDescent="0.3">
      <c r="A64" s="22">
        <v>2004</v>
      </c>
      <c r="B64" s="22">
        <v>5</v>
      </c>
      <c r="C64" s="22">
        <v>2</v>
      </c>
      <c r="D64" s="22">
        <v>11.1</v>
      </c>
      <c r="E64" s="23" t="s">
        <v>13</v>
      </c>
      <c r="F64" s="40" t="s">
        <v>12</v>
      </c>
      <c r="G64">
        <f>D64-5</f>
        <v>6.1</v>
      </c>
      <c r="H64" s="22">
        <v>2004</v>
      </c>
      <c r="I64" s="22">
        <v>5</v>
      </c>
      <c r="J64" s="22">
        <v>2</v>
      </c>
      <c r="K64" s="22">
        <v>11.1</v>
      </c>
      <c r="L64" s="23" t="s">
        <v>13</v>
      </c>
      <c r="M64" s="147" t="s">
        <v>12</v>
      </c>
      <c r="N64" s="143">
        <f>K64-5</f>
        <v>6.1</v>
      </c>
      <c r="P64" s="5">
        <v>38109</v>
      </c>
      <c r="Q64">
        <f t="shared" si="2"/>
        <v>11.1</v>
      </c>
      <c r="R64" s="55">
        <v>0</v>
      </c>
      <c r="S64" s="167">
        <v>4.25</v>
      </c>
      <c r="T64" s="167">
        <v>10.125</v>
      </c>
      <c r="U64" s="167">
        <v>35</v>
      </c>
      <c r="Y64" s="78"/>
      <c r="AJ64" s="168" t="s">
        <v>119</v>
      </c>
    </row>
    <row r="65" spans="1:36" ht="16.5" thickBot="1" x14ac:dyDescent="0.3">
      <c r="A65" s="22">
        <v>2004</v>
      </c>
      <c r="B65" s="22">
        <v>5</v>
      </c>
      <c r="C65" s="22">
        <v>3</v>
      </c>
      <c r="D65" s="22">
        <v>17.399999999999999</v>
      </c>
      <c r="E65" s="23" t="s">
        <v>14</v>
      </c>
      <c r="F65" s="13" t="s">
        <v>12</v>
      </c>
      <c r="G65">
        <f t="shared" ref="G65:G72" si="5">D65-5</f>
        <v>12.399999999999999</v>
      </c>
      <c r="H65" s="22">
        <v>2004</v>
      </c>
      <c r="I65" s="22">
        <v>5</v>
      </c>
      <c r="J65" s="22">
        <v>3</v>
      </c>
      <c r="K65" s="22">
        <v>17.399999999999999</v>
      </c>
      <c r="L65" s="23" t="s">
        <v>14</v>
      </c>
      <c r="M65" s="148" t="s">
        <v>12</v>
      </c>
      <c r="N65" s="143">
        <f t="shared" ref="N65:N72" si="6">K65-5</f>
        <v>12.399999999999999</v>
      </c>
      <c r="P65" s="5">
        <v>38110</v>
      </c>
      <c r="Q65">
        <f t="shared" si="2"/>
        <v>17.399999999999999</v>
      </c>
      <c r="R65" s="55">
        <v>0</v>
      </c>
      <c r="S65" s="167">
        <v>3.5</v>
      </c>
      <c r="T65" s="167">
        <v>8.5</v>
      </c>
      <c r="U65" s="167">
        <v>35.375</v>
      </c>
      <c r="W65">
        <v>2</v>
      </c>
      <c r="X65">
        <v>177</v>
      </c>
      <c r="Y65" s="78"/>
      <c r="AJ65" s="168" t="s">
        <v>120</v>
      </c>
    </row>
    <row r="66" spans="1:36" ht="16.5" thickBot="1" x14ac:dyDescent="0.3">
      <c r="A66" s="22">
        <v>2004</v>
      </c>
      <c r="B66" s="22">
        <v>5</v>
      </c>
      <c r="C66" s="22">
        <v>4</v>
      </c>
      <c r="D66" s="22">
        <v>19.3</v>
      </c>
      <c r="E66" s="23" t="s">
        <v>14</v>
      </c>
      <c r="F66" s="13" t="s">
        <v>12</v>
      </c>
      <c r="G66">
        <f t="shared" si="5"/>
        <v>14.3</v>
      </c>
      <c r="H66" s="22">
        <v>2004</v>
      </c>
      <c r="I66" s="22">
        <v>5</v>
      </c>
      <c r="J66" s="22">
        <v>4</v>
      </c>
      <c r="K66" s="22">
        <v>19.3</v>
      </c>
      <c r="L66" s="23" t="s">
        <v>14</v>
      </c>
      <c r="M66" s="148" t="s">
        <v>12</v>
      </c>
      <c r="N66" s="143">
        <f t="shared" si="6"/>
        <v>14.3</v>
      </c>
      <c r="P66" s="5">
        <v>38111</v>
      </c>
      <c r="Q66">
        <f t="shared" si="2"/>
        <v>19.3</v>
      </c>
      <c r="R66" s="55">
        <v>0</v>
      </c>
      <c r="S66" s="167">
        <v>3.375</v>
      </c>
      <c r="T66" s="167">
        <v>8</v>
      </c>
      <c r="U66" s="167">
        <v>24.625</v>
      </c>
      <c r="V66">
        <v>5</v>
      </c>
      <c r="W66">
        <v>3</v>
      </c>
      <c r="X66">
        <v>247</v>
      </c>
      <c r="Y66" s="78"/>
      <c r="AJ66" s="168" t="s">
        <v>119</v>
      </c>
    </row>
    <row r="67" spans="1:36" ht="16.5" thickBot="1" x14ac:dyDescent="0.3">
      <c r="A67" s="22">
        <v>2004</v>
      </c>
      <c r="B67" s="22">
        <v>5</v>
      </c>
      <c r="C67" s="22">
        <v>5</v>
      </c>
      <c r="D67" s="22">
        <v>19.100000000000001</v>
      </c>
      <c r="E67" s="23" t="s">
        <v>14</v>
      </c>
      <c r="F67" s="13" t="s">
        <v>12</v>
      </c>
      <c r="G67">
        <f t="shared" si="5"/>
        <v>14.100000000000001</v>
      </c>
      <c r="H67" s="22">
        <v>2004</v>
      </c>
      <c r="I67" s="22">
        <v>5</v>
      </c>
      <c r="J67" s="22">
        <v>5</v>
      </c>
      <c r="K67" s="22">
        <v>19.100000000000001</v>
      </c>
      <c r="L67" s="23" t="s">
        <v>14</v>
      </c>
      <c r="M67" s="148" t="s">
        <v>12</v>
      </c>
      <c r="N67" s="143">
        <f t="shared" si="6"/>
        <v>14.100000000000001</v>
      </c>
      <c r="P67" s="5">
        <v>38112</v>
      </c>
      <c r="Q67">
        <f t="shared" ref="Q67:Q130" si="7">D67</f>
        <v>19.100000000000001</v>
      </c>
      <c r="R67" s="55">
        <v>0</v>
      </c>
      <c r="S67" s="167">
        <v>5</v>
      </c>
      <c r="T67" s="167">
        <v>11.5</v>
      </c>
      <c r="U67" s="167">
        <v>50</v>
      </c>
      <c r="V67">
        <v>32</v>
      </c>
      <c r="W67">
        <v>319</v>
      </c>
      <c r="X67">
        <v>267</v>
      </c>
      <c r="Y67" s="78"/>
      <c r="Z67">
        <v>36</v>
      </c>
      <c r="AB67">
        <v>1</v>
      </c>
      <c r="AJ67" s="168" t="s">
        <v>122</v>
      </c>
    </row>
    <row r="68" spans="1:36" ht="16.5" thickBot="1" x14ac:dyDescent="0.3">
      <c r="A68" s="22">
        <v>2004</v>
      </c>
      <c r="B68" s="22">
        <v>5</v>
      </c>
      <c r="C68" s="22">
        <v>6</v>
      </c>
      <c r="D68" s="22">
        <v>8.1</v>
      </c>
      <c r="E68" s="23" t="s">
        <v>12</v>
      </c>
      <c r="F68" s="13" t="s">
        <v>12</v>
      </c>
      <c r="G68">
        <f t="shared" si="5"/>
        <v>3.0999999999999996</v>
      </c>
      <c r="H68" s="22">
        <v>2004</v>
      </c>
      <c r="I68" s="22">
        <v>5</v>
      </c>
      <c r="J68" s="22">
        <v>6</v>
      </c>
      <c r="K68" s="22">
        <v>8.1</v>
      </c>
      <c r="L68" s="23" t="s">
        <v>12</v>
      </c>
      <c r="M68" s="148" t="s">
        <v>12</v>
      </c>
      <c r="N68" s="143">
        <f t="shared" si="6"/>
        <v>3.0999999999999996</v>
      </c>
      <c r="P68" s="5">
        <v>38113</v>
      </c>
      <c r="Q68">
        <f t="shared" si="7"/>
        <v>8.1</v>
      </c>
      <c r="R68" s="55">
        <v>0</v>
      </c>
      <c r="S68" s="167">
        <v>4.5</v>
      </c>
      <c r="T68" s="167">
        <v>10</v>
      </c>
      <c r="U68" s="167">
        <v>74.75</v>
      </c>
      <c r="V68">
        <v>7</v>
      </c>
      <c r="W68">
        <v>91</v>
      </c>
      <c r="X68">
        <v>29</v>
      </c>
      <c r="Y68" s="78"/>
      <c r="Z68">
        <v>21</v>
      </c>
      <c r="AJ68" s="168" t="s">
        <v>122</v>
      </c>
    </row>
    <row r="69" spans="1:36" ht="16.5" thickBot="1" x14ac:dyDescent="0.3">
      <c r="A69" s="22">
        <v>2004</v>
      </c>
      <c r="B69" s="22">
        <v>5</v>
      </c>
      <c r="C69" s="22">
        <v>7</v>
      </c>
      <c r="D69" s="22">
        <v>5.0999999999999996</v>
      </c>
      <c r="E69" s="23" t="s">
        <v>12</v>
      </c>
      <c r="F69" s="13" t="s">
        <v>12</v>
      </c>
      <c r="G69">
        <f t="shared" si="5"/>
        <v>9.9999999999999645E-2</v>
      </c>
      <c r="H69" s="22">
        <v>2004</v>
      </c>
      <c r="I69" s="22">
        <v>5</v>
      </c>
      <c r="J69" s="22">
        <v>7</v>
      </c>
      <c r="K69" s="22">
        <v>5.0999999999999996</v>
      </c>
      <c r="L69" s="23" t="s">
        <v>12</v>
      </c>
      <c r="M69" s="148" t="s">
        <v>12</v>
      </c>
      <c r="N69" s="143">
        <f t="shared" si="6"/>
        <v>9.9999999999999645E-2</v>
      </c>
      <c r="P69" s="5">
        <v>38114</v>
      </c>
      <c r="Q69">
        <f t="shared" si="7"/>
        <v>5.0999999999999996</v>
      </c>
      <c r="R69" s="55">
        <v>0.9</v>
      </c>
      <c r="S69" s="167">
        <v>2.625</v>
      </c>
      <c r="T69" s="167">
        <v>6</v>
      </c>
      <c r="U69" s="167">
        <v>70.25</v>
      </c>
      <c r="V69">
        <v>3</v>
      </c>
      <c r="W69">
        <v>87</v>
      </c>
      <c r="X69">
        <v>12</v>
      </c>
      <c r="Y69" s="78"/>
      <c r="Z69">
        <v>8</v>
      </c>
      <c r="AJ69" s="168" t="s">
        <v>122</v>
      </c>
    </row>
    <row r="70" spans="1:36" ht="16.5" thickBot="1" x14ac:dyDescent="0.3">
      <c r="A70" s="22">
        <v>2004</v>
      </c>
      <c r="B70" s="22">
        <v>5</v>
      </c>
      <c r="C70" s="22">
        <v>8</v>
      </c>
      <c r="D70" s="22">
        <v>5.7</v>
      </c>
      <c r="E70" s="23" t="s">
        <v>12</v>
      </c>
      <c r="F70" s="13" t="s">
        <v>12</v>
      </c>
      <c r="G70">
        <f t="shared" si="5"/>
        <v>0.70000000000000018</v>
      </c>
      <c r="H70" s="22">
        <v>2004</v>
      </c>
      <c r="I70" s="22">
        <v>5</v>
      </c>
      <c r="J70" s="22">
        <v>8</v>
      </c>
      <c r="K70" s="22">
        <v>5.7</v>
      </c>
      <c r="L70" s="23" t="s">
        <v>12</v>
      </c>
      <c r="M70" s="148" t="s">
        <v>12</v>
      </c>
      <c r="N70" s="143">
        <f t="shared" si="6"/>
        <v>0.70000000000000018</v>
      </c>
      <c r="P70" s="5">
        <v>38115</v>
      </c>
      <c r="Q70">
        <f t="shared" si="7"/>
        <v>5.7</v>
      </c>
      <c r="R70" s="55">
        <v>0</v>
      </c>
      <c r="S70" s="167">
        <v>2.625</v>
      </c>
      <c r="T70" s="167">
        <v>6</v>
      </c>
      <c r="U70" s="167">
        <v>43.75</v>
      </c>
      <c r="V70">
        <v>3</v>
      </c>
      <c r="W70">
        <v>149</v>
      </c>
      <c r="X70">
        <v>130</v>
      </c>
      <c r="Y70" s="78"/>
      <c r="Z70">
        <v>12</v>
      </c>
      <c r="AJ70" s="168" t="s">
        <v>122</v>
      </c>
    </row>
    <row r="71" spans="1:36" ht="16.5" thickBot="1" x14ac:dyDescent="0.3">
      <c r="A71" s="22">
        <v>2004</v>
      </c>
      <c r="B71" s="22">
        <v>5</v>
      </c>
      <c r="C71" s="22">
        <v>9</v>
      </c>
      <c r="D71" s="22">
        <v>10.9</v>
      </c>
      <c r="E71" s="23" t="s">
        <v>13</v>
      </c>
      <c r="F71" s="13" t="s">
        <v>12</v>
      </c>
      <c r="G71">
        <f t="shared" si="5"/>
        <v>5.9</v>
      </c>
      <c r="H71" s="22">
        <v>2004</v>
      </c>
      <c r="I71" s="22">
        <v>5</v>
      </c>
      <c r="J71" s="22">
        <v>9</v>
      </c>
      <c r="K71" s="22">
        <v>10.9</v>
      </c>
      <c r="L71" s="23" t="s">
        <v>13</v>
      </c>
      <c r="M71" s="148" t="s">
        <v>12</v>
      </c>
      <c r="N71" s="143">
        <f t="shared" si="6"/>
        <v>5.9</v>
      </c>
      <c r="P71" s="5">
        <v>38116</v>
      </c>
      <c r="Q71">
        <f t="shared" si="7"/>
        <v>10.9</v>
      </c>
      <c r="R71" s="55">
        <v>0</v>
      </c>
      <c r="S71" s="167">
        <v>5.125</v>
      </c>
      <c r="T71" s="167">
        <v>12.25</v>
      </c>
      <c r="U71" s="167">
        <v>55.625</v>
      </c>
      <c r="W71">
        <v>948</v>
      </c>
      <c r="X71">
        <v>154</v>
      </c>
      <c r="Y71" s="78">
        <v>52</v>
      </c>
      <c r="Z71">
        <v>14</v>
      </c>
      <c r="AJ71" s="168" t="s">
        <v>122</v>
      </c>
    </row>
    <row r="72" spans="1:36" ht="16.5" thickBot="1" x14ac:dyDescent="0.3">
      <c r="A72" s="41">
        <v>2004</v>
      </c>
      <c r="B72" s="41">
        <v>5</v>
      </c>
      <c r="C72" s="41">
        <v>10</v>
      </c>
      <c r="D72" s="41">
        <v>7.3</v>
      </c>
      <c r="E72" s="42" t="s">
        <v>12</v>
      </c>
      <c r="F72" s="13" t="s">
        <v>12</v>
      </c>
      <c r="G72" s="43">
        <f t="shared" si="5"/>
        <v>2.2999999999999998</v>
      </c>
      <c r="H72" s="28">
        <v>2004</v>
      </c>
      <c r="I72" s="28">
        <v>5</v>
      </c>
      <c r="J72" s="28">
        <v>10</v>
      </c>
      <c r="K72" s="28">
        <v>7.3</v>
      </c>
      <c r="L72" s="29" t="s">
        <v>12</v>
      </c>
      <c r="M72" s="148" t="s">
        <v>12</v>
      </c>
      <c r="N72" s="144">
        <f t="shared" si="6"/>
        <v>2.2999999999999998</v>
      </c>
      <c r="O72" s="144"/>
      <c r="P72" s="5">
        <v>38117</v>
      </c>
      <c r="Q72" s="43">
        <f t="shared" si="7"/>
        <v>7.3</v>
      </c>
      <c r="R72" s="55">
        <v>0</v>
      </c>
      <c r="S72" s="167">
        <v>4.25</v>
      </c>
      <c r="T72" s="167">
        <v>10</v>
      </c>
      <c r="U72" s="167">
        <v>40.875</v>
      </c>
      <c r="W72">
        <v>717</v>
      </c>
      <c r="X72">
        <v>141</v>
      </c>
      <c r="Y72" s="78">
        <v>172</v>
      </c>
      <c r="Z72">
        <v>4</v>
      </c>
      <c r="AJ72" s="168" t="s">
        <v>122</v>
      </c>
    </row>
    <row r="73" spans="1:36" ht="16.5" thickBot="1" x14ac:dyDescent="0.3">
      <c r="A73" s="22">
        <v>2004</v>
      </c>
      <c r="B73" s="22">
        <v>5</v>
      </c>
      <c r="C73" s="22">
        <v>11</v>
      </c>
      <c r="D73" s="22">
        <v>16.600000000000001</v>
      </c>
      <c r="E73" s="23" t="s">
        <v>14</v>
      </c>
      <c r="F73" s="36" t="s">
        <v>16</v>
      </c>
      <c r="G73">
        <f>D73-15</f>
        <v>1.6000000000000014</v>
      </c>
      <c r="H73" s="22">
        <v>2004</v>
      </c>
      <c r="I73" s="22">
        <v>5</v>
      </c>
      <c r="J73" s="22">
        <v>11</v>
      </c>
      <c r="K73" s="22">
        <v>16.600000000000001</v>
      </c>
      <c r="L73" s="23" t="s">
        <v>14</v>
      </c>
      <c r="M73" s="149" t="s">
        <v>16</v>
      </c>
      <c r="N73" s="143">
        <f>K73-15</f>
        <v>1.6000000000000014</v>
      </c>
      <c r="P73" s="5">
        <v>38118</v>
      </c>
      <c r="Q73">
        <f t="shared" si="7"/>
        <v>16.600000000000001</v>
      </c>
      <c r="R73" s="55">
        <v>0</v>
      </c>
      <c r="S73" s="167">
        <v>3.625</v>
      </c>
      <c r="T73" s="167">
        <v>8.625</v>
      </c>
      <c r="U73" s="167">
        <v>30.625</v>
      </c>
      <c r="V73">
        <v>1</v>
      </c>
      <c r="W73">
        <v>2298</v>
      </c>
      <c r="X73">
        <v>47</v>
      </c>
      <c r="Y73" s="78">
        <v>213</v>
      </c>
      <c r="Z73">
        <v>2</v>
      </c>
      <c r="AJ73" s="168" t="s">
        <v>122</v>
      </c>
    </row>
    <row r="74" spans="1:36" ht="16.5" thickBot="1" x14ac:dyDescent="0.3">
      <c r="A74" s="22">
        <v>2004</v>
      </c>
      <c r="B74" s="22">
        <v>5</v>
      </c>
      <c r="C74" s="22">
        <v>12</v>
      </c>
      <c r="D74" s="22">
        <v>18.5</v>
      </c>
      <c r="E74" s="23" t="s">
        <v>14</v>
      </c>
      <c r="F74" s="17" t="s">
        <v>16</v>
      </c>
      <c r="G74">
        <f>D74-15</f>
        <v>3.5</v>
      </c>
      <c r="H74" s="22">
        <v>2004</v>
      </c>
      <c r="I74" s="22">
        <v>5</v>
      </c>
      <c r="J74" s="22">
        <v>12</v>
      </c>
      <c r="K74" s="22">
        <v>18.5</v>
      </c>
      <c r="L74" s="23" t="s">
        <v>14</v>
      </c>
      <c r="M74" s="150" t="s">
        <v>16</v>
      </c>
      <c r="N74" s="143">
        <f>K74-15</f>
        <v>3.5</v>
      </c>
      <c r="P74" s="5">
        <v>38119</v>
      </c>
      <c r="Q74">
        <f t="shared" si="7"/>
        <v>18.5</v>
      </c>
      <c r="R74" s="55">
        <v>0</v>
      </c>
      <c r="S74" s="167">
        <v>3.25</v>
      </c>
      <c r="T74" s="167">
        <v>6.75</v>
      </c>
      <c r="U74" s="167">
        <v>33.5</v>
      </c>
      <c r="V74">
        <v>1</v>
      </c>
      <c r="W74">
        <v>2034</v>
      </c>
      <c r="X74">
        <v>14</v>
      </c>
      <c r="Y74" s="78">
        <v>230</v>
      </c>
      <c r="AJ74" s="168" t="s">
        <v>122</v>
      </c>
    </row>
    <row r="75" spans="1:36" ht="16.5" thickBot="1" x14ac:dyDescent="0.3">
      <c r="A75" s="22">
        <v>2004</v>
      </c>
      <c r="B75" s="22">
        <v>5</v>
      </c>
      <c r="C75" s="22">
        <v>13</v>
      </c>
      <c r="D75" s="22">
        <v>19.600000000000001</v>
      </c>
      <c r="E75" s="23" t="s">
        <v>14</v>
      </c>
      <c r="F75" s="17" t="s">
        <v>16</v>
      </c>
      <c r="G75">
        <f t="shared" ref="G75:G138" si="8">D75-15</f>
        <v>4.6000000000000014</v>
      </c>
      <c r="H75" s="22">
        <v>2004</v>
      </c>
      <c r="I75" s="22">
        <v>5</v>
      </c>
      <c r="J75" s="22">
        <v>13</v>
      </c>
      <c r="K75" s="22">
        <v>19.600000000000001</v>
      </c>
      <c r="L75" s="23" t="s">
        <v>14</v>
      </c>
      <c r="M75" s="150" t="s">
        <v>16</v>
      </c>
      <c r="N75" s="143">
        <f t="shared" ref="N75:N138" si="9">K75-15</f>
        <v>4.6000000000000014</v>
      </c>
      <c r="P75" s="5">
        <v>38120</v>
      </c>
      <c r="Q75">
        <f t="shared" si="7"/>
        <v>19.600000000000001</v>
      </c>
      <c r="R75" s="55">
        <v>0</v>
      </c>
      <c r="S75" s="167">
        <v>2.25</v>
      </c>
      <c r="T75" s="167">
        <v>5.125</v>
      </c>
      <c r="U75" s="167">
        <v>44.125</v>
      </c>
      <c r="V75">
        <v>1</v>
      </c>
      <c r="W75">
        <v>3200</v>
      </c>
      <c r="Y75" s="78">
        <v>90</v>
      </c>
      <c r="AJ75" s="168" t="s">
        <v>117</v>
      </c>
    </row>
    <row r="76" spans="1:36" ht="16.5" thickBot="1" x14ac:dyDescent="0.3">
      <c r="A76" s="22">
        <v>2004</v>
      </c>
      <c r="B76" s="22">
        <v>5</v>
      </c>
      <c r="C76" s="22">
        <v>14</v>
      </c>
      <c r="D76" s="22">
        <v>18.8</v>
      </c>
      <c r="E76" s="23" t="s">
        <v>14</v>
      </c>
      <c r="F76" s="17" t="s">
        <v>16</v>
      </c>
      <c r="G76">
        <f t="shared" si="8"/>
        <v>3.8000000000000007</v>
      </c>
      <c r="H76" s="22">
        <v>2004</v>
      </c>
      <c r="I76" s="22">
        <v>5</v>
      </c>
      <c r="J76" s="22">
        <v>14</v>
      </c>
      <c r="K76" s="22">
        <v>18.8</v>
      </c>
      <c r="L76" s="23" t="s">
        <v>14</v>
      </c>
      <c r="M76" s="150" t="s">
        <v>16</v>
      </c>
      <c r="N76" s="143">
        <f t="shared" si="9"/>
        <v>3.8000000000000007</v>
      </c>
      <c r="P76" s="5">
        <v>38121</v>
      </c>
      <c r="Q76">
        <f t="shared" si="7"/>
        <v>18.8</v>
      </c>
      <c r="R76" s="55">
        <v>0</v>
      </c>
      <c r="S76" s="167">
        <v>1.125</v>
      </c>
      <c r="T76" s="167">
        <v>3.625</v>
      </c>
      <c r="U76" s="167">
        <v>44.125</v>
      </c>
      <c r="W76">
        <v>868</v>
      </c>
      <c r="X76">
        <v>4</v>
      </c>
      <c r="Y76" s="78">
        <v>29</v>
      </c>
      <c r="AJ76" s="168" t="s">
        <v>127</v>
      </c>
    </row>
    <row r="77" spans="1:36" ht="16.5" thickBot="1" x14ac:dyDescent="0.3">
      <c r="A77" s="22">
        <v>2004</v>
      </c>
      <c r="B77" s="22">
        <v>5</v>
      </c>
      <c r="C77" s="22">
        <v>15</v>
      </c>
      <c r="D77" s="22">
        <v>20</v>
      </c>
      <c r="E77" s="23" t="s">
        <v>14</v>
      </c>
      <c r="F77" s="17" t="s">
        <v>16</v>
      </c>
      <c r="G77">
        <f t="shared" si="8"/>
        <v>5</v>
      </c>
      <c r="H77" s="22">
        <v>2004</v>
      </c>
      <c r="I77" s="22">
        <v>5</v>
      </c>
      <c r="J77" s="22">
        <v>15</v>
      </c>
      <c r="K77" s="22">
        <v>20</v>
      </c>
      <c r="L77" s="23" t="s">
        <v>14</v>
      </c>
      <c r="M77" s="150" t="s">
        <v>16</v>
      </c>
      <c r="N77" s="143">
        <f t="shared" si="9"/>
        <v>5</v>
      </c>
      <c r="P77" s="5">
        <v>38122</v>
      </c>
      <c r="Q77">
        <f t="shared" si="7"/>
        <v>20</v>
      </c>
      <c r="R77" s="55">
        <v>0</v>
      </c>
      <c r="S77" s="167">
        <v>0.875</v>
      </c>
      <c r="T77" s="167">
        <v>2.75</v>
      </c>
      <c r="U77" s="167">
        <v>41.5</v>
      </c>
      <c r="V77">
        <v>2</v>
      </c>
      <c r="W77">
        <v>1178</v>
      </c>
      <c r="X77">
        <v>101</v>
      </c>
      <c r="Y77" s="78">
        <v>70</v>
      </c>
      <c r="AJ77" s="168" t="s">
        <v>125</v>
      </c>
    </row>
    <row r="78" spans="1:36" ht="16.5" thickBot="1" x14ac:dyDescent="0.3">
      <c r="A78" s="22">
        <v>2004</v>
      </c>
      <c r="B78" s="22">
        <v>5</v>
      </c>
      <c r="C78" s="22">
        <v>16</v>
      </c>
      <c r="D78" s="22">
        <v>21.9</v>
      </c>
      <c r="E78" s="23" t="s">
        <v>14</v>
      </c>
      <c r="F78" s="17" t="s">
        <v>16</v>
      </c>
      <c r="G78">
        <f t="shared" si="8"/>
        <v>6.8999999999999986</v>
      </c>
      <c r="H78" s="22">
        <v>2004</v>
      </c>
      <c r="I78" s="22">
        <v>5</v>
      </c>
      <c r="J78" s="22">
        <v>16</v>
      </c>
      <c r="K78" s="22">
        <v>21.9</v>
      </c>
      <c r="L78" s="23" t="s">
        <v>14</v>
      </c>
      <c r="M78" s="150" t="s">
        <v>16</v>
      </c>
      <c r="N78" s="143">
        <f t="shared" si="9"/>
        <v>6.8999999999999986</v>
      </c>
      <c r="P78" s="5">
        <v>38123</v>
      </c>
      <c r="Q78">
        <f t="shared" si="7"/>
        <v>21.9</v>
      </c>
      <c r="R78" s="55">
        <v>0</v>
      </c>
      <c r="S78" s="167">
        <v>1.125</v>
      </c>
      <c r="T78" s="167">
        <v>2.625</v>
      </c>
      <c r="U78" s="167">
        <v>42.5</v>
      </c>
      <c r="W78">
        <v>1476</v>
      </c>
      <c r="X78">
        <v>130</v>
      </c>
      <c r="Y78" s="78">
        <v>98</v>
      </c>
      <c r="AJ78" s="168" t="s">
        <v>125</v>
      </c>
    </row>
    <row r="79" spans="1:36" ht="16.5" thickBot="1" x14ac:dyDescent="0.3">
      <c r="A79" s="22">
        <v>2004</v>
      </c>
      <c r="B79" s="22">
        <v>5</v>
      </c>
      <c r="C79" s="22">
        <v>17</v>
      </c>
      <c r="D79" s="22">
        <v>23.6</v>
      </c>
      <c r="E79" s="23" t="s">
        <v>14</v>
      </c>
      <c r="F79" s="17" t="s">
        <v>16</v>
      </c>
      <c r="G79">
        <f t="shared" si="8"/>
        <v>8.6000000000000014</v>
      </c>
      <c r="H79" s="22">
        <v>2004</v>
      </c>
      <c r="I79" s="22">
        <v>5</v>
      </c>
      <c r="J79" s="22">
        <v>17</v>
      </c>
      <c r="K79" s="22">
        <v>23.6</v>
      </c>
      <c r="L79" s="23" t="s">
        <v>14</v>
      </c>
      <c r="M79" s="150" t="s">
        <v>16</v>
      </c>
      <c r="N79" s="143">
        <f t="shared" si="9"/>
        <v>8.6000000000000014</v>
      </c>
      <c r="P79" s="5">
        <v>38124</v>
      </c>
      <c r="Q79">
        <f t="shared" si="7"/>
        <v>23.6</v>
      </c>
      <c r="R79" s="55">
        <v>0</v>
      </c>
      <c r="S79" s="167">
        <v>1.375</v>
      </c>
      <c r="T79" s="167">
        <v>3.75</v>
      </c>
      <c r="U79" s="167">
        <v>42.75</v>
      </c>
      <c r="W79">
        <v>2449</v>
      </c>
      <c r="Y79" s="78">
        <v>32</v>
      </c>
      <c r="AJ79" s="168" t="s">
        <v>125</v>
      </c>
    </row>
    <row r="80" spans="1:36" ht="16.5" thickBot="1" x14ac:dyDescent="0.3">
      <c r="A80" s="22">
        <v>2004</v>
      </c>
      <c r="B80" s="22">
        <v>5</v>
      </c>
      <c r="C80" s="22">
        <v>18</v>
      </c>
      <c r="D80" s="22">
        <v>26</v>
      </c>
      <c r="E80" s="23" t="s">
        <v>14</v>
      </c>
      <c r="F80" s="17" t="s">
        <v>16</v>
      </c>
      <c r="G80">
        <f t="shared" si="8"/>
        <v>11</v>
      </c>
      <c r="H80" s="22">
        <v>2004</v>
      </c>
      <c r="I80" s="22">
        <v>5</v>
      </c>
      <c r="J80" s="22">
        <v>18</v>
      </c>
      <c r="K80" s="22">
        <v>26</v>
      </c>
      <c r="L80" s="23" t="s">
        <v>14</v>
      </c>
      <c r="M80" s="150" t="s">
        <v>16</v>
      </c>
      <c r="N80" s="143">
        <f t="shared" si="9"/>
        <v>11</v>
      </c>
      <c r="P80" s="5">
        <v>38125</v>
      </c>
      <c r="Q80">
        <f t="shared" si="7"/>
        <v>26</v>
      </c>
      <c r="R80" s="55">
        <v>0</v>
      </c>
      <c r="S80" s="167">
        <v>0.625</v>
      </c>
      <c r="T80" s="167">
        <v>3.25</v>
      </c>
      <c r="U80" s="167">
        <v>44</v>
      </c>
      <c r="W80">
        <v>327</v>
      </c>
      <c r="X80">
        <v>13</v>
      </c>
      <c r="Y80" s="78">
        <v>165</v>
      </c>
      <c r="AJ80" s="168" t="s">
        <v>127</v>
      </c>
    </row>
    <row r="81" spans="1:36" ht="16.5" thickBot="1" x14ac:dyDescent="0.3">
      <c r="A81" s="22">
        <v>2004</v>
      </c>
      <c r="B81" s="22">
        <v>5</v>
      </c>
      <c r="C81" s="22">
        <v>19</v>
      </c>
      <c r="D81" s="22">
        <v>26</v>
      </c>
      <c r="E81" s="23" t="s">
        <v>14</v>
      </c>
      <c r="F81" s="17" t="s">
        <v>16</v>
      </c>
      <c r="G81">
        <f t="shared" si="8"/>
        <v>11</v>
      </c>
      <c r="H81" s="22">
        <v>2004</v>
      </c>
      <c r="I81" s="22">
        <v>5</v>
      </c>
      <c r="J81" s="22">
        <v>19</v>
      </c>
      <c r="K81" s="22">
        <v>26</v>
      </c>
      <c r="L81" s="23" t="s">
        <v>14</v>
      </c>
      <c r="M81" s="150" t="s">
        <v>16</v>
      </c>
      <c r="N81" s="143">
        <f t="shared" si="9"/>
        <v>11</v>
      </c>
      <c r="P81" s="5">
        <v>38126</v>
      </c>
      <c r="Q81">
        <f t="shared" si="7"/>
        <v>26</v>
      </c>
      <c r="R81" s="55">
        <v>0</v>
      </c>
      <c r="S81" s="167">
        <v>1.125</v>
      </c>
      <c r="T81" s="167">
        <v>3.875</v>
      </c>
      <c r="U81" s="167">
        <v>39.125</v>
      </c>
      <c r="Y81" s="78">
        <v>50</v>
      </c>
      <c r="AJ81" s="168" t="s">
        <v>118</v>
      </c>
    </row>
    <row r="82" spans="1:36" ht="16.5" thickBot="1" x14ac:dyDescent="0.3">
      <c r="A82" s="22">
        <v>2004</v>
      </c>
      <c r="B82" s="22">
        <v>5</v>
      </c>
      <c r="C82" s="22">
        <v>20</v>
      </c>
      <c r="D82" s="22">
        <v>24.7</v>
      </c>
      <c r="E82" s="23" t="s">
        <v>14</v>
      </c>
      <c r="F82" s="17" t="s">
        <v>16</v>
      </c>
      <c r="G82">
        <f t="shared" si="8"/>
        <v>9.6999999999999993</v>
      </c>
      <c r="H82" s="22">
        <v>2004</v>
      </c>
      <c r="I82" s="22">
        <v>5</v>
      </c>
      <c r="J82" s="22">
        <v>20</v>
      </c>
      <c r="K82" s="22">
        <v>24.7</v>
      </c>
      <c r="L82" s="23" t="s">
        <v>14</v>
      </c>
      <c r="M82" s="150" t="s">
        <v>16</v>
      </c>
      <c r="N82" s="143">
        <f t="shared" si="9"/>
        <v>9.6999999999999993</v>
      </c>
      <c r="P82" s="5">
        <v>38127</v>
      </c>
      <c r="Q82">
        <f t="shared" si="7"/>
        <v>24.7</v>
      </c>
      <c r="R82" s="55">
        <v>0</v>
      </c>
      <c r="S82" s="167">
        <v>3.375</v>
      </c>
      <c r="T82" s="167">
        <v>8.125</v>
      </c>
      <c r="U82" s="167">
        <v>56.25</v>
      </c>
      <c r="V82">
        <v>1</v>
      </c>
      <c r="W82">
        <v>259</v>
      </c>
      <c r="Y82" s="158">
        <v>50</v>
      </c>
      <c r="AB82">
        <v>130</v>
      </c>
      <c r="AJ82" s="168" t="s">
        <v>126</v>
      </c>
    </row>
    <row r="83" spans="1:36" ht="16.5" thickBot="1" x14ac:dyDescent="0.3">
      <c r="A83" s="22">
        <v>2004</v>
      </c>
      <c r="B83" s="22">
        <v>5</v>
      </c>
      <c r="C83" s="22">
        <v>21</v>
      </c>
      <c r="D83" s="22">
        <v>17.5</v>
      </c>
      <c r="E83" s="23" t="s">
        <v>14</v>
      </c>
      <c r="F83" s="17" t="s">
        <v>16</v>
      </c>
      <c r="G83">
        <f t="shared" si="8"/>
        <v>2.5</v>
      </c>
      <c r="H83" s="22">
        <v>2004</v>
      </c>
      <c r="I83" s="22">
        <v>5</v>
      </c>
      <c r="J83" s="22">
        <v>21</v>
      </c>
      <c r="K83" s="22">
        <v>17.5</v>
      </c>
      <c r="L83" s="23" t="s">
        <v>14</v>
      </c>
      <c r="M83" s="150" t="s">
        <v>16</v>
      </c>
      <c r="N83" s="143">
        <f t="shared" si="9"/>
        <v>2.5</v>
      </c>
      <c r="P83" s="5">
        <v>38128</v>
      </c>
      <c r="Q83">
        <f t="shared" si="7"/>
        <v>17.5</v>
      </c>
      <c r="R83" s="55">
        <v>1.5</v>
      </c>
      <c r="S83" s="167">
        <v>1.125</v>
      </c>
      <c r="T83" s="167">
        <v>3.125</v>
      </c>
      <c r="U83" s="167">
        <v>80.75</v>
      </c>
      <c r="Y83" s="78">
        <v>33</v>
      </c>
      <c r="AB83">
        <v>211</v>
      </c>
      <c r="AJ83" s="168" t="s">
        <v>117</v>
      </c>
    </row>
    <row r="84" spans="1:36" ht="16.5" thickBot="1" x14ac:dyDescent="0.3">
      <c r="A84" s="22">
        <v>2004</v>
      </c>
      <c r="B84" s="22">
        <v>5</v>
      </c>
      <c r="C84" s="22">
        <v>22</v>
      </c>
      <c r="D84" s="22">
        <v>15.2</v>
      </c>
      <c r="E84" s="23" t="s">
        <v>14</v>
      </c>
      <c r="F84" s="17" t="s">
        <v>16</v>
      </c>
      <c r="G84">
        <f t="shared" si="8"/>
        <v>0.19999999999999929</v>
      </c>
      <c r="H84" s="22">
        <v>2004</v>
      </c>
      <c r="I84" s="22">
        <v>5</v>
      </c>
      <c r="J84" s="22">
        <v>22</v>
      </c>
      <c r="K84" s="22">
        <v>15.2</v>
      </c>
      <c r="L84" s="23" t="s">
        <v>14</v>
      </c>
      <c r="M84" s="150" t="s">
        <v>16</v>
      </c>
      <c r="N84" s="143">
        <f t="shared" si="9"/>
        <v>0.19999999999999929</v>
      </c>
      <c r="P84" s="5">
        <v>38129</v>
      </c>
      <c r="Q84">
        <f t="shared" si="7"/>
        <v>15.2</v>
      </c>
      <c r="R84" s="55">
        <v>7.1</v>
      </c>
      <c r="S84" s="167">
        <v>0.875</v>
      </c>
      <c r="T84" s="167">
        <v>2.875</v>
      </c>
      <c r="U84" s="167">
        <v>82.125</v>
      </c>
      <c r="Y84" s="78">
        <v>12</v>
      </c>
      <c r="AB84">
        <v>777</v>
      </c>
      <c r="AJ84" s="168" t="s">
        <v>119</v>
      </c>
    </row>
    <row r="85" spans="1:36" ht="16.5" thickBot="1" x14ac:dyDescent="0.3">
      <c r="A85" s="22">
        <v>2004</v>
      </c>
      <c r="B85" s="22">
        <v>5</v>
      </c>
      <c r="C85" s="22">
        <v>23</v>
      </c>
      <c r="D85" s="22">
        <v>16.399999999999999</v>
      </c>
      <c r="E85" s="23" t="s">
        <v>14</v>
      </c>
      <c r="F85" s="17" t="s">
        <v>16</v>
      </c>
      <c r="G85">
        <f t="shared" si="8"/>
        <v>1.3999999999999986</v>
      </c>
      <c r="H85" s="22">
        <v>2004</v>
      </c>
      <c r="I85" s="22">
        <v>5</v>
      </c>
      <c r="J85" s="22">
        <v>23</v>
      </c>
      <c r="K85" s="22">
        <v>16.399999999999999</v>
      </c>
      <c r="L85" s="23" t="s">
        <v>14</v>
      </c>
      <c r="M85" s="150" t="s">
        <v>16</v>
      </c>
      <c r="N85" s="143">
        <f t="shared" si="9"/>
        <v>1.3999999999999986</v>
      </c>
      <c r="P85" s="5">
        <v>38130</v>
      </c>
      <c r="Q85">
        <f t="shared" si="7"/>
        <v>16.399999999999999</v>
      </c>
      <c r="R85" s="55">
        <v>0</v>
      </c>
      <c r="S85" s="167">
        <v>2.25</v>
      </c>
      <c r="T85" s="167">
        <v>6</v>
      </c>
      <c r="U85" s="167">
        <v>66.75</v>
      </c>
      <c r="W85">
        <v>89</v>
      </c>
      <c r="Y85" s="78">
        <v>2</v>
      </c>
      <c r="AA85">
        <v>1</v>
      </c>
      <c r="AB85">
        <v>895</v>
      </c>
      <c r="AJ85" s="168" t="s">
        <v>129</v>
      </c>
    </row>
    <row r="86" spans="1:36" ht="16.5" thickBot="1" x14ac:dyDescent="0.3">
      <c r="A86" s="22">
        <v>2004</v>
      </c>
      <c r="B86" s="22">
        <v>5</v>
      </c>
      <c r="C86" s="22">
        <v>24</v>
      </c>
      <c r="D86" s="22">
        <v>15.3</v>
      </c>
      <c r="E86" s="23" t="s">
        <v>14</v>
      </c>
      <c r="F86" s="17" t="s">
        <v>16</v>
      </c>
      <c r="G86">
        <f t="shared" si="8"/>
        <v>0.30000000000000071</v>
      </c>
      <c r="H86" s="22">
        <v>2004</v>
      </c>
      <c r="I86" s="22">
        <v>5</v>
      </c>
      <c r="J86" s="22">
        <v>24</v>
      </c>
      <c r="K86" s="22">
        <v>15.3</v>
      </c>
      <c r="L86" s="23" t="s">
        <v>14</v>
      </c>
      <c r="M86" s="150" t="s">
        <v>16</v>
      </c>
      <c r="N86" s="143">
        <f t="shared" si="9"/>
        <v>0.30000000000000071</v>
      </c>
      <c r="P86" s="5">
        <v>38131</v>
      </c>
      <c r="Q86">
        <f t="shared" si="7"/>
        <v>15.3</v>
      </c>
      <c r="R86" s="55">
        <v>6.5</v>
      </c>
      <c r="S86" s="167">
        <v>3.125</v>
      </c>
      <c r="T86" s="167">
        <v>8.375</v>
      </c>
      <c r="U86" s="167">
        <v>76</v>
      </c>
      <c r="Y86" s="78"/>
      <c r="AB86">
        <v>937</v>
      </c>
      <c r="AJ86" s="168" t="s">
        <v>119</v>
      </c>
    </row>
    <row r="87" spans="1:36" ht="16.5" thickBot="1" x14ac:dyDescent="0.3">
      <c r="A87" s="22">
        <v>2004</v>
      </c>
      <c r="B87" s="22">
        <v>5</v>
      </c>
      <c r="C87" s="22">
        <v>25</v>
      </c>
      <c r="D87" s="22">
        <v>11.8</v>
      </c>
      <c r="E87" s="23" t="s">
        <v>13</v>
      </c>
      <c r="F87" s="17" t="s">
        <v>16</v>
      </c>
      <c r="G87">
        <f t="shared" si="8"/>
        <v>-3.1999999999999993</v>
      </c>
      <c r="H87" s="22">
        <v>2004</v>
      </c>
      <c r="I87" s="22">
        <v>5</v>
      </c>
      <c r="J87" s="22">
        <v>25</v>
      </c>
      <c r="K87" s="22">
        <v>11.8</v>
      </c>
      <c r="L87" s="23" t="s">
        <v>13</v>
      </c>
      <c r="M87" s="150" t="s">
        <v>16</v>
      </c>
      <c r="N87" s="143">
        <f t="shared" si="9"/>
        <v>-3.1999999999999993</v>
      </c>
      <c r="P87" s="5">
        <v>38132</v>
      </c>
      <c r="Q87">
        <f t="shared" si="7"/>
        <v>11.8</v>
      </c>
      <c r="R87" s="55">
        <v>5.4</v>
      </c>
      <c r="S87" s="167">
        <v>1.125</v>
      </c>
      <c r="T87" s="167">
        <v>4.625</v>
      </c>
      <c r="U87" s="167">
        <v>75.625</v>
      </c>
      <c r="W87">
        <v>13</v>
      </c>
      <c r="Y87" s="78"/>
      <c r="AB87">
        <v>49</v>
      </c>
      <c r="AJ87" s="168" t="s">
        <v>129</v>
      </c>
    </row>
    <row r="88" spans="1:36" ht="16.5" thickBot="1" x14ac:dyDescent="0.3">
      <c r="A88" s="22">
        <v>2004</v>
      </c>
      <c r="B88" s="22">
        <v>5</v>
      </c>
      <c r="C88" s="22">
        <v>26</v>
      </c>
      <c r="D88" s="22">
        <v>14.9</v>
      </c>
      <c r="E88" s="23" t="s">
        <v>13</v>
      </c>
      <c r="F88" s="17" t="s">
        <v>16</v>
      </c>
      <c r="G88">
        <f t="shared" si="8"/>
        <v>-9.9999999999999645E-2</v>
      </c>
      <c r="H88" s="22">
        <v>2004</v>
      </c>
      <c r="I88" s="22">
        <v>5</v>
      </c>
      <c r="J88" s="22">
        <v>26</v>
      </c>
      <c r="K88" s="22">
        <v>14.9</v>
      </c>
      <c r="L88" s="23" t="s">
        <v>13</v>
      </c>
      <c r="M88" s="150" t="s">
        <v>16</v>
      </c>
      <c r="N88" s="143">
        <f t="shared" si="9"/>
        <v>-9.9999999999999645E-2</v>
      </c>
      <c r="P88" s="5">
        <v>38133</v>
      </c>
      <c r="Q88">
        <f t="shared" si="7"/>
        <v>14.9</v>
      </c>
      <c r="R88" s="55">
        <v>0</v>
      </c>
      <c r="S88" s="167">
        <v>1.375</v>
      </c>
      <c r="T88" s="167">
        <v>4.375</v>
      </c>
      <c r="U88" s="167">
        <v>52.125</v>
      </c>
      <c r="Y88" s="78"/>
      <c r="AB88">
        <v>120</v>
      </c>
      <c r="AJ88" s="168" t="s">
        <v>124</v>
      </c>
    </row>
    <row r="89" spans="1:36" ht="16.5" thickBot="1" x14ac:dyDescent="0.3">
      <c r="A89" s="22">
        <v>2004</v>
      </c>
      <c r="B89" s="22">
        <v>5</v>
      </c>
      <c r="C89" s="22">
        <v>27</v>
      </c>
      <c r="D89" s="22">
        <v>16.5</v>
      </c>
      <c r="E89" s="23" t="s">
        <v>14</v>
      </c>
      <c r="F89" s="17" t="s">
        <v>16</v>
      </c>
      <c r="G89">
        <f t="shared" si="8"/>
        <v>1.5</v>
      </c>
      <c r="H89" s="22">
        <v>2004</v>
      </c>
      <c r="I89" s="22">
        <v>5</v>
      </c>
      <c r="J89" s="22">
        <v>27</v>
      </c>
      <c r="K89" s="22">
        <v>16.5</v>
      </c>
      <c r="L89" s="23" t="s">
        <v>14</v>
      </c>
      <c r="M89" s="150" t="s">
        <v>16</v>
      </c>
      <c r="N89" s="143">
        <f t="shared" si="9"/>
        <v>1.5</v>
      </c>
      <c r="P89" s="5">
        <v>38134</v>
      </c>
      <c r="Q89">
        <f t="shared" si="7"/>
        <v>16.5</v>
      </c>
      <c r="R89" s="55">
        <v>0</v>
      </c>
      <c r="S89" s="167">
        <v>1.25</v>
      </c>
      <c r="T89" s="167">
        <v>4.5</v>
      </c>
      <c r="U89" s="167">
        <v>50</v>
      </c>
      <c r="W89">
        <v>120</v>
      </c>
      <c r="Y89" s="78"/>
      <c r="AA89">
        <v>7</v>
      </c>
      <c r="AB89">
        <v>145</v>
      </c>
      <c r="AJ89" s="168" t="s">
        <v>121</v>
      </c>
    </row>
    <row r="90" spans="1:36" ht="16.5" thickBot="1" x14ac:dyDescent="0.3">
      <c r="A90" s="22">
        <v>2004</v>
      </c>
      <c r="B90" s="22">
        <v>5</v>
      </c>
      <c r="C90" s="22">
        <v>28</v>
      </c>
      <c r="D90" s="22">
        <v>18</v>
      </c>
      <c r="E90" s="23" t="s">
        <v>14</v>
      </c>
      <c r="F90" s="17" t="s">
        <v>16</v>
      </c>
      <c r="G90">
        <f t="shared" si="8"/>
        <v>3</v>
      </c>
      <c r="H90" s="22">
        <v>2004</v>
      </c>
      <c r="I90" s="22">
        <v>5</v>
      </c>
      <c r="J90" s="22">
        <v>28</v>
      </c>
      <c r="K90" s="22">
        <v>18</v>
      </c>
      <c r="L90" s="23" t="s">
        <v>14</v>
      </c>
      <c r="M90" s="150" t="s">
        <v>16</v>
      </c>
      <c r="N90" s="143">
        <f t="shared" si="9"/>
        <v>3</v>
      </c>
      <c r="P90" s="5">
        <v>38135</v>
      </c>
      <c r="Q90">
        <f t="shared" si="7"/>
        <v>18</v>
      </c>
      <c r="R90" s="55">
        <v>0</v>
      </c>
      <c r="S90" s="167">
        <v>1</v>
      </c>
      <c r="T90" s="167">
        <v>2.75</v>
      </c>
      <c r="U90" s="167">
        <v>53.875</v>
      </c>
      <c r="W90">
        <v>97</v>
      </c>
      <c r="Y90" s="78"/>
      <c r="AA90">
        <v>9</v>
      </c>
      <c r="AB90">
        <v>58</v>
      </c>
      <c r="AJ90" s="168" t="s">
        <v>124</v>
      </c>
    </row>
    <row r="91" spans="1:36" ht="16.5" thickBot="1" x14ac:dyDescent="0.3">
      <c r="A91" s="22">
        <v>2004</v>
      </c>
      <c r="B91" s="22">
        <v>5</v>
      </c>
      <c r="C91" s="22">
        <v>29</v>
      </c>
      <c r="D91" s="22">
        <v>20.8</v>
      </c>
      <c r="E91" s="23" t="s">
        <v>14</v>
      </c>
      <c r="F91" s="17" t="s">
        <v>16</v>
      </c>
      <c r="G91">
        <f t="shared" si="8"/>
        <v>5.8000000000000007</v>
      </c>
      <c r="H91" s="22">
        <v>2004</v>
      </c>
      <c r="I91" s="22">
        <v>5</v>
      </c>
      <c r="J91" s="22">
        <v>29</v>
      </c>
      <c r="K91" s="22">
        <v>20.8</v>
      </c>
      <c r="L91" s="23" t="s">
        <v>14</v>
      </c>
      <c r="M91" s="150" t="s">
        <v>16</v>
      </c>
      <c r="N91" s="143">
        <f t="shared" si="9"/>
        <v>5.8000000000000007</v>
      </c>
      <c r="P91" s="5">
        <v>38136</v>
      </c>
      <c r="Q91">
        <f t="shared" si="7"/>
        <v>20.8</v>
      </c>
      <c r="R91" s="55">
        <v>0</v>
      </c>
      <c r="S91" s="167">
        <v>1.375</v>
      </c>
      <c r="T91" s="167">
        <v>3.875</v>
      </c>
      <c r="U91" s="167">
        <v>55</v>
      </c>
      <c r="Y91" s="78"/>
      <c r="AA91">
        <v>10</v>
      </c>
      <c r="AB91">
        <v>65</v>
      </c>
      <c r="AJ91" s="168" t="s">
        <v>125</v>
      </c>
    </row>
    <row r="92" spans="1:36" ht="16.5" thickBot="1" x14ac:dyDescent="0.3">
      <c r="A92" s="22">
        <v>2004</v>
      </c>
      <c r="B92" s="22">
        <v>5</v>
      </c>
      <c r="C92" s="22">
        <v>30</v>
      </c>
      <c r="D92" s="22">
        <v>21.7</v>
      </c>
      <c r="E92" s="23" t="s">
        <v>14</v>
      </c>
      <c r="F92" s="17" t="s">
        <v>16</v>
      </c>
      <c r="G92">
        <f t="shared" si="8"/>
        <v>6.6999999999999993</v>
      </c>
      <c r="H92" s="22">
        <v>2004</v>
      </c>
      <c r="I92" s="22">
        <v>5</v>
      </c>
      <c r="J92" s="22">
        <v>30</v>
      </c>
      <c r="K92" s="22">
        <v>21.7</v>
      </c>
      <c r="L92" s="23" t="s">
        <v>14</v>
      </c>
      <c r="M92" s="150" t="s">
        <v>16</v>
      </c>
      <c r="N92" s="143">
        <f t="shared" si="9"/>
        <v>6.6999999999999993</v>
      </c>
      <c r="P92" s="5">
        <v>38137</v>
      </c>
      <c r="Q92">
        <f t="shared" si="7"/>
        <v>21.7</v>
      </c>
      <c r="R92" s="55">
        <v>0</v>
      </c>
      <c r="S92" s="167">
        <v>1.625</v>
      </c>
      <c r="T92" s="167">
        <v>5.125</v>
      </c>
      <c r="U92" s="167">
        <v>50.25</v>
      </c>
      <c r="Y92" s="78"/>
      <c r="AA92">
        <v>5</v>
      </c>
      <c r="AJ92" s="168" t="s">
        <v>123</v>
      </c>
    </row>
    <row r="93" spans="1:36" ht="16.5" thickBot="1" x14ac:dyDescent="0.3">
      <c r="A93" s="22">
        <v>2004</v>
      </c>
      <c r="B93" s="22">
        <v>5</v>
      </c>
      <c r="C93" s="22">
        <v>31</v>
      </c>
      <c r="D93" s="22">
        <v>19.100000000000001</v>
      </c>
      <c r="E93" s="23" t="s">
        <v>14</v>
      </c>
      <c r="F93" s="17" t="s">
        <v>16</v>
      </c>
      <c r="G93">
        <f t="shared" si="8"/>
        <v>4.1000000000000014</v>
      </c>
      <c r="H93" s="22">
        <v>2004</v>
      </c>
      <c r="I93" s="22">
        <v>5</v>
      </c>
      <c r="J93" s="22">
        <v>31</v>
      </c>
      <c r="K93" s="22">
        <v>19.100000000000001</v>
      </c>
      <c r="L93" s="23" t="s">
        <v>14</v>
      </c>
      <c r="M93" s="150" t="s">
        <v>16</v>
      </c>
      <c r="N93" s="143">
        <f t="shared" si="9"/>
        <v>4.1000000000000014</v>
      </c>
      <c r="P93" s="5">
        <v>38138</v>
      </c>
      <c r="Q93">
        <f t="shared" si="7"/>
        <v>19.100000000000001</v>
      </c>
      <c r="R93" s="55">
        <v>0</v>
      </c>
      <c r="S93" s="167">
        <v>2.125</v>
      </c>
      <c r="T93" s="167">
        <v>7.75</v>
      </c>
      <c r="U93" s="167">
        <v>54.625</v>
      </c>
      <c r="Y93" s="78"/>
      <c r="AA93">
        <v>4</v>
      </c>
      <c r="AB93">
        <v>42</v>
      </c>
      <c r="AJ93" s="168" t="s">
        <v>128</v>
      </c>
    </row>
    <row r="94" spans="1:36" ht="16.5" thickBot="1" x14ac:dyDescent="0.3">
      <c r="A94" s="22">
        <v>2004</v>
      </c>
      <c r="B94" s="22">
        <v>6</v>
      </c>
      <c r="C94" s="22">
        <v>1</v>
      </c>
      <c r="D94" s="22">
        <v>14.6</v>
      </c>
      <c r="E94" s="23" t="s">
        <v>13</v>
      </c>
      <c r="F94" s="17" t="s">
        <v>16</v>
      </c>
      <c r="G94">
        <f t="shared" si="8"/>
        <v>-0.40000000000000036</v>
      </c>
      <c r="H94" s="22">
        <v>2004</v>
      </c>
      <c r="I94" s="22">
        <v>6</v>
      </c>
      <c r="J94" s="22">
        <v>1</v>
      </c>
      <c r="K94" s="22">
        <v>14.6</v>
      </c>
      <c r="L94" s="23" t="s">
        <v>13</v>
      </c>
      <c r="M94" s="150" t="s">
        <v>16</v>
      </c>
      <c r="N94" s="143">
        <f t="shared" si="9"/>
        <v>-0.40000000000000036</v>
      </c>
      <c r="P94" s="5">
        <v>38139</v>
      </c>
      <c r="Q94">
        <f t="shared" si="7"/>
        <v>14.6</v>
      </c>
      <c r="R94" s="55">
        <v>0</v>
      </c>
      <c r="S94" s="167">
        <v>1.75</v>
      </c>
      <c r="T94" s="167">
        <v>5.375</v>
      </c>
      <c r="U94" s="167">
        <v>58.75</v>
      </c>
      <c r="Y94" s="78"/>
      <c r="AA94">
        <v>3</v>
      </c>
      <c r="AJ94" s="168" t="s">
        <v>119</v>
      </c>
    </row>
    <row r="95" spans="1:36" ht="16.5" thickBot="1" x14ac:dyDescent="0.3">
      <c r="A95" s="22">
        <v>2004</v>
      </c>
      <c r="B95" s="22">
        <v>6</v>
      </c>
      <c r="C95" s="22">
        <v>2</v>
      </c>
      <c r="D95" s="22">
        <v>13.1</v>
      </c>
      <c r="E95" s="23" t="s">
        <v>13</v>
      </c>
      <c r="F95" s="17" t="s">
        <v>16</v>
      </c>
      <c r="G95">
        <f t="shared" si="8"/>
        <v>-1.9000000000000004</v>
      </c>
      <c r="H95" s="22">
        <v>2004</v>
      </c>
      <c r="I95" s="22">
        <v>6</v>
      </c>
      <c r="J95" s="22">
        <v>2</v>
      </c>
      <c r="K95" s="22">
        <v>13.1</v>
      </c>
      <c r="L95" s="23" t="s">
        <v>13</v>
      </c>
      <c r="M95" s="150" t="s">
        <v>16</v>
      </c>
      <c r="N95" s="143">
        <f t="shared" si="9"/>
        <v>-1.9000000000000004</v>
      </c>
      <c r="P95" s="5">
        <v>38140</v>
      </c>
      <c r="Q95">
        <f t="shared" si="7"/>
        <v>13.1</v>
      </c>
      <c r="R95" s="55">
        <v>0</v>
      </c>
      <c r="S95" s="167">
        <v>1.75</v>
      </c>
      <c r="T95" s="167">
        <v>5.25</v>
      </c>
      <c r="U95" s="167">
        <v>50.375</v>
      </c>
      <c r="W95">
        <v>2</v>
      </c>
      <c r="Y95" s="78"/>
      <c r="Z95">
        <v>1</v>
      </c>
      <c r="AB95">
        <v>2</v>
      </c>
      <c r="AJ95" s="168" t="s">
        <v>117</v>
      </c>
    </row>
    <row r="96" spans="1:36" ht="16.5" thickBot="1" x14ac:dyDescent="0.3">
      <c r="A96" s="22">
        <v>2004</v>
      </c>
      <c r="B96" s="22">
        <v>6</v>
      </c>
      <c r="C96" s="22">
        <v>3</v>
      </c>
      <c r="D96" s="22">
        <v>20.399999999999999</v>
      </c>
      <c r="E96" s="23" t="s">
        <v>14</v>
      </c>
      <c r="F96" s="17" t="s">
        <v>16</v>
      </c>
      <c r="G96">
        <f t="shared" si="8"/>
        <v>5.3999999999999986</v>
      </c>
      <c r="H96" s="22">
        <v>2004</v>
      </c>
      <c r="I96" s="22">
        <v>6</v>
      </c>
      <c r="J96" s="22">
        <v>3</v>
      </c>
      <c r="K96" s="22">
        <v>20.399999999999999</v>
      </c>
      <c r="L96" s="23" t="s">
        <v>14</v>
      </c>
      <c r="M96" s="150" t="s">
        <v>16</v>
      </c>
      <c r="N96" s="143">
        <f t="shared" si="9"/>
        <v>5.3999999999999986</v>
      </c>
      <c r="P96" s="5">
        <v>38141</v>
      </c>
      <c r="Q96">
        <f t="shared" si="7"/>
        <v>20.399999999999999</v>
      </c>
      <c r="R96" s="55">
        <v>0</v>
      </c>
      <c r="S96" s="167">
        <v>1.875</v>
      </c>
      <c r="T96" s="167">
        <v>5.875</v>
      </c>
      <c r="U96" s="167">
        <v>45.625</v>
      </c>
      <c r="W96">
        <v>37</v>
      </c>
      <c r="Y96" s="78"/>
      <c r="AA96">
        <v>2</v>
      </c>
      <c r="AB96">
        <v>55</v>
      </c>
      <c r="AJ96" s="168" t="s">
        <v>121</v>
      </c>
    </row>
    <row r="97" spans="1:36" ht="16.5" thickBot="1" x14ac:dyDescent="0.3">
      <c r="A97" s="22">
        <v>2004</v>
      </c>
      <c r="B97" s="22">
        <v>6</v>
      </c>
      <c r="C97" s="22">
        <v>4</v>
      </c>
      <c r="D97" s="22">
        <v>24.9</v>
      </c>
      <c r="E97" s="23" t="s">
        <v>14</v>
      </c>
      <c r="F97" s="17" t="s">
        <v>16</v>
      </c>
      <c r="G97">
        <f t="shared" si="8"/>
        <v>9.8999999999999986</v>
      </c>
      <c r="H97" s="22">
        <v>2004</v>
      </c>
      <c r="I97" s="22">
        <v>6</v>
      </c>
      <c r="J97" s="22">
        <v>4</v>
      </c>
      <c r="K97" s="22">
        <v>24.9</v>
      </c>
      <c r="L97" s="23" t="s">
        <v>14</v>
      </c>
      <c r="M97" s="150" t="s">
        <v>16</v>
      </c>
      <c r="N97" s="143">
        <f t="shared" si="9"/>
        <v>9.8999999999999986</v>
      </c>
      <c r="P97" s="5">
        <v>38142</v>
      </c>
      <c r="Q97">
        <f t="shared" si="7"/>
        <v>24.9</v>
      </c>
      <c r="R97" s="55">
        <v>0</v>
      </c>
      <c r="S97" s="167">
        <v>2.125</v>
      </c>
      <c r="T97" s="167">
        <v>6.875</v>
      </c>
      <c r="U97" s="167">
        <v>37.875</v>
      </c>
      <c r="Y97" s="78"/>
      <c r="AJ97" s="168" t="s">
        <v>120</v>
      </c>
    </row>
    <row r="98" spans="1:36" ht="16.5" thickBot="1" x14ac:dyDescent="0.3">
      <c r="A98" s="22">
        <v>2004</v>
      </c>
      <c r="B98" s="22">
        <v>6</v>
      </c>
      <c r="C98" s="22">
        <v>5</v>
      </c>
      <c r="D98" s="22">
        <v>26</v>
      </c>
      <c r="E98" s="23" t="s">
        <v>14</v>
      </c>
      <c r="F98" s="17" t="s">
        <v>16</v>
      </c>
      <c r="G98">
        <f t="shared" si="8"/>
        <v>11</v>
      </c>
      <c r="H98" s="22">
        <v>2004</v>
      </c>
      <c r="I98" s="22">
        <v>6</v>
      </c>
      <c r="J98" s="22">
        <v>5</v>
      </c>
      <c r="K98" s="22">
        <v>26</v>
      </c>
      <c r="L98" s="23" t="s">
        <v>14</v>
      </c>
      <c r="M98" s="150" t="s">
        <v>16</v>
      </c>
      <c r="N98" s="143">
        <f t="shared" si="9"/>
        <v>11</v>
      </c>
      <c r="P98" s="5">
        <v>38143</v>
      </c>
      <c r="Q98">
        <f t="shared" si="7"/>
        <v>26</v>
      </c>
      <c r="R98" s="55">
        <v>0</v>
      </c>
      <c r="S98" s="167">
        <v>3.375</v>
      </c>
      <c r="T98" s="167">
        <v>9.125</v>
      </c>
      <c r="U98" s="167">
        <v>36.625</v>
      </c>
      <c r="Y98" s="78"/>
      <c r="AJ98" s="168" t="s">
        <v>120</v>
      </c>
    </row>
    <row r="99" spans="1:36" ht="16.5" thickBot="1" x14ac:dyDescent="0.3">
      <c r="A99" s="22">
        <v>2004</v>
      </c>
      <c r="B99" s="22">
        <v>6</v>
      </c>
      <c r="C99" s="22">
        <v>6</v>
      </c>
      <c r="D99" s="22">
        <v>21.4</v>
      </c>
      <c r="E99" s="23" t="s">
        <v>14</v>
      </c>
      <c r="F99" s="17" t="s">
        <v>16</v>
      </c>
      <c r="G99">
        <f t="shared" si="8"/>
        <v>6.3999999999999986</v>
      </c>
      <c r="H99" s="22">
        <v>2004</v>
      </c>
      <c r="I99" s="22">
        <v>6</v>
      </c>
      <c r="J99" s="22">
        <v>6</v>
      </c>
      <c r="K99" s="22">
        <v>21.4</v>
      </c>
      <c r="L99" s="23" t="s">
        <v>14</v>
      </c>
      <c r="M99" s="150" t="s">
        <v>16</v>
      </c>
      <c r="N99" s="143">
        <f t="shared" si="9"/>
        <v>6.3999999999999986</v>
      </c>
      <c r="P99" s="5">
        <v>38144</v>
      </c>
      <c r="Q99">
        <f t="shared" si="7"/>
        <v>21.4</v>
      </c>
      <c r="R99" s="55">
        <v>1.1000000000000001</v>
      </c>
      <c r="S99" s="167">
        <v>2.75</v>
      </c>
      <c r="T99" s="167">
        <v>8.375</v>
      </c>
      <c r="U99" s="167">
        <v>67</v>
      </c>
      <c r="W99">
        <v>5</v>
      </c>
      <c r="Y99" s="78"/>
      <c r="AA99">
        <v>1</v>
      </c>
      <c r="AB99">
        <v>30</v>
      </c>
      <c r="AD99">
        <v>18</v>
      </c>
      <c r="AJ99" s="168" t="s">
        <v>122</v>
      </c>
    </row>
    <row r="100" spans="1:36" ht="16.5" thickBot="1" x14ac:dyDescent="0.3">
      <c r="A100" s="22">
        <v>2004</v>
      </c>
      <c r="B100" s="22">
        <v>6</v>
      </c>
      <c r="C100" s="22">
        <v>7</v>
      </c>
      <c r="D100" s="22">
        <v>16.899999999999999</v>
      </c>
      <c r="E100" s="23" t="s">
        <v>14</v>
      </c>
      <c r="F100" s="17" t="s">
        <v>16</v>
      </c>
      <c r="G100">
        <f t="shared" si="8"/>
        <v>1.8999999999999986</v>
      </c>
      <c r="H100" s="22">
        <v>2004</v>
      </c>
      <c r="I100" s="22">
        <v>6</v>
      </c>
      <c r="J100" s="22">
        <v>7</v>
      </c>
      <c r="K100" s="22">
        <v>16.899999999999999</v>
      </c>
      <c r="L100" s="23" t="s">
        <v>14</v>
      </c>
      <c r="M100" s="150" t="s">
        <v>16</v>
      </c>
      <c r="N100" s="143">
        <f t="shared" si="9"/>
        <v>1.8999999999999986</v>
      </c>
      <c r="P100" s="5">
        <v>38145</v>
      </c>
      <c r="Q100">
        <f t="shared" si="7"/>
        <v>16.899999999999999</v>
      </c>
      <c r="R100" s="55">
        <v>0.1</v>
      </c>
      <c r="S100" s="167">
        <v>1.75</v>
      </c>
      <c r="T100" s="167">
        <v>6.125</v>
      </c>
      <c r="U100" s="167">
        <v>48.875</v>
      </c>
      <c r="Y100" s="78"/>
      <c r="AJ100" s="168" t="s">
        <v>117</v>
      </c>
    </row>
    <row r="101" spans="1:36" ht="16.5" thickBot="1" x14ac:dyDescent="0.3">
      <c r="A101" s="22">
        <v>2004</v>
      </c>
      <c r="B101" s="22">
        <v>6</v>
      </c>
      <c r="C101" s="22">
        <v>8</v>
      </c>
      <c r="D101" s="22">
        <v>16.5</v>
      </c>
      <c r="E101" s="23" t="s">
        <v>14</v>
      </c>
      <c r="F101" s="17" t="s">
        <v>16</v>
      </c>
      <c r="G101">
        <f t="shared" si="8"/>
        <v>1.5</v>
      </c>
      <c r="H101" s="22">
        <v>2004</v>
      </c>
      <c r="I101" s="22">
        <v>6</v>
      </c>
      <c r="J101" s="22">
        <v>8</v>
      </c>
      <c r="K101" s="22">
        <v>16.5</v>
      </c>
      <c r="L101" s="23" t="s">
        <v>14</v>
      </c>
      <c r="M101" s="150" t="s">
        <v>16</v>
      </c>
      <c r="N101" s="143">
        <f t="shared" si="9"/>
        <v>1.5</v>
      </c>
      <c r="P101" s="5">
        <v>38146</v>
      </c>
      <c r="Q101">
        <f t="shared" si="7"/>
        <v>16.5</v>
      </c>
      <c r="R101" s="55">
        <v>0</v>
      </c>
      <c r="S101" s="167">
        <v>2</v>
      </c>
      <c r="T101" s="167">
        <v>5.5</v>
      </c>
      <c r="U101" s="167">
        <v>59.125</v>
      </c>
      <c r="W101">
        <v>6</v>
      </c>
      <c r="Y101" s="78"/>
      <c r="AB101">
        <v>16</v>
      </c>
      <c r="AC101">
        <v>1</v>
      </c>
      <c r="AD101">
        <v>13</v>
      </c>
      <c r="AJ101" s="168" t="s">
        <v>126</v>
      </c>
    </row>
    <row r="102" spans="1:36" ht="16.5" thickBot="1" x14ac:dyDescent="0.3">
      <c r="A102" s="22">
        <v>2004</v>
      </c>
      <c r="B102" s="22">
        <v>6</v>
      </c>
      <c r="C102" s="22">
        <v>9</v>
      </c>
      <c r="D102" s="22">
        <v>16.5</v>
      </c>
      <c r="E102" s="23" t="s">
        <v>14</v>
      </c>
      <c r="F102" s="17" t="s">
        <v>16</v>
      </c>
      <c r="G102">
        <f t="shared" si="8"/>
        <v>1.5</v>
      </c>
      <c r="H102" s="22">
        <v>2004</v>
      </c>
      <c r="I102" s="22">
        <v>6</v>
      </c>
      <c r="J102" s="22">
        <v>9</v>
      </c>
      <c r="K102" s="22">
        <v>16.5</v>
      </c>
      <c r="L102" s="23" t="s">
        <v>14</v>
      </c>
      <c r="M102" s="150" t="s">
        <v>16</v>
      </c>
      <c r="N102" s="143">
        <f t="shared" si="9"/>
        <v>1.5</v>
      </c>
      <c r="P102" s="5">
        <v>38147</v>
      </c>
      <c r="Q102">
        <f t="shared" si="7"/>
        <v>16.5</v>
      </c>
      <c r="R102" s="55">
        <v>0</v>
      </c>
      <c r="S102" s="167">
        <v>1.25</v>
      </c>
      <c r="T102" s="167">
        <v>4.75</v>
      </c>
      <c r="U102" s="167">
        <v>56.75</v>
      </c>
      <c r="Y102" s="78"/>
      <c r="AJ102" s="168" t="s">
        <v>121</v>
      </c>
    </row>
    <row r="103" spans="1:36" ht="16.5" thickBot="1" x14ac:dyDescent="0.3">
      <c r="A103" s="22">
        <v>2004</v>
      </c>
      <c r="B103" s="22">
        <v>6</v>
      </c>
      <c r="C103" s="22">
        <v>10</v>
      </c>
      <c r="D103" s="22">
        <v>15.8</v>
      </c>
      <c r="E103" s="23" t="s">
        <v>14</v>
      </c>
      <c r="F103" s="17" t="s">
        <v>16</v>
      </c>
      <c r="G103">
        <f t="shared" si="8"/>
        <v>0.80000000000000071</v>
      </c>
      <c r="H103" s="22">
        <v>2004</v>
      </c>
      <c r="I103" s="22">
        <v>6</v>
      </c>
      <c r="J103" s="22">
        <v>10</v>
      </c>
      <c r="K103" s="22">
        <v>15.8</v>
      </c>
      <c r="L103" s="23" t="s">
        <v>14</v>
      </c>
      <c r="M103" s="150" t="s">
        <v>16</v>
      </c>
      <c r="N103" s="143">
        <f t="shared" si="9"/>
        <v>0.80000000000000071</v>
      </c>
      <c r="P103" s="5">
        <v>38148</v>
      </c>
      <c r="Q103">
        <f t="shared" si="7"/>
        <v>15.8</v>
      </c>
      <c r="R103" s="55">
        <v>1</v>
      </c>
      <c r="S103" s="167">
        <v>1.25</v>
      </c>
      <c r="T103" s="167">
        <v>4.75</v>
      </c>
      <c r="U103" s="167">
        <v>67.5</v>
      </c>
      <c r="W103">
        <v>15</v>
      </c>
      <c r="Y103" s="78"/>
      <c r="AA103">
        <v>1</v>
      </c>
      <c r="AB103">
        <v>25</v>
      </c>
      <c r="AD103">
        <v>10</v>
      </c>
      <c r="AJ103" s="168" t="s">
        <v>119</v>
      </c>
    </row>
    <row r="104" spans="1:36" ht="16.5" thickBot="1" x14ac:dyDescent="0.3">
      <c r="A104" s="22">
        <v>2004</v>
      </c>
      <c r="B104" s="22">
        <v>6</v>
      </c>
      <c r="C104" s="22">
        <v>11</v>
      </c>
      <c r="D104" s="22">
        <v>18.399999999999999</v>
      </c>
      <c r="E104" s="23" t="s">
        <v>14</v>
      </c>
      <c r="F104" s="17" t="s">
        <v>16</v>
      </c>
      <c r="G104">
        <f t="shared" si="8"/>
        <v>3.3999999999999986</v>
      </c>
      <c r="H104" s="22">
        <v>2004</v>
      </c>
      <c r="I104" s="22">
        <v>6</v>
      </c>
      <c r="J104" s="22">
        <v>11</v>
      </c>
      <c r="K104" s="22">
        <v>18.399999999999999</v>
      </c>
      <c r="L104" s="23" t="s">
        <v>14</v>
      </c>
      <c r="M104" s="150" t="s">
        <v>16</v>
      </c>
      <c r="N104" s="143">
        <f t="shared" si="9"/>
        <v>3.3999999999999986</v>
      </c>
      <c r="P104" s="5">
        <v>38149</v>
      </c>
      <c r="Q104">
        <f t="shared" si="7"/>
        <v>18.399999999999999</v>
      </c>
      <c r="R104" s="55">
        <v>0</v>
      </c>
      <c r="S104" s="167">
        <v>1.375</v>
      </c>
      <c r="T104" s="167">
        <v>4.875</v>
      </c>
      <c r="U104" s="167">
        <v>67.25</v>
      </c>
      <c r="Y104" s="78"/>
      <c r="AJ104" s="168" t="s">
        <v>118</v>
      </c>
    </row>
    <row r="105" spans="1:36" ht="16.5" thickBot="1" x14ac:dyDescent="0.3">
      <c r="A105" s="22">
        <v>2004</v>
      </c>
      <c r="B105" s="22">
        <v>6</v>
      </c>
      <c r="C105" s="22">
        <v>12</v>
      </c>
      <c r="D105" s="22">
        <v>17.100000000000001</v>
      </c>
      <c r="E105" s="23" t="s">
        <v>14</v>
      </c>
      <c r="F105" s="17" t="s">
        <v>16</v>
      </c>
      <c r="G105">
        <f t="shared" si="8"/>
        <v>2.1000000000000014</v>
      </c>
      <c r="H105" s="22">
        <v>2004</v>
      </c>
      <c r="I105" s="22">
        <v>6</v>
      </c>
      <c r="J105" s="22">
        <v>12</v>
      </c>
      <c r="K105" s="22">
        <v>17.100000000000001</v>
      </c>
      <c r="L105" s="23" t="s">
        <v>14</v>
      </c>
      <c r="M105" s="150" t="s">
        <v>16</v>
      </c>
      <c r="N105" s="143">
        <f t="shared" si="9"/>
        <v>2.1000000000000014</v>
      </c>
      <c r="P105" s="5">
        <v>38150</v>
      </c>
      <c r="Q105">
        <f t="shared" si="7"/>
        <v>17.100000000000001</v>
      </c>
      <c r="R105" s="55">
        <v>2.2000000000000002</v>
      </c>
      <c r="S105" s="167">
        <v>1.5</v>
      </c>
      <c r="T105" s="167">
        <v>4.75</v>
      </c>
      <c r="U105" s="167">
        <v>74.75</v>
      </c>
      <c r="Y105" s="78"/>
      <c r="AJ105" s="168" t="s">
        <v>117</v>
      </c>
    </row>
    <row r="106" spans="1:36" ht="16.5" thickBot="1" x14ac:dyDescent="0.3">
      <c r="A106" s="22">
        <v>2004</v>
      </c>
      <c r="B106" s="22">
        <v>6</v>
      </c>
      <c r="C106" s="22">
        <v>13</v>
      </c>
      <c r="D106" s="22">
        <v>19.2</v>
      </c>
      <c r="E106" s="23" t="s">
        <v>14</v>
      </c>
      <c r="F106" s="17" t="s">
        <v>16</v>
      </c>
      <c r="G106">
        <f t="shared" si="8"/>
        <v>4.1999999999999993</v>
      </c>
      <c r="H106" s="22">
        <v>2004</v>
      </c>
      <c r="I106" s="22">
        <v>6</v>
      </c>
      <c r="J106" s="22">
        <v>13</v>
      </c>
      <c r="K106" s="22">
        <v>19.2</v>
      </c>
      <c r="L106" s="23" t="s">
        <v>14</v>
      </c>
      <c r="M106" s="150" t="s">
        <v>16</v>
      </c>
      <c r="N106" s="143">
        <f t="shared" si="9"/>
        <v>4.1999999999999993</v>
      </c>
      <c r="P106" s="5">
        <v>38151</v>
      </c>
      <c r="Q106">
        <f t="shared" si="7"/>
        <v>19.2</v>
      </c>
      <c r="R106" s="55">
        <v>2.2000000000000002</v>
      </c>
      <c r="S106" s="167">
        <v>1.125</v>
      </c>
      <c r="T106" s="167">
        <v>3</v>
      </c>
      <c r="U106" s="167">
        <v>58.625</v>
      </c>
      <c r="W106">
        <v>9</v>
      </c>
      <c r="Y106" s="78"/>
      <c r="AB106">
        <v>20</v>
      </c>
      <c r="AD106">
        <v>8</v>
      </c>
      <c r="AG106">
        <v>3</v>
      </c>
      <c r="AJ106" s="168" t="s">
        <v>120</v>
      </c>
    </row>
    <row r="107" spans="1:36" ht="16.5" thickBot="1" x14ac:dyDescent="0.3">
      <c r="A107" s="22">
        <v>2004</v>
      </c>
      <c r="B107" s="22">
        <v>6</v>
      </c>
      <c r="C107" s="22">
        <v>14</v>
      </c>
      <c r="D107" s="22">
        <v>22.6</v>
      </c>
      <c r="E107" s="23" t="s">
        <v>14</v>
      </c>
      <c r="F107" s="17" t="s">
        <v>16</v>
      </c>
      <c r="G107">
        <f t="shared" si="8"/>
        <v>7.6000000000000014</v>
      </c>
      <c r="H107" s="22">
        <v>2004</v>
      </c>
      <c r="I107" s="22">
        <v>6</v>
      </c>
      <c r="J107" s="22">
        <v>14</v>
      </c>
      <c r="K107" s="22">
        <v>22.6</v>
      </c>
      <c r="L107" s="23" t="s">
        <v>14</v>
      </c>
      <c r="M107" s="150" t="s">
        <v>16</v>
      </c>
      <c r="N107" s="143">
        <f t="shared" si="9"/>
        <v>7.6000000000000014</v>
      </c>
      <c r="P107" s="5">
        <v>38152</v>
      </c>
      <c r="Q107">
        <f t="shared" si="7"/>
        <v>22.6</v>
      </c>
      <c r="R107" s="55">
        <v>0</v>
      </c>
      <c r="S107" s="167">
        <v>1.5</v>
      </c>
      <c r="T107" s="167">
        <v>4.75</v>
      </c>
      <c r="U107" s="167">
        <v>59.625</v>
      </c>
      <c r="W107">
        <v>6</v>
      </c>
      <c r="Y107" s="78"/>
      <c r="AB107">
        <v>7</v>
      </c>
      <c r="AD107">
        <v>26</v>
      </c>
      <c r="AI107">
        <v>1</v>
      </c>
      <c r="AJ107" s="168" t="s">
        <v>120</v>
      </c>
    </row>
    <row r="108" spans="1:36" ht="16.5" thickBot="1" x14ac:dyDescent="0.3">
      <c r="A108" s="22">
        <v>2004</v>
      </c>
      <c r="B108" s="22">
        <v>6</v>
      </c>
      <c r="C108" s="22">
        <v>15</v>
      </c>
      <c r="D108" s="22">
        <v>20.7</v>
      </c>
      <c r="E108" s="23" t="s">
        <v>14</v>
      </c>
      <c r="F108" s="17" t="s">
        <v>16</v>
      </c>
      <c r="G108">
        <f t="shared" si="8"/>
        <v>5.6999999999999993</v>
      </c>
      <c r="H108" s="22">
        <v>2004</v>
      </c>
      <c r="I108" s="22">
        <v>6</v>
      </c>
      <c r="J108" s="22">
        <v>15</v>
      </c>
      <c r="K108" s="22">
        <v>20.7</v>
      </c>
      <c r="L108" s="23" t="s">
        <v>14</v>
      </c>
      <c r="M108" s="150" t="s">
        <v>16</v>
      </c>
      <c r="N108" s="143">
        <f t="shared" si="9"/>
        <v>5.6999999999999993</v>
      </c>
      <c r="P108" s="5">
        <v>38153</v>
      </c>
      <c r="Q108">
        <f t="shared" si="7"/>
        <v>20.7</v>
      </c>
      <c r="R108" s="55">
        <v>0.1</v>
      </c>
      <c r="S108" s="167">
        <v>2.5</v>
      </c>
      <c r="T108" s="167">
        <v>6.75</v>
      </c>
      <c r="U108" s="167">
        <v>68</v>
      </c>
      <c r="Y108" s="78"/>
      <c r="AJ108" s="168" t="s">
        <v>120</v>
      </c>
    </row>
    <row r="109" spans="1:36" ht="16.5" thickBot="1" x14ac:dyDescent="0.3">
      <c r="A109" s="22">
        <v>2004</v>
      </c>
      <c r="B109" s="22">
        <v>6</v>
      </c>
      <c r="C109" s="22">
        <v>16</v>
      </c>
      <c r="D109" s="22">
        <v>23.3</v>
      </c>
      <c r="E109" s="23" t="s">
        <v>14</v>
      </c>
      <c r="F109" s="17" t="s">
        <v>16</v>
      </c>
      <c r="G109">
        <f t="shared" si="8"/>
        <v>8.3000000000000007</v>
      </c>
      <c r="H109" s="22">
        <v>2004</v>
      </c>
      <c r="I109" s="22">
        <v>6</v>
      </c>
      <c r="J109" s="22">
        <v>16</v>
      </c>
      <c r="K109" s="22">
        <v>23.3</v>
      </c>
      <c r="L109" s="23" t="s">
        <v>14</v>
      </c>
      <c r="M109" s="150" t="s">
        <v>16</v>
      </c>
      <c r="N109" s="143">
        <f t="shared" si="9"/>
        <v>8.3000000000000007</v>
      </c>
      <c r="P109" s="5">
        <v>38154</v>
      </c>
      <c r="Q109">
        <f t="shared" si="7"/>
        <v>23.3</v>
      </c>
      <c r="R109" s="55">
        <v>0</v>
      </c>
      <c r="S109" s="167">
        <v>1.375</v>
      </c>
      <c r="T109" s="167">
        <v>6.375</v>
      </c>
      <c r="U109" s="167">
        <v>55</v>
      </c>
      <c r="Y109" s="78"/>
      <c r="AJ109" s="168" t="s">
        <v>117</v>
      </c>
    </row>
    <row r="110" spans="1:36" ht="16.5" thickBot="1" x14ac:dyDescent="0.3">
      <c r="A110" s="22">
        <v>2004</v>
      </c>
      <c r="B110" s="22">
        <v>6</v>
      </c>
      <c r="C110" s="22">
        <v>17</v>
      </c>
      <c r="D110" s="22">
        <v>21.7</v>
      </c>
      <c r="E110" s="23" t="s">
        <v>14</v>
      </c>
      <c r="F110" s="17" t="s">
        <v>16</v>
      </c>
      <c r="G110">
        <f t="shared" si="8"/>
        <v>6.6999999999999993</v>
      </c>
      <c r="H110" s="22">
        <v>2004</v>
      </c>
      <c r="I110" s="22">
        <v>6</v>
      </c>
      <c r="J110" s="22">
        <v>17</v>
      </c>
      <c r="K110" s="22">
        <v>21.7</v>
      </c>
      <c r="L110" s="23" t="s">
        <v>14</v>
      </c>
      <c r="M110" s="150" t="s">
        <v>16</v>
      </c>
      <c r="N110" s="143">
        <f t="shared" si="9"/>
        <v>6.6999999999999993</v>
      </c>
      <c r="P110" s="5">
        <v>38155</v>
      </c>
      <c r="Q110">
        <f t="shared" si="7"/>
        <v>21.7</v>
      </c>
      <c r="R110" s="55">
        <v>6.4</v>
      </c>
      <c r="S110" s="167">
        <v>3.25</v>
      </c>
      <c r="T110" s="167">
        <v>8.125</v>
      </c>
      <c r="U110" s="167">
        <v>53.5</v>
      </c>
      <c r="W110">
        <v>6</v>
      </c>
      <c r="Y110" s="78"/>
      <c r="AB110">
        <v>16</v>
      </c>
      <c r="AD110">
        <v>21</v>
      </c>
      <c r="AF110">
        <v>30</v>
      </c>
      <c r="AI110">
        <v>1</v>
      </c>
      <c r="AJ110" s="168" t="s">
        <v>123</v>
      </c>
    </row>
    <row r="111" spans="1:36" ht="16.5" thickBot="1" x14ac:dyDescent="0.3">
      <c r="A111" s="22">
        <v>2004</v>
      </c>
      <c r="B111" s="22">
        <v>6</v>
      </c>
      <c r="C111" s="22">
        <v>18</v>
      </c>
      <c r="D111" s="22">
        <v>20.2</v>
      </c>
      <c r="E111" s="23" t="s">
        <v>14</v>
      </c>
      <c r="F111" s="17" t="s">
        <v>16</v>
      </c>
      <c r="G111">
        <f t="shared" si="8"/>
        <v>5.1999999999999993</v>
      </c>
      <c r="H111" s="22">
        <v>2004</v>
      </c>
      <c r="I111" s="22">
        <v>6</v>
      </c>
      <c r="J111" s="22">
        <v>18</v>
      </c>
      <c r="K111" s="22">
        <v>20.2</v>
      </c>
      <c r="L111" s="23" t="s">
        <v>14</v>
      </c>
      <c r="M111" s="150" t="s">
        <v>16</v>
      </c>
      <c r="N111" s="143">
        <f t="shared" si="9"/>
        <v>5.1999999999999993</v>
      </c>
      <c r="P111" s="5">
        <v>38156</v>
      </c>
      <c r="Q111">
        <f t="shared" si="7"/>
        <v>20.2</v>
      </c>
      <c r="R111" s="55">
        <v>0</v>
      </c>
      <c r="S111" s="167">
        <v>2.75</v>
      </c>
      <c r="T111" s="167">
        <v>6.375</v>
      </c>
      <c r="U111" s="167">
        <v>57</v>
      </c>
      <c r="Y111" s="78"/>
      <c r="AJ111" s="168" t="s">
        <v>120</v>
      </c>
    </row>
    <row r="112" spans="1:36" ht="16.5" thickBot="1" x14ac:dyDescent="0.3">
      <c r="A112" s="22">
        <v>2004</v>
      </c>
      <c r="B112" s="22">
        <v>6</v>
      </c>
      <c r="C112" s="22">
        <v>19</v>
      </c>
      <c r="D112" s="22">
        <v>21.1</v>
      </c>
      <c r="E112" s="23" t="s">
        <v>14</v>
      </c>
      <c r="F112" s="17" t="s">
        <v>16</v>
      </c>
      <c r="G112">
        <f t="shared" si="8"/>
        <v>6.1000000000000014</v>
      </c>
      <c r="H112" s="22">
        <v>2004</v>
      </c>
      <c r="I112" s="22">
        <v>6</v>
      </c>
      <c r="J112" s="22">
        <v>19</v>
      </c>
      <c r="K112" s="22">
        <v>21.1</v>
      </c>
      <c r="L112" s="23" t="s">
        <v>14</v>
      </c>
      <c r="M112" s="150" t="s">
        <v>16</v>
      </c>
      <c r="N112" s="143">
        <f t="shared" si="9"/>
        <v>6.1000000000000014</v>
      </c>
      <c r="P112" s="5">
        <v>38157</v>
      </c>
      <c r="Q112">
        <f t="shared" si="7"/>
        <v>21.1</v>
      </c>
      <c r="R112" s="55">
        <v>0</v>
      </c>
      <c r="S112" s="167">
        <v>1</v>
      </c>
      <c r="T112" s="167">
        <v>3</v>
      </c>
      <c r="U112" s="167">
        <v>63.25</v>
      </c>
      <c r="Y112" s="78"/>
      <c r="AJ112" s="168" t="s">
        <v>129</v>
      </c>
    </row>
    <row r="113" spans="1:36" ht="16.5" thickBot="1" x14ac:dyDescent="0.3">
      <c r="A113" s="22">
        <v>2004</v>
      </c>
      <c r="B113" s="22">
        <v>6</v>
      </c>
      <c r="C113" s="22">
        <v>20</v>
      </c>
      <c r="D113" s="22">
        <v>22.5</v>
      </c>
      <c r="E113" s="23" t="s">
        <v>14</v>
      </c>
      <c r="F113" s="17" t="s">
        <v>16</v>
      </c>
      <c r="G113">
        <f t="shared" si="8"/>
        <v>7.5</v>
      </c>
      <c r="H113" s="22">
        <v>2004</v>
      </c>
      <c r="I113" s="22">
        <v>6</v>
      </c>
      <c r="J113" s="22">
        <v>20</v>
      </c>
      <c r="K113" s="22">
        <v>22.5</v>
      </c>
      <c r="L113" s="23" t="s">
        <v>14</v>
      </c>
      <c r="M113" s="150" t="s">
        <v>16</v>
      </c>
      <c r="N113" s="143">
        <f t="shared" si="9"/>
        <v>7.5</v>
      </c>
      <c r="P113" s="5">
        <v>38158</v>
      </c>
      <c r="Q113">
        <f t="shared" si="7"/>
        <v>22.5</v>
      </c>
      <c r="R113" s="55">
        <v>0</v>
      </c>
      <c r="S113" s="167">
        <v>1.625</v>
      </c>
      <c r="T113" s="167">
        <v>4.875</v>
      </c>
      <c r="U113" s="167">
        <v>56.125</v>
      </c>
      <c r="W113">
        <v>6</v>
      </c>
      <c r="Y113" s="78"/>
      <c r="AB113">
        <v>6</v>
      </c>
      <c r="AD113">
        <v>40</v>
      </c>
      <c r="AF113">
        <v>25</v>
      </c>
      <c r="AJ113" s="168" t="s">
        <v>121</v>
      </c>
    </row>
    <row r="114" spans="1:36" ht="16.5" thickBot="1" x14ac:dyDescent="0.3">
      <c r="A114" s="22">
        <v>2004</v>
      </c>
      <c r="B114" s="22">
        <v>6</v>
      </c>
      <c r="C114" s="22">
        <v>21</v>
      </c>
      <c r="D114" s="22">
        <v>21.8</v>
      </c>
      <c r="E114" s="23" t="s">
        <v>14</v>
      </c>
      <c r="F114" s="17" t="s">
        <v>16</v>
      </c>
      <c r="G114">
        <f t="shared" si="8"/>
        <v>6.8000000000000007</v>
      </c>
      <c r="H114" s="22">
        <v>2004</v>
      </c>
      <c r="I114" s="22">
        <v>6</v>
      </c>
      <c r="J114" s="22">
        <v>21</v>
      </c>
      <c r="K114" s="22">
        <v>21.8</v>
      </c>
      <c r="L114" s="23" t="s">
        <v>14</v>
      </c>
      <c r="M114" s="150" t="s">
        <v>16</v>
      </c>
      <c r="N114" s="143">
        <f t="shared" si="9"/>
        <v>6.8000000000000007</v>
      </c>
      <c r="P114" s="5">
        <v>38159</v>
      </c>
      <c r="Q114">
        <f t="shared" si="7"/>
        <v>21.8</v>
      </c>
      <c r="R114" s="55">
        <v>0.7</v>
      </c>
      <c r="S114" s="167">
        <v>1.75</v>
      </c>
      <c r="T114" s="167">
        <v>4.5</v>
      </c>
      <c r="U114" s="167">
        <v>64.625</v>
      </c>
      <c r="Y114" s="78"/>
      <c r="AB114">
        <v>2</v>
      </c>
      <c r="AJ114" s="168" t="s">
        <v>123</v>
      </c>
    </row>
    <row r="115" spans="1:36" ht="16.5" thickBot="1" x14ac:dyDescent="0.3">
      <c r="A115" s="22">
        <v>2004</v>
      </c>
      <c r="B115" s="22">
        <v>6</v>
      </c>
      <c r="C115" s="22">
        <v>22</v>
      </c>
      <c r="D115" s="22">
        <v>21</v>
      </c>
      <c r="E115" s="23" t="s">
        <v>14</v>
      </c>
      <c r="F115" s="17" t="s">
        <v>16</v>
      </c>
      <c r="G115">
        <f t="shared" si="8"/>
        <v>6</v>
      </c>
      <c r="H115" s="22">
        <v>2004</v>
      </c>
      <c r="I115" s="22">
        <v>6</v>
      </c>
      <c r="J115" s="22">
        <v>22</v>
      </c>
      <c r="K115" s="22">
        <v>21</v>
      </c>
      <c r="L115" s="23" t="s">
        <v>14</v>
      </c>
      <c r="M115" s="150" t="s">
        <v>16</v>
      </c>
      <c r="N115" s="143">
        <f t="shared" si="9"/>
        <v>6</v>
      </c>
      <c r="P115" s="5">
        <v>38160</v>
      </c>
      <c r="Q115">
        <f t="shared" si="7"/>
        <v>21</v>
      </c>
      <c r="R115" s="55">
        <v>0</v>
      </c>
      <c r="S115" s="167">
        <v>1.125</v>
      </c>
      <c r="T115" s="167">
        <v>4.375</v>
      </c>
      <c r="U115" s="167">
        <v>60.625</v>
      </c>
      <c r="W115">
        <v>3</v>
      </c>
      <c r="Y115" s="78"/>
      <c r="AA115">
        <v>1</v>
      </c>
      <c r="AB115">
        <v>2</v>
      </c>
      <c r="AC115">
        <v>2</v>
      </c>
      <c r="AD115">
        <v>28</v>
      </c>
      <c r="AF115">
        <v>6</v>
      </c>
      <c r="AJ115" s="168" t="s">
        <v>127</v>
      </c>
    </row>
    <row r="116" spans="1:36" ht="16.5" thickBot="1" x14ac:dyDescent="0.3">
      <c r="A116" s="22">
        <v>2004</v>
      </c>
      <c r="B116" s="22">
        <v>6</v>
      </c>
      <c r="C116" s="22">
        <v>23</v>
      </c>
      <c r="D116" s="22">
        <v>18.399999999999999</v>
      </c>
      <c r="E116" s="23" t="s">
        <v>14</v>
      </c>
      <c r="F116" s="17" t="s">
        <v>16</v>
      </c>
      <c r="G116">
        <f t="shared" si="8"/>
        <v>3.3999999999999986</v>
      </c>
      <c r="H116" s="22">
        <v>2004</v>
      </c>
      <c r="I116" s="22">
        <v>6</v>
      </c>
      <c r="J116" s="22">
        <v>23</v>
      </c>
      <c r="K116" s="22">
        <v>18.399999999999999</v>
      </c>
      <c r="L116" s="23" t="s">
        <v>14</v>
      </c>
      <c r="M116" s="150" t="s">
        <v>16</v>
      </c>
      <c r="N116" s="143">
        <f t="shared" si="9"/>
        <v>3.3999999999999986</v>
      </c>
      <c r="P116" s="5">
        <v>38161</v>
      </c>
      <c r="Q116">
        <f t="shared" si="7"/>
        <v>18.399999999999999</v>
      </c>
      <c r="R116" s="55">
        <v>0</v>
      </c>
      <c r="S116" s="167">
        <v>1.625</v>
      </c>
      <c r="T116" s="167">
        <v>4.625</v>
      </c>
      <c r="U116" s="167">
        <v>76.625</v>
      </c>
      <c r="Y116" s="78"/>
      <c r="AC116">
        <v>8</v>
      </c>
      <c r="AJ116" s="168" t="s">
        <v>120</v>
      </c>
    </row>
    <row r="117" spans="1:36" ht="16.5" thickBot="1" x14ac:dyDescent="0.3">
      <c r="A117" s="22">
        <v>2004</v>
      </c>
      <c r="B117" s="22">
        <v>6</v>
      </c>
      <c r="C117" s="22">
        <v>24</v>
      </c>
      <c r="D117" s="22">
        <v>15.3</v>
      </c>
      <c r="E117" s="23" t="s">
        <v>14</v>
      </c>
      <c r="F117" s="17" t="s">
        <v>16</v>
      </c>
      <c r="G117">
        <f t="shared" si="8"/>
        <v>0.30000000000000071</v>
      </c>
      <c r="H117" s="22">
        <v>2004</v>
      </c>
      <c r="I117" s="22">
        <v>6</v>
      </c>
      <c r="J117" s="22">
        <v>24</v>
      </c>
      <c r="K117" s="22">
        <v>15.3</v>
      </c>
      <c r="L117" s="23" t="s">
        <v>14</v>
      </c>
      <c r="M117" s="150" t="s">
        <v>16</v>
      </c>
      <c r="N117" s="143">
        <f t="shared" si="9"/>
        <v>0.30000000000000071</v>
      </c>
      <c r="P117" s="5">
        <v>38162</v>
      </c>
      <c r="Q117">
        <f t="shared" si="7"/>
        <v>15.3</v>
      </c>
      <c r="R117" s="55">
        <v>54.4</v>
      </c>
      <c r="S117" s="167">
        <v>3.125</v>
      </c>
      <c r="T117" s="167">
        <v>7</v>
      </c>
      <c r="U117" s="167">
        <v>94.125</v>
      </c>
      <c r="Y117" s="78"/>
      <c r="AC117">
        <v>3</v>
      </c>
      <c r="AJ117" s="168" t="s">
        <v>123</v>
      </c>
    </row>
    <row r="118" spans="1:36" ht="16.5" thickBot="1" x14ac:dyDescent="0.3">
      <c r="A118" s="22">
        <v>2004</v>
      </c>
      <c r="B118" s="22">
        <v>6</v>
      </c>
      <c r="C118" s="22">
        <v>25</v>
      </c>
      <c r="D118" s="22">
        <v>16</v>
      </c>
      <c r="E118" s="23" t="s">
        <v>14</v>
      </c>
      <c r="F118" s="17" t="s">
        <v>16</v>
      </c>
      <c r="G118">
        <f t="shared" si="8"/>
        <v>1</v>
      </c>
      <c r="H118" s="22">
        <v>2004</v>
      </c>
      <c r="I118" s="22">
        <v>6</v>
      </c>
      <c r="J118" s="22">
        <v>25</v>
      </c>
      <c r="K118" s="22">
        <v>16</v>
      </c>
      <c r="L118" s="23" t="s">
        <v>14</v>
      </c>
      <c r="M118" s="150" t="s">
        <v>16</v>
      </c>
      <c r="N118" s="143">
        <f t="shared" si="9"/>
        <v>1</v>
      </c>
      <c r="P118" s="5">
        <v>38163</v>
      </c>
      <c r="Q118">
        <f t="shared" si="7"/>
        <v>16</v>
      </c>
      <c r="R118" s="55">
        <v>14.4</v>
      </c>
      <c r="S118" s="167">
        <v>2.75</v>
      </c>
      <c r="T118" s="167">
        <v>7.25</v>
      </c>
      <c r="U118" s="167">
        <v>72.5</v>
      </c>
      <c r="Y118" s="78"/>
      <c r="AC118">
        <v>1</v>
      </c>
      <c r="AJ118" s="168" t="s">
        <v>120</v>
      </c>
    </row>
    <row r="119" spans="1:36" ht="16.5" thickBot="1" x14ac:dyDescent="0.3">
      <c r="A119" s="22">
        <v>2004</v>
      </c>
      <c r="B119" s="22">
        <v>6</v>
      </c>
      <c r="C119" s="22">
        <v>26</v>
      </c>
      <c r="D119" s="22">
        <v>17.7</v>
      </c>
      <c r="E119" s="23" t="s">
        <v>14</v>
      </c>
      <c r="F119" s="17" t="s">
        <v>16</v>
      </c>
      <c r="G119">
        <f t="shared" si="8"/>
        <v>2.6999999999999993</v>
      </c>
      <c r="H119" s="22">
        <v>2004</v>
      </c>
      <c r="I119" s="22">
        <v>6</v>
      </c>
      <c r="J119" s="22">
        <v>26</v>
      </c>
      <c r="K119" s="22">
        <v>17.7</v>
      </c>
      <c r="L119" s="23" t="s">
        <v>14</v>
      </c>
      <c r="M119" s="150" t="s">
        <v>16</v>
      </c>
      <c r="N119" s="143">
        <f t="shared" si="9"/>
        <v>2.6999999999999993</v>
      </c>
      <c r="P119" s="5">
        <v>38164</v>
      </c>
      <c r="Q119">
        <f t="shared" si="7"/>
        <v>17.7</v>
      </c>
      <c r="R119" s="55">
        <v>0.5</v>
      </c>
      <c r="S119" s="167">
        <v>1</v>
      </c>
      <c r="T119" s="167">
        <v>4</v>
      </c>
      <c r="U119" s="167">
        <v>79.625</v>
      </c>
      <c r="Y119" s="78"/>
      <c r="AC119">
        <v>2</v>
      </c>
      <c r="AJ119" s="168" t="s">
        <v>117</v>
      </c>
    </row>
    <row r="120" spans="1:36" ht="16.5" thickBot="1" x14ac:dyDescent="0.3">
      <c r="A120" s="22">
        <v>2004</v>
      </c>
      <c r="B120" s="22">
        <v>6</v>
      </c>
      <c r="C120" s="22">
        <v>27</v>
      </c>
      <c r="D120" s="22">
        <v>17.8</v>
      </c>
      <c r="E120" s="23" t="s">
        <v>14</v>
      </c>
      <c r="F120" s="17" t="s">
        <v>16</v>
      </c>
      <c r="G120">
        <f t="shared" si="8"/>
        <v>2.8000000000000007</v>
      </c>
      <c r="H120" s="22">
        <v>2004</v>
      </c>
      <c r="I120" s="22">
        <v>6</v>
      </c>
      <c r="J120" s="22">
        <v>27</v>
      </c>
      <c r="K120" s="22">
        <v>17.8</v>
      </c>
      <c r="L120" s="23" t="s">
        <v>14</v>
      </c>
      <c r="M120" s="150" t="s">
        <v>16</v>
      </c>
      <c r="N120" s="143">
        <f t="shared" si="9"/>
        <v>2.8000000000000007</v>
      </c>
      <c r="P120" s="5">
        <v>38165</v>
      </c>
      <c r="Q120">
        <f t="shared" si="7"/>
        <v>17.8</v>
      </c>
      <c r="R120" s="55">
        <v>11.9</v>
      </c>
      <c r="S120" s="167">
        <v>1.25</v>
      </c>
      <c r="T120" s="167">
        <v>3.5</v>
      </c>
      <c r="U120" s="167">
        <v>84.25</v>
      </c>
      <c r="Y120" s="78"/>
      <c r="AC120">
        <v>1</v>
      </c>
      <c r="AD120">
        <v>14</v>
      </c>
      <c r="AF120">
        <v>20</v>
      </c>
      <c r="AI120">
        <v>2</v>
      </c>
      <c r="AJ120" s="168" t="s">
        <v>121</v>
      </c>
    </row>
    <row r="121" spans="1:36" ht="16.5" thickBot="1" x14ac:dyDescent="0.3">
      <c r="A121" s="22">
        <v>2004</v>
      </c>
      <c r="B121" s="22">
        <v>6</v>
      </c>
      <c r="C121" s="22">
        <v>28</v>
      </c>
      <c r="D121" s="22">
        <v>19.8</v>
      </c>
      <c r="E121" s="23" t="s">
        <v>14</v>
      </c>
      <c r="F121" s="17" t="s">
        <v>16</v>
      </c>
      <c r="G121">
        <f t="shared" si="8"/>
        <v>4.8000000000000007</v>
      </c>
      <c r="H121" s="22">
        <v>2004</v>
      </c>
      <c r="I121" s="22">
        <v>6</v>
      </c>
      <c r="J121" s="22">
        <v>28</v>
      </c>
      <c r="K121" s="22">
        <v>19.8</v>
      </c>
      <c r="L121" s="23" t="s">
        <v>14</v>
      </c>
      <c r="M121" s="150" t="s">
        <v>16</v>
      </c>
      <c r="N121" s="143">
        <f t="shared" si="9"/>
        <v>4.8000000000000007</v>
      </c>
      <c r="P121" s="5">
        <v>38166</v>
      </c>
      <c r="Q121">
        <f t="shared" si="7"/>
        <v>19.8</v>
      </c>
      <c r="R121" s="55">
        <v>0.1</v>
      </c>
      <c r="S121" s="167">
        <v>1.25</v>
      </c>
      <c r="T121" s="167">
        <v>4.125</v>
      </c>
      <c r="U121" s="167">
        <v>74.75</v>
      </c>
      <c r="Y121" s="78"/>
      <c r="AC121">
        <v>3</v>
      </c>
      <c r="AJ121" s="168" t="s">
        <v>121</v>
      </c>
    </row>
    <row r="122" spans="1:36" ht="16.5" thickBot="1" x14ac:dyDescent="0.3">
      <c r="A122" s="22">
        <v>2004</v>
      </c>
      <c r="B122" s="22">
        <v>6</v>
      </c>
      <c r="C122" s="22">
        <v>29</v>
      </c>
      <c r="D122" s="22">
        <v>20.5</v>
      </c>
      <c r="E122" s="23" t="s">
        <v>14</v>
      </c>
      <c r="F122" s="17" t="s">
        <v>16</v>
      </c>
      <c r="G122">
        <f t="shared" si="8"/>
        <v>5.5</v>
      </c>
      <c r="H122" s="22">
        <v>2004</v>
      </c>
      <c r="I122" s="22">
        <v>6</v>
      </c>
      <c r="J122" s="22">
        <v>29</v>
      </c>
      <c r="K122" s="22">
        <v>20.5</v>
      </c>
      <c r="L122" s="23" t="s">
        <v>14</v>
      </c>
      <c r="M122" s="150" t="s">
        <v>16</v>
      </c>
      <c r="N122" s="143">
        <f t="shared" si="9"/>
        <v>5.5</v>
      </c>
      <c r="P122" s="5">
        <v>38167</v>
      </c>
      <c r="Q122">
        <f t="shared" si="7"/>
        <v>20.5</v>
      </c>
      <c r="R122" s="55">
        <v>0.5</v>
      </c>
      <c r="S122" s="167">
        <v>1.5</v>
      </c>
      <c r="T122" s="167">
        <v>5.25</v>
      </c>
      <c r="U122" s="167">
        <v>80.125</v>
      </c>
      <c r="Y122" s="78"/>
      <c r="AC122">
        <v>4</v>
      </c>
      <c r="AD122">
        <v>7</v>
      </c>
      <c r="AF122">
        <v>15</v>
      </c>
      <c r="AI122">
        <v>2</v>
      </c>
      <c r="AJ122" s="168" t="s">
        <v>118</v>
      </c>
    </row>
    <row r="123" spans="1:36" ht="16.5" thickBot="1" x14ac:dyDescent="0.3">
      <c r="A123" s="22">
        <v>2004</v>
      </c>
      <c r="B123" s="22">
        <v>6</v>
      </c>
      <c r="C123" s="22">
        <v>30</v>
      </c>
      <c r="D123" s="22">
        <v>21.5</v>
      </c>
      <c r="E123" s="23" t="s">
        <v>14</v>
      </c>
      <c r="F123" s="17" t="s">
        <v>16</v>
      </c>
      <c r="G123">
        <f t="shared" si="8"/>
        <v>6.5</v>
      </c>
      <c r="H123" s="22">
        <v>2004</v>
      </c>
      <c r="I123" s="22">
        <v>6</v>
      </c>
      <c r="J123" s="22">
        <v>30</v>
      </c>
      <c r="K123" s="22">
        <v>21.5</v>
      </c>
      <c r="L123" s="23" t="s">
        <v>14</v>
      </c>
      <c r="M123" s="150" t="s">
        <v>16</v>
      </c>
      <c r="N123" s="143">
        <f t="shared" si="9"/>
        <v>6.5</v>
      </c>
      <c r="P123" s="5">
        <v>38168</v>
      </c>
      <c r="Q123">
        <f t="shared" si="7"/>
        <v>21.5</v>
      </c>
      <c r="R123" s="55">
        <v>6.9</v>
      </c>
      <c r="S123" s="167">
        <v>0.875</v>
      </c>
      <c r="T123" s="167">
        <v>3.25</v>
      </c>
      <c r="U123" s="167">
        <v>75.375</v>
      </c>
      <c r="Y123" s="78"/>
      <c r="AC123">
        <v>5</v>
      </c>
      <c r="AJ123" s="168" t="s">
        <v>124</v>
      </c>
    </row>
    <row r="124" spans="1:36" ht="16.5" thickBot="1" x14ac:dyDescent="0.3">
      <c r="A124" s="22">
        <v>2004</v>
      </c>
      <c r="B124" s="22">
        <v>7</v>
      </c>
      <c r="C124" s="22">
        <v>1</v>
      </c>
      <c r="D124" s="22">
        <v>20.7</v>
      </c>
      <c r="E124" s="23" t="s">
        <v>14</v>
      </c>
      <c r="F124" s="17" t="s">
        <v>16</v>
      </c>
      <c r="G124">
        <f t="shared" si="8"/>
        <v>5.6999999999999993</v>
      </c>
      <c r="H124" s="22">
        <v>2004</v>
      </c>
      <c r="I124" s="22">
        <v>7</v>
      </c>
      <c r="J124" s="22">
        <v>1</v>
      </c>
      <c r="K124" s="22">
        <v>20.7</v>
      </c>
      <c r="L124" s="23" t="s">
        <v>14</v>
      </c>
      <c r="M124" s="150" t="s">
        <v>16</v>
      </c>
      <c r="N124" s="143">
        <f t="shared" si="9"/>
        <v>5.6999999999999993</v>
      </c>
      <c r="P124" s="5">
        <v>38169</v>
      </c>
      <c r="Q124">
        <f t="shared" si="7"/>
        <v>20.7</v>
      </c>
      <c r="R124" s="55">
        <v>0</v>
      </c>
      <c r="S124" s="167">
        <v>0.875</v>
      </c>
      <c r="T124" s="167">
        <v>3.375</v>
      </c>
      <c r="U124" s="167">
        <v>76.375</v>
      </c>
      <c r="W124">
        <v>1</v>
      </c>
      <c r="Y124" s="78"/>
      <c r="AC124">
        <v>7</v>
      </c>
      <c r="AD124">
        <v>16</v>
      </c>
      <c r="AF124">
        <v>27</v>
      </c>
      <c r="AI124">
        <v>12</v>
      </c>
      <c r="AJ124" s="168" t="s">
        <v>121</v>
      </c>
    </row>
    <row r="125" spans="1:36" ht="16.5" thickBot="1" x14ac:dyDescent="0.3">
      <c r="A125" s="22">
        <v>2004</v>
      </c>
      <c r="B125" s="22">
        <v>7</v>
      </c>
      <c r="C125" s="22">
        <v>2</v>
      </c>
      <c r="D125" s="22">
        <v>20.399999999999999</v>
      </c>
      <c r="E125" s="23" t="s">
        <v>14</v>
      </c>
      <c r="F125" s="17" t="s">
        <v>16</v>
      </c>
      <c r="G125">
        <f t="shared" si="8"/>
        <v>5.3999999999999986</v>
      </c>
      <c r="H125" s="22">
        <v>2004</v>
      </c>
      <c r="I125" s="22">
        <v>7</v>
      </c>
      <c r="J125" s="22">
        <v>2</v>
      </c>
      <c r="K125" s="22">
        <v>20.399999999999999</v>
      </c>
      <c r="L125" s="23" t="s">
        <v>14</v>
      </c>
      <c r="M125" s="150" t="s">
        <v>16</v>
      </c>
      <c r="N125" s="143">
        <f t="shared" si="9"/>
        <v>5.3999999999999986</v>
      </c>
      <c r="P125" s="5">
        <v>38170</v>
      </c>
      <c r="Q125">
        <f t="shared" si="7"/>
        <v>20.399999999999999</v>
      </c>
      <c r="R125" s="55">
        <v>0</v>
      </c>
      <c r="S125" s="167">
        <v>0.75</v>
      </c>
      <c r="T125" s="167">
        <v>2.625</v>
      </c>
      <c r="U125" s="167">
        <v>81.75</v>
      </c>
      <c r="Y125" s="78"/>
      <c r="AC125">
        <v>8</v>
      </c>
      <c r="AJ125" s="168" t="s">
        <v>124</v>
      </c>
    </row>
    <row r="126" spans="1:36" ht="16.5" thickBot="1" x14ac:dyDescent="0.3">
      <c r="A126" s="22">
        <v>2004</v>
      </c>
      <c r="B126" s="22">
        <v>7</v>
      </c>
      <c r="C126" s="22">
        <v>3</v>
      </c>
      <c r="D126" s="22">
        <v>19.600000000000001</v>
      </c>
      <c r="E126" s="23" t="s">
        <v>14</v>
      </c>
      <c r="F126" s="17" t="s">
        <v>16</v>
      </c>
      <c r="G126">
        <f t="shared" si="8"/>
        <v>4.6000000000000014</v>
      </c>
      <c r="H126" s="22">
        <v>2004</v>
      </c>
      <c r="I126" s="22">
        <v>7</v>
      </c>
      <c r="J126" s="22">
        <v>3</v>
      </c>
      <c r="K126" s="22">
        <v>19.600000000000001</v>
      </c>
      <c r="L126" s="23" t="s">
        <v>14</v>
      </c>
      <c r="M126" s="150" t="s">
        <v>16</v>
      </c>
      <c r="N126" s="143">
        <f t="shared" si="9"/>
        <v>4.6000000000000014</v>
      </c>
      <c r="P126" s="5">
        <v>38171</v>
      </c>
      <c r="Q126">
        <f t="shared" si="7"/>
        <v>19.600000000000001</v>
      </c>
      <c r="R126" s="55">
        <v>13.8</v>
      </c>
      <c r="S126" s="167">
        <v>2</v>
      </c>
      <c r="T126" s="167">
        <v>7.125</v>
      </c>
      <c r="U126" s="167">
        <v>82.875</v>
      </c>
      <c r="Y126" s="78"/>
      <c r="AC126">
        <v>5</v>
      </c>
      <c r="AJ126" s="168" t="s">
        <v>117</v>
      </c>
    </row>
    <row r="127" spans="1:36" ht="16.5" thickBot="1" x14ac:dyDescent="0.3">
      <c r="A127" s="22">
        <v>2004</v>
      </c>
      <c r="B127" s="22">
        <v>7</v>
      </c>
      <c r="C127" s="22">
        <v>4</v>
      </c>
      <c r="D127" s="22">
        <v>13.1</v>
      </c>
      <c r="E127" s="23" t="s">
        <v>13</v>
      </c>
      <c r="F127" s="17" t="s">
        <v>16</v>
      </c>
      <c r="G127">
        <f t="shared" si="8"/>
        <v>-1.9000000000000004</v>
      </c>
      <c r="H127" s="22">
        <v>2004</v>
      </c>
      <c r="I127" s="22">
        <v>7</v>
      </c>
      <c r="J127" s="22">
        <v>4</v>
      </c>
      <c r="K127" s="22">
        <v>13.1</v>
      </c>
      <c r="L127" s="23" t="s">
        <v>13</v>
      </c>
      <c r="M127" s="150" t="s">
        <v>16</v>
      </c>
      <c r="N127" s="143">
        <f t="shared" si="9"/>
        <v>-1.9000000000000004</v>
      </c>
      <c r="P127" s="5">
        <v>38172</v>
      </c>
      <c r="Q127">
        <f t="shared" si="7"/>
        <v>13.1</v>
      </c>
      <c r="R127" s="55">
        <v>9.1</v>
      </c>
      <c r="S127" s="167">
        <v>0.75</v>
      </c>
      <c r="T127" s="167">
        <v>4</v>
      </c>
      <c r="U127" s="167">
        <v>77.125</v>
      </c>
      <c r="W127">
        <v>1</v>
      </c>
      <c r="Y127" s="78"/>
      <c r="AC127">
        <v>4</v>
      </c>
      <c r="AD127">
        <v>5</v>
      </c>
      <c r="AF127">
        <v>7</v>
      </c>
      <c r="AJ127" s="168" t="s">
        <v>122</v>
      </c>
    </row>
    <row r="128" spans="1:36" ht="16.5" thickBot="1" x14ac:dyDescent="0.3">
      <c r="A128" s="22">
        <v>2004</v>
      </c>
      <c r="B128" s="22">
        <v>7</v>
      </c>
      <c r="C128" s="22">
        <v>5</v>
      </c>
      <c r="D128" s="22">
        <v>12.8</v>
      </c>
      <c r="E128" s="23" t="s">
        <v>13</v>
      </c>
      <c r="F128" s="17" t="s">
        <v>16</v>
      </c>
      <c r="G128">
        <f t="shared" si="8"/>
        <v>-2.1999999999999993</v>
      </c>
      <c r="H128" s="22">
        <v>2004</v>
      </c>
      <c r="I128" s="22">
        <v>7</v>
      </c>
      <c r="J128" s="22">
        <v>5</v>
      </c>
      <c r="K128" s="22">
        <v>12.8</v>
      </c>
      <c r="L128" s="23" t="s">
        <v>13</v>
      </c>
      <c r="M128" s="150" t="s">
        <v>16</v>
      </c>
      <c r="N128" s="143">
        <f t="shared" si="9"/>
        <v>-2.1999999999999993</v>
      </c>
      <c r="P128" s="5">
        <v>38173</v>
      </c>
      <c r="Q128">
        <f t="shared" si="7"/>
        <v>12.8</v>
      </c>
      <c r="R128" s="55">
        <v>0.1</v>
      </c>
      <c r="S128" s="167">
        <v>2</v>
      </c>
      <c r="T128" s="167">
        <v>5.25</v>
      </c>
      <c r="U128" s="167">
        <v>71.125</v>
      </c>
      <c r="W128">
        <v>2</v>
      </c>
      <c r="Y128" s="78"/>
      <c r="AC128">
        <v>10</v>
      </c>
      <c r="AJ128" s="168" t="s">
        <v>126</v>
      </c>
    </row>
    <row r="129" spans="1:36" ht="16.5" thickBot="1" x14ac:dyDescent="0.3">
      <c r="A129" s="22">
        <v>2004</v>
      </c>
      <c r="B129" s="22">
        <v>7</v>
      </c>
      <c r="C129" s="22">
        <v>6</v>
      </c>
      <c r="D129" s="22">
        <v>12.6</v>
      </c>
      <c r="E129" s="23" t="s">
        <v>13</v>
      </c>
      <c r="F129" s="17" t="s">
        <v>16</v>
      </c>
      <c r="G129">
        <f t="shared" si="8"/>
        <v>-2.4000000000000004</v>
      </c>
      <c r="H129" s="22">
        <v>2004</v>
      </c>
      <c r="I129" s="22">
        <v>7</v>
      </c>
      <c r="J129" s="22">
        <v>6</v>
      </c>
      <c r="K129" s="22">
        <v>12.6</v>
      </c>
      <c r="L129" s="23" t="s">
        <v>13</v>
      </c>
      <c r="M129" s="150" t="s">
        <v>16</v>
      </c>
      <c r="N129" s="143">
        <f t="shared" si="9"/>
        <v>-2.4000000000000004</v>
      </c>
      <c r="P129" s="5">
        <v>38174</v>
      </c>
      <c r="Q129">
        <f t="shared" si="7"/>
        <v>12.6</v>
      </c>
      <c r="R129" s="55">
        <v>3</v>
      </c>
      <c r="S129" s="167">
        <v>2.25</v>
      </c>
      <c r="T129" s="167">
        <v>7.25</v>
      </c>
      <c r="U129" s="167">
        <v>74.25</v>
      </c>
      <c r="Y129" s="78"/>
      <c r="AC129">
        <v>6</v>
      </c>
      <c r="AD129">
        <v>2</v>
      </c>
      <c r="AF129">
        <v>6</v>
      </c>
      <c r="AI129">
        <v>6</v>
      </c>
      <c r="AJ129" s="168" t="s">
        <v>119</v>
      </c>
    </row>
    <row r="130" spans="1:36" ht="16.5" thickBot="1" x14ac:dyDescent="0.3">
      <c r="A130" s="22">
        <v>2004</v>
      </c>
      <c r="B130" s="22">
        <v>7</v>
      </c>
      <c r="C130" s="22">
        <v>7</v>
      </c>
      <c r="D130" s="22">
        <v>16.399999999999999</v>
      </c>
      <c r="E130" s="23" t="s">
        <v>14</v>
      </c>
      <c r="F130" s="17" t="s">
        <v>16</v>
      </c>
      <c r="G130">
        <f t="shared" si="8"/>
        <v>1.3999999999999986</v>
      </c>
      <c r="H130" s="22">
        <v>2004</v>
      </c>
      <c r="I130" s="22">
        <v>7</v>
      </c>
      <c r="J130" s="22">
        <v>7</v>
      </c>
      <c r="K130" s="22">
        <v>16.399999999999999</v>
      </c>
      <c r="L130" s="23" t="s">
        <v>14</v>
      </c>
      <c r="M130" s="150" t="s">
        <v>16</v>
      </c>
      <c r="N130" s="143">
        <f t="shared" si="9"/>
        <v>1.3999999999999986</v>
      </c>
      <c r="P130" s="5">
        <v>38175</v>
      </c>
      <c r="Q130">
        <f t="shared" si="7"/>
        <v>16.399999999999999</v>
      </c>
      <c r="R130" s="55">
        <v>1.7</v>
      </c>
      <c r="S130" s="167">
        <v>2.875</v>
      </c>
      <c r="T130" s="167">
        <v>7.5</v>
      </c>
      <c r="U130" s="167">
        <v>58.375</v>
      </c>
      <c r="Y130" s="78"/>
      <c r="AJ130" s="168" t="s">
        <v>120</v>
      </c>
    </row>
    <row r="131" spans="1:36" ht="16.5" thickBot="1" x14ac:dyDescent="0.3">
      <c r="A131" s="22">
        <v>2004</v>
      </c>
      <c r="B131" s="22">
        <v>7</v>
      </c>
      <c r="C131" s="22">
        <v>8</v>
      </c>
      <c r="D131" s="22">
        <v>20.8</v>
      </c>
      <c r="E131" s="23" t="s">
        <v>14</v>
      </c>
      <c r="F131" s="17" t="s">
        <v>16</v>
      </c>
      <c r="G131">
        <f t="shared" si="8"/>
        <v>5.8000000000000007</v>
      </c>
      <c r="H131" s="22">
        <v>2004</v>
      </c>
      <c r="I131" s="22">
        <v>7</v>
      </c>
      <c r="J131" s="22">
        <v>8</v>
      </c>
      <c r="K131" s="22">
        <v>20.8</v>
      </c>
      <c r="L131" s="23" t="s">
        <v>14</v>
      </c>
      <c r="M131" s="150" t="s">
        <v>16</v>
      </c>
      <c r="N131" s="143">
        <f t="shared" si="9"/>
        <v>5.8000000000000007</v>
      </c>
      <c r="P131" s="5">
        <v>38176</v>
      </c>
      <c r="Q131">
        <f t="shared" ref="Q131:Q194" si="10">D131</f>
        <v>20.8</v>
      </c>
      <c r="R131" s="55">
        <v>0.3</v>
      </c>
      <c r="S131" s="167">
        <v>1.875</v>
      </c>
      <c r="T131" s="167">
        <v>6.5</v>
      </c>
      <c r="U131" s="167">
        <v>65.875</v>
      </c>
      <c r="W131">
        <v>1</v>
      </c>
      <c r="Y131" s="78"/>
      <c r="AB131">
        <v>1</v>
      </c>
      <c r="AD131">
        <v>13</v>
      </c>
      <c r="AF131">
        <v>14</v>
      </c>
      <c r="AI131">
        <v>6</v>
      </c>
      <c r="AJ131" s="168" t="s">
        <v>117</v>
      </c>
    </row>
    <row r="132" spans="1:36" ht="16.5" thickBot="1" x14ac:dyDescent="0.3">
      <c r="A132" s="22">
        <v>2004</v>
      </c>
      <c r="B132" s="22">
        <v>7</v>
      </c>
      <c r="C132" s="22">
        <v>9</v>
      </c>
      <c r="D132" s="22">
        <v>18.100000000000001</v>
      </c>
      <c r="E132" s="23" t="s">
        <v>14</v>
      </c>
      <c r="F132" s="17" t="s">
        <v>16</v>
      </c>
      <c r="G132">
        <f t="shared" si="8"/>
        <v>3.1000000000000014</v>
      </c>
      <c r="H132" s="22">
        <v>2004</v>
      </c>
      <c r="I132" s="22">
        <v>7</v>
      </c>
      <c r="J132" s="22">
        <v>9</v>
      </c>
      <c r="K132" s="22">
        <v>18.100000000000001</v>
      </c>
      <c r="L132" s="23" t="s">
        <v>14</v>
      </c>
      <c r="M132" s="150" t="s">
        <v>16</v>
      </c>
      <c r="N132" s="143">
        <f t="shared" si="9"/>
        <v>3.1000000000000014</v>
      </c>
      <c r="P132" s="5">
        <v>38177</v>
      </c>
      <c r="Q132">
        <f t="shared" si="10"/>
        <v>18.100000000000001</v>
      </c>
      <c r="R132" s="55">
        <v>4</v>
      </c>
      <c r="S132" s="167">
        <v>2.25</v>
      </c>
      <c r="T132" s="167">
        <v>5.875</v>
      </c>
      <c r="U132" s="167">
        <v>85.125</v>
      </c>
      <c r="Y132" s="78"/>
      <c r="AJ132" s="168" t="s">
        <v>120</v>
      </c>
    </row>
    <row r="133" spans="1:36" ht="16.5" thickBot="1" x14ac:dyDescent="0.3">
      <c r="A133" s="22">
        <v>2004</v>
      </c>
      <c r="B133" s="22">
        <v>7</v>
      </c>
      <c r="C133" s="22">
        <v>10</v>
      </c>
      <c r="D133" s="22">
        <v>19.899999999999999</v>
      </c>
      <c r="E133" s="23" t="s">
        <v>14</v>
      </c>
      <c r="F133" s="17" t="s">
        <v>16</v>
      </c>
      <c r="G133">
        <f t="shared" si="8"/>
        <v>4.8999999999999986</v>
      </c>
      <c r="H133" s="22">
        <v>2004</v>
      </c>
      <c r="I133" s="22">
        <v>7</v>
      </c>
      <c r="J133" s="22">
        <v>10</v>
      </c>
      <c r="K133" s="22">
        <v>19.899999999999999</v>
      </c>
      <c r="L133" s="23" t="s">
        <v>14</v>
      </c>
      <c r="M133" s="150" t="s">
        <v>16</v>
      </c>
      <c r="N133" s="143">
        <f t="shared" si="9"/>
        <v>4.8999999999999986</v>
      </c>
      <c r="P133" s="5">
        <v>38178</v>
      </c>
      <c r="Q133">
        <f t="shared" si="10"/>
        <v>19.899999999999999</v>
      </c>
      <c r="R133" s="55">
        <v>0</v>
      </c>
      <c r="S133" s="167">
        <v>2</v>
      </c>
      <c r="T133" s="167">
        <v>5.75</v>
      </c>
      <c r="U133" s="167">
        <v>69.875</v>
      </c>
      <c r="Y133" s="78"/>
      <c r="AD133">
        <v>7</v>
      </c>
      <c r="AF133">
        <v>16</v>
      </c>
      <c r="AH133">
        <v>1</v>
      </c>
      <c r="AI133">
        <v>1</v>
      </c>
      <c r="AJ133" s="168" t="s">
        <v>120</v>
      </c>
    </row>
    <row r="134" spans="1:36" ht="16.5" thickBot="1" x14ac:dyDescent="0.3">
      <c r="A134" s="22">
        <v>2004</v>
      </c>
      <c r="B134" s="22">
        <v>7</v>
      </c>
      <c r="C134" s="22">
        <v>11</v>
      </c>
      <c r="D134" s="22">
        <v>21.6</v>
      </c>
      <c r="E134" s="23" t="s">
        <v>14</v>
      </c>
      <c r="F134" s="17" t="s">
        <v>16</v>
      </c>
      <c r="G134">
        <f t="shared" si="8"/>
        <v>6.6000000000000014</v>
      </c>
      <c r="H134" s="22">
        <v>2004</v>
      </c>
      <c r="I134" s="22">
        <v>7</v>
      </c>
      <c r="J134" s="22">
        <v>11</v>
      </c>
      <c r="K134" s="22">
        <v>21.6</v>
      </c>
      <c r="L134" s="23" t="s">
        <v>14</v>
      </c>
      <c r="M134" s="150" t="s">
        <v>16</v>
      </c>
      <c r="N134" s="143">
        <f t="shared" si="9"/>
        <v>6.6000000000000014</v>
      </c>
      <c r="P134" s="5">
        <v>38179</v>
      </c>
      <c r="Q134">
        <f t="shared" si="10"/>
        <v>21.6</v>
      </c>
      <c r="R134" s="55">
        <v>2.2000000000000002</v>
      </c>
      <c r="S134" s="167">
        <v>1.625</v>
      </c>
      <c r="T134" s="167">
        <v>5.125</v>
      </c>
      <c r="U134" s="167">
        <v>77.125</v>
      </c>
      <c r="Y134" s="78"/>
      <c r="AJ134" s="168" t="s">
        <v>117</v>
      </c>
    </row>
    <row r="135" spans="1:36" ht="16.5" thickBot="1" x14ac:dyDescent="0.3">
      <c r="A135" s="22">
        <v>2004</v>
      </c>
      <c r="B135" s="22">
        <v>7</v>
      </c>
      <c r="C135" s="22">
        <v>12</v>
      </c>
      <c r="D135" s="22">
        <v>20.8</v>
      </c>
      <c r="E135" s="23" t="s">
        <v>14</v>
      </c>
      <c r="F135" s="17" t="s">
        <v>16</v>
      </c>
      <c r="G135">
        <f t="shared" si="8"/>
        <v>5.8000000000000007</v>
      </c>
      <c r="H135" s="22">
        <v>2004</v>
      </c>
      <c r="I135" s="22">
        <v>7</v>
      </c>
      <c r="J135" s="22">
        <v>12</v>
      </c>
      <c r="K135" s="22">
        <v>20.8</v>
      </c>
      <c r="L135" s="23" t="s">
        <v>14</v>
      </c>
      <c r="M135" s="150" t="s">
        <v>16</v>
      </c>
      <c r="N135" s="143">
        <f t="shared" si="9"/>
        <v>5.8000000000000007</v>
      </c>
      <c r="P135" s="5">
        <v>38180</v>
      </c>
      <c r="Q135">
        <f t="shared" si="10"/>
        <v>20.8</v>
      </c>
      <c r="R135" s="55">
        <v>3</v>
      </c>
      <c r="S135" s="167">
        <v>1.375</v>
      </c>
      <c r="T135" s="167">
        <v>4.625</v>
      </c>
      <c r="U135" s="167">
        <v>76.625</v>
      </c>
      <c r="Y135" s="78"/>
      <c r="AJ135" s="168" t="s">
        <v>121</v>
      </c>
    </row>
    <row r="136" spans="1:36" ht="16.5" thickBot="1" x14ac:dyDescent="0.3">
      <c r="A136" s="22">
        <v>2004</v>
      </c>
      <c r="B136" s="22">
        <v>7</v>
      </c>
      <c r="C136" s="22">
        <v>13</v>
      </c>
      <c r="D136" s="22">
        <v>21.1</v>
      </c>
      <c r="E136" s="23" t="s">
        <v>14</v>
      </c>
      <c r="F136" s="17" t="s">
        <v>16</v>
      </c>
      <c r="G136">
        <f t="shared" si="8"/>
        <v>6.1000000000000014</v>
      </c>
      <c r="H136" s="22">
        <v>2004</v>
      </c>
      <c r="I136" s="22">
        <v>7</v>
      </c>
      <c r="J136" s="22">
        <v>13</v>
      </c>
      <c r="K136" s="22">
        <v>21.1</v>
      </c>
      <c r="L136" s="23" t="s">
        <v>14</v>
      </c>
      <c r="M136" s="150" t="s">
        <v>16</v>
      </c>
      <c r="N136" s="143">
        <f t="shared" si="9"/>
        <v>6.1000000000000014</v>
      </c>
      <c r="P136" s="5">
        <v>38181</v>
      </c>
      <c r="Q136">
        <f t="shared" si="10"/>
        <v>21.1</v>
      </c>
      <c r="R136" s="55">
        <v>0</v>
      </c>
      <c r="S136" s="167">
        <v>1.125</v>
      </c>
      <c r="T136" s="167">
        <v>3</v>
      </c>
      <c r="U136" s="167">
        <v>74.375</v>
      </c>
      <c r="Y136" s="78"/>
      <c r="AD136">
        <v>15</v>
      </c>
      <c r="AF136">
        <v>20</v>
      </c>
      <c r="AH136">
        <v>9</v>
      </c>
      <c r="AI136">
        <v>37</v>
      </c>
      <c r="AJ136" s="168" t="s">
        <v>121</v>
      </c>
    </row>
    <row r="137" spans="1:36" ht="16.5" thickBot="1" x14ac:dyDescent="0.3">
      <c r="A137" s="22">
        <v>2004</v>
      </c>
      <c r="B137" s="22">
        <v>7</v>
      </c>
      <c r="C137" s="22">
        <v>14</v>
      </c>
      <c r="D137" s="22">
        <v>21.3</v>
      </c>
      <c r="E137" s="23" t="s">
        <v>14</v>
      </c>
      <c r="F137" s="17" t="s">
        <v>16</v>
      </c>
      <c r="G137">
        <f t="shared" si="8"/>
        <v>6.3000000000000007</v>
      </c>
      <c r="H137" s="22">
        <v>2004</v>
      </c>
      <c r="I137" s="22">
        <v>7</v>
      </c>
      <c r="J137" s="22">
        <v>14</v>
      </c>
      <c r="K137" s="22">
        <v>21.3</v>
      </c>
      <c r="L137" s="23" t="s">
        <v>14</v>
      </c>
      <c r="M137" s="150" t="s">
        <v>16</v>
      </c>
      <c r="N137" s="143">
        <f t="shared" si="9"/>
        <v>6.3000000000000007</v>
      </c>
      <c r="P137" s="5">
        <v>38182</v>
      </c>
      <c r="Q137">
        <f t="shared" si="10"/>
        <v>21.3</v>
      </c>
      <c r="R137" s="55">
        <v>0</v>
      </c>
      <c r="S137" s="167">
        <v>1</v>
      </c>
      <c r="T137" s="167">
        <v>4</v>
      </c>
      <c r="U137" s="167">
        <v>81.375</v>
      </c>
      <c r="Y137" s="78"/>
      <c r="AJ137" s="168" t="s">
        <v>122</v>
      </c>
    </row>
    <row r="138" spans="1:36" ht="16.5" thickBot="1" x14ac:dyDescent="0.3">
      <c r="A138" s="22">
        <v>2004</v>
      </c>
      <c r="B138" s="22">
        <v>7</v>
      </c>
      <c r="C138" s="22">
        <v>15</v>
      </c>
      <c r="D138" s="22">
        <v>20.2</v>
      </c>
      <c r="E138" s="23" t="s">
        <v>14</v>
      </c>
      <c r="F138" s="17" t="s">
        <v>16</v>
      </c>
      <c r="G138">
        <f t="shared" si="8"/>
        <v>5.1999999999999993</v>
      </c>
      <c r="H138" s="22">
        <v>2004</v>
      </c>
      <c r="I138" s="22">
        <v>7</v>
      </c>
      <c r="J138" s="22">
        <v>15</v>
      </c>
      <c r="K138" s="22">
        <v>20.2</v>
      </c>
      <c r="L138" s="23" t="s">
        <v>14</v>
      </c>
      <c r="M138" s="150" t="s">
        <v>16</v>
      </c>
      <c r="N138" s="143">
        <f t="shared" si="9"/>
        <v>5.1999999999999993</v>
      </c>
      <c r="P138" s="5">
        <v>38183</v>
      </c>
      <c r="Q138">
        <f t="shared" si="10"/>
        <v>20.2</v>
      </c>
      <c r="R138" s="55">
        <v>0.3</v>
      </c>
      <c r="S138" s="167">
        <v>1</v>
      </c>
      <c r="T138" s="167">
        <v>2.625</v>
      </c>
      <c r="U138" s="167">
        <v>81.125</v>
      </c>
      <c r="W138">
        <v>1</v>
      </c>
      <c r="Y138" s="78"/>
      <c r="AD138">
        <v>4</v>
      </c>
      <c r="AH138">
        <v>2</v>
      </c>
      <c r="AI138">
        <v>22</v>
      </c>
      <c r="AJ138" s="168" t="s">
        <v>119</v>
      </c>
    </row>
    <row r="139" spans="1:36" ht="16.5" thickBot="1" x14ac:dyDescent="0.3">
      <c r="A139" s="22">
        <v>2004</v>
      </c>
      <c r="B139" s="22">
        <v>7</v>
      </c>
      <c r="C139" s="22">
        <v>16</v>
      </c>
      <c r="D139" s="22">
        <v>21.6</v>
      </c>
      <c r="E139" s="23" t="s">
        <v>14</v>
      </c>
      <c r="F139" s="17" t="s">
        <v>16</v>
      </c>
      <c r="G139">
        <f t="shared" ref="G139:G175" si="11">D139-15</f>
        <v>6.6000000000000014</v>
      </c>
      <c r="H139" s="22">
        <v>2004</v>
      </c>
      <c r="I139" s="22">
        <v>7</v>
      </c>
      <c r="J139" s="22">
        <v>16</v>
      </c>
      <c r="K139" s="22">
        <v>21.6</v>
      </c>
      <c r="L139" s="23" t="s">
        <v>14</v>
      </c>
      <c r="M139" s="150" t="s">
        <v>16</v>
      </c>
      <c r="N139" s="143">
        <f t="shared" ref="N139:N175" si="12">K139-15</f>
        <v>6.6000000000000014</v>
      </c>
      <c r="P139" s="5">
        <v>38184</v>
      </c>
      <c r="Q139">
        <f t="shared" si="10"/>
        <v>21.6</v>
      </c>
      <c r="R139" s="55">
        <v>0</v>
      </c>
      <c r="S139" s="167">
        <v>0.875</v>
      </c>
      <c r="T139" s="167">
        <v>3.125</v>
      </c>
      <c r="U139" s="167">
        <v>72.625</v>
      </c>
      <c r="Y139" s="78"/>
      <c r="AJ139" s="168" t="s">
        <v>126</v>
      </c>
    </row>
    <row r="140" spans="1:36" ht="16.5" thickBot="1" x14ac:dyDescent="0.3">
      <c r="A140" s="22">
        <v>2004</v>
      </c>
      <c r="B140" s="22">
        <v>7</v>
      </c>
      <c r="C140" s="22">
        <v>17</v>
      </c>
      <c r="D140" s="22">
        <v>21.7</v>
      </c>
      <c r="E140" s="23" t="s">
        <v>14</v>
      </c>
      <c r="F140" s="17" t="s">
        <v>16</v>
      </c>
      <c r="G140">
        <f t="shared" si="11"/>
        <v>6.6999999999999993</v>
      </c>
      <c r="H140" s="22">
        <v>2004</v>
      </c>
      <c r="I140" s="22">
        <v>7</v>
      </c>
      <c r="J140" s="22">
        <v>17</v>
      </c>
      <c r="K140" s="22">
        <v>21.7</v>
      </c>
      <c r="L140" s="23" t="s">
        <v>14</v>
      </c>
      <c r="M140" s="150" t="s">
        <v>16</v>
      </c>
      <c r="N140" s="143">
        <f t="shared" si="12"/>
        <v>6.6999999999999993</v>
      </c>
      <c r="P140" s="5">
        <v>38185</v>
      </c>
      <c r="Q140">
        <f t="shared" si="10"/>
        <v>21.7</v>
      </c>
      <c r="R140" s="55">
        <v>0</v>
      </c>
      <c r="S140" s="167">
        <v>1</v>
      </c>
      <c r="T140" s="167">
        <v>3.625</v>
      </c>
      <c r="U140" s="167">
        <v>74.375</v>
      </c>
      <c r="Y140" s="78"/>
      <c r="AJ140" s="168" t="s">
        <v>120</v>
      </c>
    </row>
    <row r="141" spans="1:36" ht="16.5" thickBot="1" x14ac:dyDescent="0.3">
      <c r="A141" s="22">
        <v>2004</v>
      </c>
      <c r="B141" s="22">
        <v>7</v>
      </c>
      <c r="C141" s="22">
        <v>18</v>
      </c>
      <c r="D141" s="22">
        <v>21.3</v>
      </c>
      <c r="E141" s="23" t="s">
        <v>14</v>
      </c>
      <c r="F141" s="17" t="s">
        <v>16</v>
      </c>
      <c r="G141">
        <f t="shared" si="11"/>
        <v>6.3000000000000007</v>
      </c>
      <c r="H141" s="22">
        <v>2004</v>
      </c>
      <c r="I141" s="22">
        <v>7</v>
      </c>
      <c r="J141" s="22">
        <v>18</v>
      </c>
      <c r="K141" s="22">
        <v>21.3</v>
      </c>
      <c r="L141" s="23" t="s">
        <v>14</v>
      </c>
      <c r="M141" s="150" t="s">
        <v>16</v>
      </c>
      <c r="N141" s="143">
        <f t="shared" si="12"/>
        <v>6.3000000000000007</v>
      </c>
      <c r="P141" s="5">
        <v>38186</v>
      </c>
      <c r="Q141">
        <f t="shared" si="10"/>
        <v>21.3</v>
      </c>
      <c r="R141" s="55">
        <v>0</v>
      </c>
      <c r="S141" s="167">
        <v>1.25</v>
      </c>
      <c r="T141" s="167">
        <v>4.5</v>
      </c>
      <c r="U141" s="167">
        <v>67.25</v>
      </c>
      <c r="Y141" s="78"/>
      <c r="AD141">
        <v>9</v>
      </c>
      <c r="AF141">
        <v>17</v>
      </c>
      <c r="AG141">
        <v>23</v>
      </c>
      <c r="AH141">
        <v>2</v>
      </c>
      <c r="AJ141" s="168" t="s">
        <v>123</v>
      </c>
    </row>
    <row r="142" spans="1:36" ht="16.5" thickBot="1" x14ac:dyDescent="0.3">
      <c r="A142" s="22">
        <v>2004</v>
      </c>
      <c r="B142" s="22">
        <v>7</v>
      </c>
      <c r="C142" s="22">
        <v>19</v>
      </c>
      <c r="D142" s="22">
        <v>18.8</v>
      </c>
      <c r="E142" s="23" t="s">
        <v>14</v>
      </c>
      <c r="F142" s="17" t="s">
        <v>16</v>
      </c>
      <c r="G142">
        <f t="shared" si="11"/>
        <v>3.8000000000000007</v>
      </c>
      <c r="H142" s="22">
        <v>2004</v>
      </c>
      <c r="I142" s="22">
        <v>7</v>
      </c>
      <c r="J142" s="22">
        <v>19</v>
      </c>
      <c r="K142" s="22">
        <v>18.8</v>
      </c>
      <c r="L142" s="23" t="s">
        <v>14</v>
      </c>
      <c r="M142" s="150" t="s">
        <v>16</v>
      </c>
      <c r="N142" s="143">
        <f t="shared" si="12"/>
        <v>3.8000000000000007</v>
      </c>
      <c r="P142" s="5">
        <v>38187</v>
      </c>
      <c r="Q142">
        <f t="shared" si="10"/>
        <v>18.8</v>
      </c>
      <c r="R142" s="55">
        <v>6</v>
      </c>
      <c r="S142" s="167">
        <v>1.125</v>
      </c>
      <c r="T142" s="167">
        <v>4.75</v>
      </c>
      <c r="U142" s="167">
        <v>71.375</v>
      </c>
      <c r="Y142" s="78"/>
      <c r="AJ142" s="168" t="s">
        <v>117</v>
      </c>
    </row>
    <row r="143" spans="1:36" ht="16.5" thickBot="1" x14ac:dyDescent="0.3">
      <c r="A143" s="22">
        <v>2004</v>
      </c>
      <c r="B143" s="22">
        <v>7</v>
      </c>
      <c r="C143" s="22">
        <v>20</v>
      </c>
      <c r="D143" s="22">
        <v>16.8</v>
      </c>
      <c r="E143" s="23" t="s">
        <v>14</v>
      </c>
      <c r="F143" s="17" t="s">
        <v>16</v>
      </c>
      <c r="G143">
        <f t="shared" si="11"/>
        <v>1.8000000000000007</v>
      </c>
      <c r="H143" s="22">
        <v>2004</v>
      </c>
      <c r="I143" s="22">
        <v>7</v>
      </c>
      <c r="J143" s="22">
        <v>20</v>
      </c>
      <c r="K143" s="22">
        <v>16.8</v>
      </c>
      <c r="L143" s="23" t="s">
        <v>14</v>
      </c>
      <c r="M143" s="150" t="s">
        <v>16</v>
      </c>
      <c r="N143" s="143">
        <f t="shared" si="12"/>
        <v>1.8000000000000007</v>
      </c>
      <c r="P143" s="5">
        <v>38188</v>
      </c>
      <c r="Q143">
        <f t="shared" si="10"/>
        <v>16.8</v>
      </c>
      <c r="R143" s="55">
        <v>0</v>
      </c>
      <c r="S143" s="167">
        <v>1.375</v>
      </c>
      <c r="T143" s="167">
        <v>3.625</v>
      </c>
      <c r="U143" s="167">
        <v>80.25</v>
      </c>
      <c r="Y143" s="78"/>
      <c r="AD143">
        <v>8</v>
      </c>
      <c r="AE143">
        <v>13</v>
      </c>
      <c r="AG143">
        <v>26</v>
      </c>
      <c r="AH143">
        <v>3</v>
      </c>
      <c r="AI143">
        <v>11</v>
      </c>
      <c r="AJ143" s="168" t="s">
        <v>123</v>
      </c>
    </row>
    <row r="144" spans="1:36" ht="16.5" thickBot="1" x14ac:dyDescent="0.3">
      <c r="A144" s="22">
        <v>2004</v>
      </c>
      <c r="B144" s="22">
        <v>7</v>
      </c>
      <c r="C144" s="22">
        <v>21</v>
      </c>
      <c r="D144" s="22">
        <v>16.899999999999999</v>
      </c>
      <c r="E144" s="23" t="s">
        <v>14</v>
      </c>
      <c r="F144" s="17" t="s">
        <v>16</v>
      </c>
      <c r="G144">
        <f t="shared" si="11"/>
        <v>1.8999999999999986</v>
      </c>
      <c r="H144" s="22">
        <v>2004</v>
      </c>
      <c r="I144" s="22">
        <v>7</v>
      </c>
      <c r="J144" s="22">
        <v>21</v>
      </c>
      <c r="K144" s="22">
        <v>16.899999999999999</v>
      </c>
      <c r="L144" s="23" t="s">
        <v>14</v>
      </c>
      <c r="M144" s="150" t="s">
        <v>16</v>
      </c>
      <c r="N144" s="143">
        <f t="shared" si="12"/>
        <v>1.8999999999999986</v>
      </c>
      <c r="P144" s="5">
        <v>38189</v>
      </c>
      <c r="Q144">
        <f t="shared" si="10"/>
        <v>16.899999999999999</v>
      </c>
      <c r="R144" s="55">
        <v>0.5</v>
      </c>
      <c r="S144" s="167">
        <v>1.625</v>
      </c>
      <c r="T144" s="167">
        <v>5.125</v>
      </c>
      <c r="U144" s="167">
        <v>83.125</v>
      </c>
      <c r="Y144" s="78"/>
      <c r="AJ144" s="168" t="s">
        <v>126</v>
      </c>
    </row>
    <row r="145" spans="1:36" ht="16.5" thickBot="1" x14ac:dyDescent="0.3">
      <c r="A145" s="22">
        <v>2004</v>
      </c>
      <c r="B145" s="22">
        <v>7</v>
      </c>
      <c r="C145" s="22">
        <v>22</v>
      </c>
      <c r="D145" s="22">
        <v>16.8</v>
      </c>
      <c r="E145" s="23" t="s">
        <v>14</v>
      </c>
      <c r="F145" s="17" t="s">
        <v>16</v>
      </c>
      <c r="G145">
        <f t="shared" si="11"/>
        <v>1.8000000000000007</v>
      </c>
      <c r="H145" s="22">
        <v>2004</v>
      </c>
      <c r="I145" s="22">
        <v>7</v>
      </c>
      <c r="J145" s="22">
        <v>22</v>
      </c>
      <c r="K145" s="22">
        <v>16.8</v>
      </c>
      <c r="L145" s="23" t="s">
        <v>14</v>
      </c>
      <c r="M145" s="150" t="s">
        <v>16</v>
      </c>
      <c r="N145" s="143">
        <f t="shared" si="12"/>
        <v>1.8000000000000007</v>
      </c>
      <c r="P145" s="5">
        <v>38190</v>
      </c>
      <c r="Q145">
        <f t="shared" si="10"/>
        <v>16.8</v>
      </c>
      <c r="R145" s="55">
        <v>0</v>
      </c>
      <c r="S145" s="167">
        <v>0.625</v>
      </c>
      <c r="T145" s="167">
        <v>3.125</v>
      </c>
      <c r="U145" s="167">
        <v>79</v>
      </c>
      <c r="Y145" s="78"/>
      <c r="AD145">
        <v>5</v>
      </c>
      <c r="AE145">
        <v>8</v>
      </c>
      <c r="AF145">
        <v>5</v>
      </c>
      <c r="AG145">
        <v>19</v>
      </c>
      <c r="AH145">
        <v>2</v>
      </c>
      <c r="AJ145" s="168" t="s">
        <v>117</v>
      </c>
    </row>
    <row r="146" spans="1:36" ht="16.5" thickBot="1" x14ac:dyDescent="0.3">
      <c r="A146" s="22">
        <v>2004</v>
      </c>
      <c r="B146" s="22">
        <v>7</v>
      </c>
      <c r="C146" s="22">
        <v>23</v>
      </c>
      <c r="D146" s="22">
        <v>18.399999999999999</v>
      </c>
      <c r="E146" s="23" t="s">
        <v>14</v>
      </c>
      <c r="F146" s="17" t="s">
        <v>16</v>
      </c>
      <c r="G146">
        <f t="shared" si="11"/>
        <v>3.3999999999999986</v>
      </c>
      <c r="H146" s="22">
        <v>2004</v>
      </c>
      <c r="I146" s="22">
        <v>7</v>
      </c>
      <c r="J146" s="22">
        <v>23</v>
      </c>
      <c r="K146" s="22">
        <v>18.399999999999999</v>
      </c>
      <c r="L146" s="23" t="s">
        <v>14</v>
      </c>
      <c r="M146" s="150" t="s">
        <v>16</v>
      </c>
      <c r="N146" s="143">
        <f t="shared" si="12"/>
        <v>3.3999999999999986</v>
      </c>
      <c r="P146" s="5">
        <v>38191</v>
      </c>
      <c r="Q146">
        <f t="shared" si="10"/>
        <v>18.399999999999999</v>
      </c>
      <c r="R146" s="55">
        <v>0</v>
      </c>
      <c r="S146" s="167">
        <v>0.625</v>
      </c>
      <c r="T146" s="167">
        <v>1.875</v>
      </c>
      <c r="U146" s="167">
        <v>73.25</v>
      </c>
      <c r="Y146" s="78"/>
      <c r="AJ146" s="168" t="s">
        <v>129</v>
      </c>
    </row>
    <row r="147" spans="1:36" ht="16.5" thickBot="1" x14ac:dyDescent="0.3">
      <c r="A147" s="22">
        <v>2004</v>
      </c>
      <c r="B147" s="22">
        <v>7</v>
      </c>
      <c r="C147" s="22">
        <v>24</v>
      </c>
      <c r="D147" s="22">
        <v>17.600000000000001</v>
      </c>
      <c r="E147" s="23" t="s">
        <v>14</v>
      </c>
      <c r="F147" s="17" t="s">
        <v>16</v>
      </c>
      <c r="G147">
        <f t="shared" si="11"/>
        <v>2.6000000000000014</v>
      </c>
      <c r="H147" s="22">
        <v>2004</v>
      </c>
      <c r="I147" s="22">
        <v>7</v>
      </c>
      <c r="J147" s="22">
        <v>24</v>
      </c>
      <c r="K147" s="22">
        <v>17.600000000000001</v>
      </c>
      <c r="L147" s="23" t="s">
        <v>14</v>
      </c>
      <c r="M147" s="150" t="s">
        <v>16</v>
      </c>
      <c r="N147" s="143">
        <f t="shared" si="12"/>
        <v>2.6000000000000014</v>
      </c>
      <c r="P147" s="5">
        <v>38192</v>
      </c>
      <c r="Q147">
        <f t="shared" si="10"/>
        <v>17.600000000000001</v>
      </c>
      <c r="R147" s="55">
        <v>2.6</v>
      </c>
      <c r="S147" s="167">
        <v>1.5</v>
      </c>
      <c r="T147" s="167">
        <v>4.625</v>
      </c>
      <c r="U147" s="167">
        <v>86.625</v>
      </c>
      <c r="Y147" s="78"/>
      <c r="AJ147" s="168" t="s">
        <v>123</v>
      </c>
    </row>
    <row r="148" spans="1:36" ht="16.5" thickBot="1" x14ac:dyDescent="0.3">
      <c r="A148" s="22">
        <v>2004</v>
      </c>
      <c r="B148" s="22">
        <v>7</v>
      </c>
      <c r="C148" s="22">
        <v>25</v>
      </c>
      <c r="D148" s="22">
        <v>20.5</v>
      </c>
      <c r="E148" s="23" t="s">
        <v>14</v>
      </c>
      <c r="F148" s="17" t="s">
        <v>16</v>
      </c>
      <c r="G148">
        <f t="shared" si="11"/>
        <v>5.5</v>
      </c>
      <c r="H148" s="22">
        <v>2004</v>
      </c>
      <c r="I148" s="22">
        <v>7</v>
      </c>
      <c r="J148" s="22">
        <v>25</v>
      </c>
      <c r="K148" s="22">
        <v>20.5</v>
      </c>
      <c r="L148" s="23" t="s">
        <v>14</v>
      </c>
      <c r="M148" s="150" t="s">
        <v>16</v>
      </c>
      <c r="N148" s="143">
        <f t="shared" si="12"/>
        <v>5.5</v>
      </c>
      <c r="P148" s="5">
        <v>38193</v>
      </c>
      <c r="Q148">
        <f t="shared" si="10"/>
        <v>20.5</v>
      </c>
      <c r="R148" s="55">
        <v>0</v>
      </c>
      <c r="S148" s="167">
        <v>1.25</v>
      </c>
      <c r="T148" s="167">
        <v>4.25</v>
      </c>
      <c r="U148" s="167">
        <v>74</v>
      </c>
      <c r="Y148" s="78"/>
      <c r="AJ148" s="168" t="s">
        <v>117</v>
      </c>
    </row>
    <row r="149" spans="1:36" ht="16.5" thickBot="1" x14ac:dyDescent="0.3">
      <c r="A149" s="22">
        <v>2004</v>
      </c>
      <c r="B149" s="22">
        <v>7</v>
      </c>
      <c r="C149" s="22">
        <v>26</v>
      </c>
      <c r="D149" s="22">
        <v>19.2</v>
      </c>
      <c r="E149" s="23" t="s">
        <v>14</v>
      </c>
      <c r="F149" s="17" t="s">
        <v>16</v>
      </c>
      <c r="G149">
        <f t="shared" si="11"/>
        <v>4.1999999999999993</v>
      </c>
      <c r="H149" s="22">
        <v>2004</v>
      </c>
      <c r="I149" s="22">
        <v>7</v>
      </c>
      <c r="J149" s="22">
        <v>26</v>
      </c>
      <c r="K149" s="22">
        <v>19.2</v>
      </c>
      <c r="L149" s="23" t="s">
        <v>14</v>
      </c>
      <c r="M149" s="150" t="s">
        <v>16</v>
      </c>
      <c r="N149" s="143">
        <f t="shared" si="12"/>
        <v>4.1999999999999993</v>
      </c>
      <c r="P149" s="5">
        <v>38194</v>
      </c>
      <c r="Q149">
        <f t="shared" si="10"/>
        <v>19.2</v>
      </c>
      <c r="R149" s="55">
        <v>0</v>
      </c>
      <c r="S149" s="167">
        <v>0.5</v>
      </c>
      <c r="T149" s="167">
        <v>2.125</v>
      </c>
      <c r="U149" s="167">
        <v>70.125</v>
      </c>
      <c r="Y149" s="78"/>
      <c r="AJ149" s="168" t="s">
        <v>127</v>
      </c>
    </row>
    <row r="150" spans="1:36" ht="16.5" thickBot="1" x14ac:dyDescent="0.3">
      <c r="A150" s="22">
        <v>2004</v>
      </c>
      <c r="B150" s="22">
        <v>7</v>
      </c>
      <c r="C150" s="22">
        <v>27</v>
      </c>
      <c r="D150" s="22">
        <v>19.600000000000001</v>
      </c>
      <c r="E150" s="23" t="s">
        <v>14</v>
      </c>
      <c r="F150" s="17" t="s">
        <v>16</v>
      </c>
      <c r="G150">
        <f t="shared" si="11"/>
        <v>4.6000000000000014</v>
      </c>
      <c r="H150" s="22">
        <v>2004</v>
      </c>
      <c r="I150" s="22">
        <v>7</v>
      </c>
      <c r="J150" s="22">
        <v>27</v>
      </c>
      <c r="K150" s="22">
        <v>19.600000000000001</v>
      </c>
      <c r="L150" s="23" t="s">
        <v>14</v>
      </c>
      <c r="M150" s="150" t="s">
        <v>16</v>
      </c>
      <c r="N150" s="143">
        <f t="shared" si="12"/>
        <v>4.6000000000000014</v>
      </c>
      <c r="P150" s="5">
        <v>38195</v>
      </c>
      <c r="Q150">
        <f t="shared" si="10"/>
        <v>19.600000000000001</v>
      </c>
      <c r="R150" s="55">
        <v>0</v>
      </c>
      <c r="S150" s="167">
        <v>1</v>
      </c>
      <c r="T150" s="167">
        <v>3.125</v>
      </c>
      <c r="U150" s="167">
        <v>64.375</v>
      </c>
      <c r="Y150" s="78"/>
      <c r="AJ150" s="168" t="s">
        <v>130</v>
      </c>
    </row>
    <row r="151" spans="1:36" ht="16.5" thickBot="1" x14ac:dyDescent="0.3">
      <c r="A151" s="22">
        <v>2004</v>
      </c>
      <c r="B151" s="22">
        <v>7</v>
      </c>
      <c r="C151" s="22">
        <v>28</v>
      </c>
      <c r="D151" s="22">
        <v>19.899999999999999</v>
      </c>
      <c r="E151" s="23" t="s">
        <v>14</v>
      </c>
      <c r="F151" s="17" t="s">
        <v>16</v>
      </c>
      <c r="G151">
        <f t="shared" si="11"/>
        <v>4.8999999999999986</v>
      </c>
      <c r="H151" s="22">
        <v>2004</v>
      </c>
      <c r="I151" s="22">
        <v>7</v>
      </c>
      <c r="J151" s="22">
        <v>28</v>
      </c>
      <c r="K151" s="22">
        <v>19.899999999999999</v>
      </c>
      <c r="L151" s="23" t="s">
        <v>14</v>
      </c>
      <c r="M151" s="150" t="s">
        <v>16</v>
      </c>
      <c r="N151" s="143">
        <f t="shared" si="12"/>
        <v>4.8999999999999986</v>
      </c>
      <c r="P151" s="5">
        <v>38196</v>
      </c>
      <c r="Q151">
        <f t="shared" si="10"/>
        <v>19.899999999999999</v>
      </c>
      <c r="R151" s="55">
        <v>0</v>
      </c>
      <c r="S151" s="167">
        <v>1.25</v>
      </c>
      <c r="T151" s="167">
        <v>3.5</v>
      </c>
      <c r="U151" s="167">
        <v>62.375</v>
      </c>
      <c r="Y151" s="78"/>
      <c r="AJ151" s="168" t="s">
        <v>125</v>
      </c>
    </row>
    <row r="152" spans="1:36" ht="16.5" thickBot="1" x14ac:dyDescent="0.3">
      <c r="A152" s="22">
        <v>2004</v>
      </c>
      <c r="B152" s="22">
        <v>7</v>
      </c>
      <c r="C152" s="22">
        <v>29</v>
      </c>
      <c r="D152" s="22">
        <v>21.1</v>
      </c>
      <c r="E152" s="23" t="s">
        <v>14</v>
      </c>
      <c r="F152" s="17" t="s">
        <v>16</v>
      </c>
      <c r="G152">
        <f t="shared" si="11"/>
        <v>6.1000000000000014</v>
      </c>
      <c r="H152" s="22">
        <v>2004</v>
      </c>
      <c r="I152" s="22">
        <v>7</v>
      </c>
      <c r="J152" s="22">
        <v>29</v>
      </c>
      <c r="K152" s="22">
        <v>21.1</v>
      </c>
      <c r="L152" s="23" t="s">
        <v>14</v>
      </c>
      <c r="M152" s="150" t="s">
        <v>16</v>
      </c>
      <c r="N152" s="143">
        <f t="shared" si="12"/>
        <v>6.1000000000000014</v>
      </c>
      <c r="P152" s="5">
        <v>38197</v>
      </c>
      <c r="Q152">
        <f t="shared" si="10"/>
        <v>21.1</v>
      </c>
      <c r="R152" s="55">
        <v>0</v>
      </c>
      <c r="S152" s="167">
        <v>2.25</v>
      </c>
      <c r="T152" s="167">
        <v>4.875</v>
      </c>
      <c r="U152" s="167">
        <v>57.125</v>
      </c>
      <c r="W152">
        <v>4</v>
      </c>
      <c r="Y152" s="78"/>
      <c r="AD152">
        <v>8</v>
      </c>
      <c r="AE152">
        <v>14</v>
      </c>
      <c r="AG152">
        <v>16</v>
      </c>
      <c r="AH152">
        <v>4</v>
      </c>
      <c r="AI152">
        <v>17</v>
      </c>
      <c r="AJ152" s="168" t="s">
        <v>127</v>
      </c>
    </row>
    <row r="153" spans="1:36" ht="16.5" thickBot="1" x14ac:dyDescent="0.3">
      <c r="A153" s="22">
        <v>2004</v>
      </c>
      <c r="B153" s="22">
        <v>7</v>
      </c>
      <c r="C153" s="22">
        <v>30</v>
      </c>
      <c r="D153" s="22">
        <v>20.8</v>
      </c>
      <c r="E153" s="23" t="s">
        <v>14</v>
      </c>
      <c r="F153" s="17" t="s">
        <v>16</v>
      </c>
      <c r="G153">
        <f t="shared" si="11"/>
        <v>5.8000000000000007</v>
      </c>
      <c r="H153" s="22">
        <v>2004</v>
      </c>
      <c r="I153" s="22">
        <v>7</v>
      </c>
      <c r="J153" s="22">
        <v>30</v>
      </c>
      <c r="K153" s="22">
        <v>20.8</v>
      </c>
      <c r="L153" s="23" t="s">
        <v>14</v>
      </c>
      <c r="M153" s="150" t="s">
        <v>16</v>
      </c>
      <c r="N153" s="143">
        <f t="shared" si="12"/>
        <v>5.8000000000000007</v>
      </c>
      <c r="P153" s="5">
        <v>38198</v>
      </c>
      <c r="Q153">
        <f t="shared" si="10"/>
        <v>20.8</v>
      </c>
      <c r="R153" s="55">
        <v>0</v>
      </c>
      <c r="S153" s="167">
        <v>1.75</v>
      </c>
      <c r="T153" s="167">
        <v>4.5</v>
      </c>
      <c r="U153" s="167">
        <v>56</v>
      </c>
      <c r="Y153" s="78"/>
      <c r="AJ153" s="168" t="s">
        <v>125</v>
      </c>
    </row>
    <row r="154" spans="1:36" ht="16.5" thickBot="1" x14ac:dyDescent="0.3">
      <c r="A154" s="22">
        <v>2004</v>
      </c>
      <c r="B154" s="22">
        <v>7</v>
      </c>
      <c r="C154" s="22">
        <v>31</v>
      </c>
      <c r="D154" s="22">
        <v>20.6</v>
      </c>
      <c r="E154" s="23" t="s">
        <v>14</v>
      </c>
      <c r="F154" s="17" t="s">
        <v>16</v>
      </c>
      <c r="G154">
        <f t="shared" si="11"/>
        <v>5.6000000000000014</v>
      </c>
      <c r="H154" s="22">
        <v>2004</v>
      </c>
      <c r="I154" s="22">
        <v>7</v>
      </c>
      <c r="J154" s="22">
        <v>31</v>
      </c>
      <c r="K154" s="22">
        <v>20.6</v>
      </c>
      <c r="L154" s="23" t="s">
        <v>14</v>
      </c>
      <c r="M154" s="150" t="s">
        <v>16</v>
      </c>
      <c r="N154" s="143">
        <f t="shared" si="12"/>
        <v>5.6000000000000014</v>
      </c>
      <c r="P154" s="5">
        <v>38199</v>
      </c>
      <c r="Q154">
        <f t="shared" si="10"/>
        <v>20.6</v>
      </c>
      <c r="R154" s="55">
        <v>0</v>
      </c>
      <c r="S154" s="167">
        <v>1.25</v>
      </c>
      <c r="T154" s="167">
        <v>3.125</v>
      </c>
      <c r="U154" s="167">
        <v>63.125</v>
      </c>
      <c r="Y154" s="78"/>
      <c r="AJ154" s="168" t="s">
        <v>118</v>
      </c>
    </row>
    <row r="155" spans="1:36" ht="16.5" thickBot="1" x14ac:dyDescent="0.3">
      <c r="A155" s="22">
        <v>2004</v>
      </c>
      <c r="B155" s="22">
        <v>8</v>
      </c>
      <c r="C155" s="22">
        <v>1</v>
      </c>
      <c r="D155" s="22">
        <v>19.899999999999999</v>
      </c>
      <c r="E155" s="23" t="s">
        <v>14</v>
      </c>
      <c r="F155" s="17" t="s">
        <v>16</v>
      </c>
      <c r="G155">
        <f t="shared" si="11"/>
        <v>4.8999999999999986</v>
      </c>
      <c r="H155" s="22">
        <v>2004</v>
      </c>
      <c r="I155" s="22">
        <v>8</v>
      </c>
      <c r="J155" s="22">
        <v>1</v>
      </c>
      <c r="K155" s="22">
        <v>19.899999999999999</v>
      </c>
      <c r="L155" s="23" t="s">
        <v>14</v>
      </c>
      <c r="M155" s="150" t="s">
        <v>16</v>
      </c>
      <c r="N155" s="143">
        <f t="shared" si="12"/>
        <v>4.8999999999999986</v>
      </c>
      <c r="P155" s="5">
        <v>38200</v>
      </c>
      <c r="Q155">
        <f t="shared" si="10"/>
        <v>19.899999999999999</v>
      </c>
      <c r="R155" s="55">
        <v>0</v>
      </c>
      <c r="S155" s="167">
        <v>1.25</v>
      </c>
      <c r="T155" s="167">
        <v>3.375</v>
      </c>
      <c r="U155" s="167">
        <v>63.25</v>
      </c>
      <c r="W155">
        <v>1</v>
      </c>
      <c r="Y155" s="78"/>
      <c r="AD155">
        <v>4</v>
      </c>
      <c r="AE155">
        <v>24</v>
      </c>
      <c r="AF155">
        <v>1</v>
      </c>
      <c r="AG155">
        <v>56</v>
      </c>
      <c r="AH155">
        <v>83</v>
      </c>
      <c r="AI155">
        <v>21</v>
      </c>
      <c r="AJ155" s="168" t="s">
        <v>125</v>
      </c>
    </row>
    <row r="156" spans="1:36" ht="16.5" thickBot="1" x14ac:dyDescent="0.3">
      <c r="A156" s="22">
        <v>2004</v>
      </c>
      <c r="B156" s="22">
        <v>8</v>
      </c>
      <c r="C156" s="22">
        <v>2</v>
      </c>
      <c r="D156" s="22">
        <v>19.600000000000001</v>
      </c>
      <c r="E156" s="23" t="s">
        <v>14</v>
      </c>
      <c r="F156" s="17" t="s">
        <v>16</v>
      </c>
      <c r="G156">
        <f t="shared" si="11"/>
        <v>4.6000000000000014</v>
      </c>
      <c r="H156" s="22">
        <v>2004</v>
      </c>
      <c r="I156" s="22">
        <v>8</v>
      </c>
      <c r="J156" s="22">
        <v>2</v>
      </c>
      <c r="K156" s="22">
        <v>19.600000000000001</v>
      </c>
      <c r="L156" s="23" t="s">
        <v>14</v>
      </c>
      <c r="M156" s="150" t="s">
        <v>16</v>
      </c>
      <c r="N156" s="143">
        <f t="shared" si="12"/>
        <v>4.6000000000000014</v>
      </c>
      <c r="P156" s="5">
        <v>38201</v>
      </c>
      <c r="Q156">
        <f t="shared" si="10"/>
        <v>19.600000000000001</v>
      </c>
      <c r="R156" s="55">
        <v>0</v>
      </c>
      <c r="S156" s="167">
        <v>1.125</v>
      </c>
      <c r="T156" s="167">
        <v>3.5</v>
      </c>
      <c r="U156" s="167">
        <v>73.375</v>
      </c>
      <c r="Y156" s="78"/>
      <c r="AJ156" s="168" t="s">
        <v>124</v>
      </c>
    </row>
    <row r="157" spans="1:36" ht="16.5" thickBot="1" x14ac:dyDescent="0.3">
      <c r="A157" s="22">
        <v>2004</v>
      </c>
      <c r="B157" s="22">
        <v>8</v>
      </c>
      <c r="C157" s="22">
        <v>3</v>
      </c>
      <c r="D157" s="22">
        <v>20.2</v>
      </c>
      <c r="E157" s="23" t="s">
        <v>14</v>
      </c>
      <c r="F157" s="17" t="s">
        <v>16</v>
      </c>
      <c r="G157">
        <f t="shared" si="11"/>
        <v>5.1999999999999993</v>
      </c>
      <c r="H157" s="22">
        <v>2004</v>
      </c>
      <c r="I157" s="22">
        <v>8</v>
      </c>
      <c r="J157" s="22">
        <v>3</v>
      </c>
      <c r="K157" s="22">
        <v>20.2</v>
      </c>
      <c r="L157" s="23" t="s">
        <v>14</v>
      </c>
      <c r="M157" s="150" t="s">
        <v>16</v>
      </c>
      <c r="N157" s="143">
        <f t="shared" si="12"/>
        <v>5.1999999999999993</v>
      </c>
      <c r="P157" s="5">
        <v>38202</v>
      </c>
      <c r="Q157">
        <f t="shared" si="10"/>
        <v>20.2</v>
      </c>
      <c r="R157" s="55">
        <v>7.5</v>
      </c>
      <c r="S157" s="167">
        <v>1.75</v>
      </c>
      <c r="T157" s="167">
        <v>4</v>
      </c>
      <c r="U157" s="167">
        <v>76.875</v>
      </c>
      <c r="Y157" s="78"/>
      <c r="AD157">
        <v>2</v>
      </c>
      <c r="AE157">
        <v>28</v>
      </c>
      <c r="AG157">
        <v>28</v>
      </c>
      <c r="AH157">
        <v>107</v>
      </c>
      <c r="AI157">
        <v>29</v>
      </c>
      <c r="AJ157" s="168" t="s">
        <v>121</v>
      </c>
    </row>
    <row r="158" spans="1:36" ht="16.5" thickBot="1" x14ac:dyDescent="0.3">
      <c r="A158" s="22">
        <v>2004</v>
      </c>
      <c r="B158" s="22">
        <v>8</v>
      </c>
      <c r="C158" s="22">
        <v>4</v>
      </c>
      <c r="D158" s="22">
        <v>18.8</v>
      </c>
      <c r="E158" s="23" t="s">
        <v>14</v>
      </c>
      <c r="F158" s="17" t="s">
        <v>16</v>
      </c>
      <c r="G158">
        <f t="shared" si="11"/>
        <v>3.8000000000000007</v>
      </c>
      <c r="H158" s="22">
        <v>2004</v>
      </c>
      <c r="I158" s="22">
        <v>8</v>
      </c>
      <c r="J158" s="22">
        <v>4</v>
      </c>
      <c r="K158" s="22">
        <v>18.8</v>
      </c>
      <c r="L158" s="23" t="s">
        <v>14</v>
      </c>
      <c r="M158" s="150" t="s">
        <v>16</v>
      </c>
      <c r="N158" s="143">
        <f t="shared" si="12"/>
        <v>3.8000000000000007</v>
      </c>
      <c r="P158" s="5">
        <v>38203</v>
      </c>
      <c r="Q158">
        <f t="shared" si="10"/>
        <v>18.8</v>
      </c>
      <c r="R158" s="55">
        <v>3.6</v>
      </c>
      <c r="S158" s="167">
        <v>3.625</v>
      </c>
      <c r="T158" s="167">
        <v>7.125</v>
      </c>
      <c r="U158" s="167">
        <v>80.5</v>
      </c>
      <c r="Y158" s="78"/>
      <c r="AJ158" s="168" t="s">
        <v>122</v>
      </c>
    </row>
    <row r="159" spans="1:36" ht="16.5" thickBot="1" x14ac:dyDescent="0.3">
      <c r="A159" s="22">
        <v>2004</v>
      </c>
      <c r="B159" s="22">
        <v>8</v>
      </c>
      <c r="C159" s="22">
        <v>5</v>
      </c>
      <c r="D159" s="22">
        <v>17.100000000000001</v>
      </c>
      <c r="E159" s="23" t="s">
        <v>14</v>
      </c>
      <c r="F159" s="17" t="s">
        <v>16</v>
      </c>
      <c r="G159">
        <f t="shared" si="11"/>
        <v>2.1000000000000014</v>
      </c>
      <c r="H159" s="22">
        <v>2004</v>
      </c>
      <c r="I159" s="22">
        <v>8</v>
      </c>
      <c r="J159" s="22">
        <v>5</v>
      </c>
      <c r="K159" s="22">
        <v>17.100000000000001</v>
      </c>
      <c r="L159" s="23" t="s">
        <v>14</v>
      </c>
      <c r="M159" s="150" t="s">
        <v>16</v>
      </c>
      <c r="N159" s="143">
        <f t="shared" si="12"/>
        <v>2.1000000000000014</v>
      </c>
      <c r="P159" s="5">
        <v>38204</v>
      </c>
      <c r="Q159">
        <f t="shared" si="10"/>
        <v>17.100000000000001</v>
      </c>
      <c r="R159" s="55">
        <v>0.6</v>
      </c>
      <c r="S159" s="167">
        <v>2.125</v>
      </c>
      <c r="T159" s="167">
        <v>4.875</v>
      </c>
      <c r="U159" s="167">
        <v>86.75</v>
      </c>
      <c r="Y159" s="78"/>
      <c r="AD159">
        <v>7</v>
      </c>
      <c r="AE159">
        <v>13</v>
      </c>
      <c r="AG159">
        <v>8</v>
      </c>
      <c r="AH159">
        <v>42</v>
      </c>
      <c r="AI159">
        <v>18</v>
      </c>
      <c r="AJ159" s="168" t="s">
        <v>119</v>
      </c>
    </row>
    <row r="160" spans="1:36" ht="16.5" thickBot="1" x14ac:dyDescent="0.3">
      <c r="A160" s="22">
        <v>2004</v>
      </c>
      <c r="B160" s="22">
        <v>8</v>
      </c>
      <c r="C160" s="22">
        <v>6</v>
      </c>
      <c r="D160" s="22">
        <v>16.600000000000001</v>
      </c>
      <c r="E160" s="23" t="s">
        <v>14</v>
      </c>
      <c r="F160" s="17" t="s">
        <v>16</v>
      </c>
      <c r="G160">
        <f t="shared" si="11"/>
        <v>1.6000000000000014</v>
      </c>
      <c r="H160" s="22">
        <v>2004</v>
      </c>
      <c r="I160" s="22">
        <v>8</v>
      </c>
      <c r="J160" s="22">
        <v>6</v>
      </c>
      <c r="K160" s="22">
        <v>16.600000000000001</v>
      </c>
      <c r="L160" s="23" t="s">
        <v>14</v>
      </c>
      <c r="M160" s="150" t="s">
        <v>16</v>
      </c>
      <c r="N160" s="143">
        <f t="shared" si="12"/>
        <v>1.6000000000000014</v>
      </c>
      <c r="P160" s="5">
        <v>38205</v>
      </c>
      <c r="Q160">
        <f t="shared" si="10"/>
        <v>16.600000000000001</v>
      </c>
      <c r="R160" s="55">
        <v>0</v>
      </c>
      <c r="S160" s="167">
        <v>1.25</v>
      </c>
      <c r="T160" s="167">
        <v>3</v>
      </c>
      <c r="U160" s="167">
        <v>77.5</v>
      </c>
      <c r="Y160" s="78"/>
      <c r="AJ160" s="168" t="s">
        <v>117</v>
      </c>
    </row>
    <row r="161" spans="1:36" ht="16.5" thickBot="1" x14ac:dyDescent="0.3">
      <c r="A161" s="22">
        <v>2004</v>
      </c>
      <c r="B161" s="22">
        <v>8</v>
      </c>
      <c r="C161" s="22">
        <v>7</v>
      </c>
      <c r="D161" s="22">
        <v>13.4</v>
      </c>
      <c r="E161" s="23" t="s">
        <v>13</v>
      </c>
      <c r="F161" s="17" t="s">
        <v>16</v>
      </c>
      <c r="G161">
        <f t="shared" si="11"/>
        <v>-1.5999999999999996</v>
      </c>
      <c r="H161" s="22">
        <v>2004</v>
      </c>
      <c r="I161" s="22">
        <v>8</v>
      </c>
      <c r="J161" s="22">
        <v>7</v>
      </c>
      <c r="K161" s="22">
        <v>13.4</v>
      </c>
      <c r="L161" s="23" t="s">
        <v>13</v>
      </c>
      <c r="M161" s="150" t="s">
        <v>16</v>
      </c>
      <c r="N161" s="143">
        <f t="shared" si="12"/>
        <v>-1.5999999999999996</v>
      </c>
      <c r="P161" s="5">
        <v>38206</v>
      </c>
      <c r="Q161">
        <f t="shared" si="10"/>
        <v>13.4</v>
      </c>
      <c r="R161" s="55">
        <v>10.5</v>
      </c>
      <c r="S161" s="167">
        <v>2.25</v>
      </c>
      <c r="T161" s="167">
        <v>5.25</v>
      </c>
      <c r="U161" s="167">
        <v>74.125</v>
      </c>
      <c r="Y161" s="78"/>
      <c r="AJ161" s="168" t="s">
        <v>119</v>
      </c>
    </row>
    <row r="162" spans="1:36" ht="16.5" thickBot="1" x14ac:dyDescent="0.3">
      <c r="A162" s="22">
        <v>2004</v>
      </c>
      <c r="B162" s="22">
        <v>8</v>
      </c>
      <c r="C162" s="22">
        <v>8</v>
      </c>
      <c r="D162" s="22">
        <v>11.3</v>
      </c>
      <c r="E162" s="23" t="s">
        <v>13</v>
      </c>
      <c r="F162" s="17" t="s">
        <v>16</v>
      </c>
      <c r="G162">
        <f t="shared" si="11"/>
        <v>-3.6999999999999993</v>
      </c>
      <c r="H162" s="22">
        <v>2004</v>
      </c>
      <c r="I162" s="22">
        <v>8</v>
      </c>
      <c r="J162" s="22">
        <v>8</v>
      </c>
      <c r="K162" s="22">
        <v>11.3</v>
      </c>
      <c r="L162" s="23" t="s">
        <v>13</v>
      </c>
      <c r="M162" s="150" t="s">
        <v>16</v>
      </c>
      <c r="N162" s="143">
        <f t="shared" si="12"/>
        <v>-3.6999999999999993</v>
      </c>
      <c r="P162" s="5">
        <v>38207</v>
      </c>
      <c r="Q162">
        <f t="shared" si="10"/>
        <v>11.3</v>
      </c>
      <c r="R162" s="55">
        <v>3.5</v>
      </c>
      <c r="S162" s="167">
        <v>3.125</v>
      </c>
      <c r="T162" s="167">
        <v>5.75</v>
      </c>
      <c r="U162" s="167">
        <v>72.875</v>
      </c>
      <c r="Y162" s="78"/>
      <c r="AD162">
        <v>6</v>
      </c>
      <c r="AH162">
        <v>104</v>
      </c>
      <c r="AI162">
        <v>23</v>
      </c>
      <c r="AJ162" s="168" t="s">
        <v>122</v>
      </c>
    </row>
    <row r="163" spans="1:36" ht="16.5" thickBot="1" x14ac:dyDescent="0.3">
      <c r="A163" s="22">
        <v>2004</v>
      </c>
      <c r="B163" s="22">
        <v>8</v>
      </c>
      <c r="C163" s="22">
        <v>9</v>
      </c>
      <c r="D163" s="22">
        <v>12</v>
      </c>
      <c r="E163" s="23" t="s">
        <v>13</v>
      </c>
      <c r="F163" s="17" t="s">
        <v>16</v>
      </c>
      <c r="G163">
        <f t="shared" si="11"/>
        <v>-3</v>
      </c>
      <c r="H163" s="22">
        <v>2004</v>
      </c>
      <c r="I163" s="22">
        <v>8</v>
      </c>
      <c r="J163" s="22">
        <v>9</v>
      </c>
      <c r="K163" s="22">
        <v>12</v>
      </c>
      <c r="L163" s="23" t="s">
        <v>13</v>
      </c>
      <c r="M163" s="150" t="s">
        <v>16</v>
      </c>
      <c r="N163" s="143">
        <f t="shared" si="12"/>
        <v>-3</v>
      </c>
      <c r="P163" s="5">
        <v>38208</v>
      </c>
      <c r="Q163">
        <f t="shared" si="10"/>
        <v>12</v>
      </c>
      <c r="R163" s="55">
        <v>0.8</v>
      </c>
      <c r="S163" s="167">
        <v>1.75</v>
      </c>
      <c r="T163" s="167">
        <v>4.5</v>
      </c>
      <c r="U163" s="167">
        <v>72.625</v>
      </c>
      <c r="Y163" s="78"/>
      <c r="AJ163" s="168" t="s">
        <v>122</v>
      </c>
    </row>
    <row r="164" spans="1:36" ht="16.5" thickBot="1" x14ac:dyDescent="0.3">
      <c r="A164" s="22">
        <v>2004</v>
      </c>
      <c r="B164" s="22">
        <v>8</v>
      </c>
      <c r="C164" s="22">
        <v>10</v>
      </c>
      <c r="D164" s="22">
        <v>14.3</v>
      </c>
      <c r="E164" s="23" t="s">
        <v>13</v>
      </c>
      <c r="F164" s="17" t="s">
        <v>16</v>
      </c>
      <c r="G164">
        <f t="shared" si="11"/>
        <v>-0.69999999999999929</v>
      </c>
      <c r="H164" s="22">
        <v>2004</v>
      </c>
      <c r="I164" s="22">
        <v>8</v>
      </c>
      <c r="J164" s="22">
        <v>10</v>
      </c>
      <c r="K164" s="22">
        <v>14.3</v>
      </c>
      <c r="L164" s="23" t="s">
        <v>13</v>
      </c>
      <c r="M164" s="150" t="s">
        <v>16</v>
      </c>
      <c r="N164" s="143">
        <f t="shared" si="12"/>
        <v>-0.69999999999999929</v>
      </c>
      <c r="P164" s="5">
        <v>38209</v>
      </c>
      <c r="Q164">
        <f t="shared" si="10"/>
        <v>14.3</v>
      </c>
      <c r="R164" s="55">
        <v>0</v>
      </c>
      <c r="S164" s="167">
        <v>2.125</v>
      </c>
      <c r="T164" s="167">
        <v>5.125</v>
      </c>
      <c r="U164" s="167">
        <v>55.625</v>
      </c>
      <c r="Y164" s="78"/>
      <c r="AJ164" s="168" t="s">
        <v>120</v>
      </c>
    </row>
    <row r="165" spans="1:36" ht="16.5" thickBot="1" x14ac:dyDescent="0.3">
      <c r="A165" s="22">
        <v>2004</v>
      </c>
      <c r="B165" s="22">
        <v>8</v>
      </c>
      <c r="C165" s="22">
        <v>11</v>
      </c>
      <c r="D165" s="22">
        <v>17.3</v>
      </c>
      <c r="E165" s="23" t="s">
        <v>14</v>
      </c>
      <c r="F165" s="17" t="s">
        <v>16</v>
      </c>
      <c r="G165">
        <f t="shared" si="11"/>
        <v>2.3000000000000007</v>
      </c>
      <c r="H165" s="22">
        <v>2004</v>
      </c>
      <c r="I165" s="22">
        <v>8</v>
      </c>
      <c r="J165" s="22">
        <v>11</v>
      </c>
      <c r="K165" s="22">
        <v>17.3</v>
      </c>
      <c r="L165" s="23" t="s">
        <v>14</v>
      </c>
      <c r="M165" s="150" t="s">
        <v>16</v>
      </c>
      <c r="N165" s="143">
        <f t="shared" si="12"/>
        <v>2.3000000000000007</v>
      </c>
      <c r="P165" s="5">
        <v>38210</v>
      </c>
      <c r="Q165">
        <f t="shared" si="10"/>
        <v>17.3</v>
      </c>
      <c r="R165" s="55">
        <v>0</v>
      </c>
      <c r="S165" s="167">
        <v>1.375</v>
      </c>
      <c r="T165" s="167">
        <v>4.5</v>
      </c>
      <c r="U165" s="167">
        <v>71.75</v>
      </c>
      <c r="Y165" s="78"/>
      <c r="AJ165" s="168" t="s">
        <v>117</v>
      </c>
    </row>
    <row r="166" spans="1:36" ht="16.5" thickBot="1" x14ac:dyDescent="0.3">
      <c r="A166" s="22">
        <v>2004</v>
      </c>
      <c r="B166" s="22">
        <v>8</v>
      </c>
      <c r="C166" s="22">
        <v>12</v>
      </c>
      <c r="D166" s="22">
        <v>17</v>
      </c>
      <c r="E166" s="23" t="s">
        <v>14</v>
      </c>
      <c r="F166" s="17" t="s">
        <v>16</v>
      </c>
      <c r="G166">
        <f t="shared" si="11"/>
        <v>2</v>
      </c>
      <c r="H166" s="22">
        <v>2004</v>
      </c>
      <c r="I166" s="22">
        <v>8</v>
      </c>
      <c r="J166" s="22">
        <v>12</v>
      </c>
      <c r="K166" s="22">
        <v>17</v>
      </c>
      <c r="L166" s="23" t="s">
        <v>14</v>
      </c>
      <c r="M166" s="150" t="s">
        <v>16</v>
      </c>
      <c r="N166" s="143">
        <f t="shared" si="12"/>
        <v>2</v>
      </c>
      <c r="P166" s="5">
        <v>38211</v>
      </c>
      <c r="Q166">
        <f t="shared" si="10"/>
        <v>17</v>
      </c>
      <c r="R166" s="55">
        <v>0</v>
      </c>
      <c r="S166" s="167">
        <v>0.625</v>
      </c>
      <c r="T166" s="167">
        <v>2.375</v>
      </c>
      <c r="U166" s="167">
        <v>80.125</v>
      </c>
      <c r="Y166" s="78"/>
      <c r="AE166">
        <v>3</v>
      </c>
      <c r="AG166">
        <v>3</v>
      </c>
      <c r="AH166">
        <v>100</v>
      </c>
      <c r="AI166">
        <v>12</v>
      </c>
      <c r="AJ166" s="168" t="s">
        <v>129</v>
      </c>
    </row>
    <row r="167" spans="1:36" ht="16.5" thickBot="1" x14ac:dyDescent="0.3">
      <c r="A167" s="22">
        <v>2004</v>
      </c>
      <c r="B167" s="22">
        <v>8</v>
      </c>
      <c r="C167" s="22">
        <v>13</v>
      </c>
      <c r="D167" s="22">
        <v>20.3</v>
      </c>
      <c r="E167" s="23" t="s">
        <v>14</v>
      </c>
      <c r="F167" s="17" t="s">
        <v>16</v>
      </c>
      <c r="G167">
        <f t="shared" si="11"/>
        <v>5.3000000000000007</v>
      </c>
      <c r="H167" s="22">
        <v>2004</v>
      </c>
      <c r="I167" s="22">
        <v>8</v>
      </c>
      <c r="J167" s="22">
        <v>13</v>
      </c>
      <c r="K167" s="22">
        <v>20.3</v>
      </c>
      <c r="L167" s="23" t="s">
        <v>14</v>
      </c>
      <c r="M167" s="150" t="s">
        <v>16</v>
      </c>
      <c r="N167" s="143">
        <f t="shared" si="12"/>
        <v>5.3000000000000007</v>
      </c>
      <c r="P167" s="5">
        <v>38212</v>
      </c>
      <c r="Q167">
        <f t="shared" si="10"/>
        <v>20.3</v>
      </c>
      <c r="R167" s="55">
        <v>0</v>
      </c>
      <c r="S167" s="167">
        <v>1.5</v>
      </c>
      <c r="T167" s="167">
        <v>3.875</v>
      </c>
      <c r="U167" s="167">
        <v>64.75</v>
      </c>
      <c r="Y167" s="78"/>
      <c r="AD167">
        <v>14</v>
      </c>
      <c r="AE167">
        <v>2</v>
      </c>
      <c r="AG167">
        <v>4</v>
      </c>
      <c r="AH167">
        <v>81</v>
      </c>
      <c r="AI167">
        <v>23</v>
      </c>
      <c r="AJ167" s="168" t="s">
        <v>117</v>
      </c>
    </row>
    <row r="168" spans="1:36" ht="16.5" thickBot="1" x14ac:dyDescent="0.3">
      <c r="A168" s="22">
        <v>2004</v>
      </c>
      <c r="B168" s="22">
        <v>8</v>
      </c>
      <c r="C168" s="22">
        <v>14</v>
      </c>
      <c r="D168" s="22">
        <v>22.9</v>
      </c>
      <c r="E168" s="23" t="s">
        <v>14</v>
      </c>
      <c r="F168" s="17" t="s">
        <v>16</v>
      </c>
      <c r="G168">
        <f t="shared" si="11"/>
        <v>7.8999999999999986</v>
      </c>
      <c r="H168" s="22">
        <v>2004</v>
      </c>
      <c r="I168" s="22">
        <v>8</v>
      </c>
      <c r="J168" s="22">
        <v>14</v>
      </c>
      <c r="K168" s="22">
        <v>22.9</v>
      </c>
      <c r="L168" s="23" t="s">
        <v>14</v>
      </c>
      <c r="M168" s="150" t="s">
        <v>16</v>
      </c>
      <c r="N168" s="143">
        <f t="shared" si="12"/>
        <v>7.8999999999999986</v>
      </c>
      <c r="P168" s="5">
        <v>38213</v>
      </c>
      <c r="Q168">
        <f t="shared" si="10"/>
        <v>22.9</v>
      </c>
      <c r="R168" s="55">
        <v>0</v>
      </c>
      <c r="S168" s="167">
        <v>1.375</v>
      </c>
      <c r="T168" s="167">
        <v>3.75</v>
      </c>
      <c r="U168" s="167">
        <v>63</v>
      </c>
      <c r="Y168" s="78"/>
      <c r="AJ168" s="168" t="s">
        <v>129</v>
      </c>
    </row>
    <row r="169" spans="1:36" ht="16.5" thickBot="1" x14ac:dyDescent="0.3">
      <c r="A169" s="22">
        <v>2004</v>
      </c>
      <c r="B169" s="22">
        <v>8</v>
      </c>
      <c r="C169" s="22">
        <v>15</v>
      </c>
      <c r="D169" s="22">
        <v>24.3</v>
      </c>
      <c r="E169" s="23" t="s">
        <v>14</v>
      </c>
      <c r="F169" s="17" t="s">
        <v>16</v>
      </c>
      <c r="G169">
        <f t="shared" si="11"/>
        <v>9.3000000000000007</v>
      </c>
      <c r="H169" s="22">
        <v>2004</v>
      </c>
      <c r="I169" s="22">
        <v>8</v>
      </c>
      <c r="J169" s="22">
        <v>15</v>
      </c>
      <c r="K169" s="22">
        <v>24.3</v>
      </c>
      <c r="L169" s="23" t="s">
        <v>14</v>
      </c>
      <c r="M169" s="150" t="s">
        <v>16</v>
      </c>
      <c r="N169" s="143">
        <f t="shared" si="12"/>
        <v>9.3000000000000007</v>
      </c>
      <c r="P169" s="5">
        <v>38214</v>
      </c>
      <c r="Q169">
        <f t="shared" si="10"/>
        <v>24.3</v>
      </c>
      <c r="R169" s="55">
        <v>0</v>
      </c>
      <c r="S169" s="167">
        <v>2.375</v>
      </c>
      <c r="T169" s="167">
        <v>4.875</v>
      </c>
      <c r="U169" s="167">
        <v>57.625</v>
      </c>
      <c r="Y169" s="78"/>
      <c r="AD169">
        <v>7</v>
      </c>
      <c r="AH169">
        <v>156</v>
      </c>
      <c r="AI169">
        <v>43</v>
      </c>
      <c r="AJ169" s="168" t="s">
        <v>122</v>
      </c>
    </row>
    <row r="170" spans="1:36" ht="16.5" thickBot="1" x14ac:dyDescent="0.3">
      <c r="A170" s="22">
        <v>2004</v>
      </c>
      <c r="B170" s="22">
        <v>8</v>
      </c>
      <c r="C170" s="22">
        <v>16</v>
      </c>
      <c r="D170" s="22">
        <v>19</v>
      </c>
      <c r="E170" s="23" t="s">
        <v>14</v>
      </c>
      <c r="F170" s="17" t="s">
        <v>16</v>
      </c>
      <c r="G170">
        <f t="shared" si="11"/>
        <v>4</v>
      </c>
      <c r="H170" s="22">
        <v>2004</v>
      </c>
      <c r="I170" s="22">
        <v>8</v>
      </c>
      <c r="J170" s="22">
        <v>16</v>
      </c>
      <c r="K170" s="22">
        <v>19</v>
      </c>
      <c r="L170" s="23" t="s">
        <v>14</v>
      </c>
      <c r="M170" s="150" t="s">
        <v>16</v>
      </c>
      <c r="N170" s="143">
        <f t="shared" si="12"/>
        <v>4</v>
      </c>
      <c r="P170" s="5">
        <v>38215</v>
      </c>
      <c r="Q170">
        <f t="shared" si="10"/>
        <v>19</v>
      </c>
      <c r="R170" s="55">
        <v>0</v>
      </c>
      <c r="S170" s="167">
        <v>0.75</v>
      </c>
      <c r="T170" s="167">
        <v>2.75</v>
      </c>
      <c r="U170" s="167">
        <v>70.875</v>
      </c>
      <c r="Y170" s="78"/>
      <c r="AJ170" s="168" t="s">
        <v>120</v>
      </c>
    </row>
    <row r="171" spans="1:36" ht="16.5" thickBot="1" x14ac:dyDescent="0.3">
      <c r="A171" s="22">
        <v>2004</v>
      </c>
      <c r="B171" s="22">
        <v>8</v>
      </c>
      <c r="C171" s="22">
        <v>17</v>
      </c>
      <c r="D171" s="22">
        <v>18.5</v>
      </c>
      <c r="E171" s="23" t="s">
        <v>14</v>
      </c>
      <c r="F171" s="17" t="s">
        <v>16</v>
      </c>
      <c r="G171">
        <f t="shared" si="11"/>
        <v>3.5</v>
      </c>
      <c r="H171" s="22">
        <v>2004</v>
      </c>
      <c r="I171" s="22">
        <v>8</v>
      </c>
      <c r="J171" s="22">
        <v>17</v>
      </c>
      <c r="K171" s="22">
        <v>18.5</v>
      </c>
      <c r="L171" s="23" t="s">
        <v>14</v>
      </c>
      <c r="M171" s="150" t="s">
        <v>16</v>
      </c>
      <c r="N171" s="143">
        <f t="shared" si="12"/>
        <v>3.5</v>
      </c>
      <c r="P171" s="5">
        <v>38216</v>
      </c>
      <c r="Q171">
        <f t="shared" si="10"/>
        <v>18.5</v>
      </c>
      <c r="R171" s="55">
        <v>0</v>
      </c>
      <c r="S171" s="167">
        <v>0.625</v>
      </c>
      <c r="T171" s="167">
        <v>2.5</v>
      </c>
      <c r="U171" s="167">
        <v>68.25</v>
      </c>
      <c r="Y171" s="78"/>
      <c r="AD171">
        <v>9</v>
      </c>
      <c r="AH171">
        <v>33</v>
      </c>
      <c r="AI171">
        <v>16</v>
      </c>
      <c r="AJ171" s="168" t="s">
        <v>118</v>
      </c>
    </row>
    <row r="172" spans="1:36" ht="16.5" thickBot="1" x14ac:dyDescent="0.3">
      <c r="A172" s="22">
        <v>2004</v>
      </c>
      <c r="B172" s="22">
        <v>8</v>
      </c>
      <c r="C172" s="22">
        <v>18</v>
      </c>
      <c r="D172" s="22">
        <v>18.5</v>
      </c>
      <c r="E172" s="23" t="s">
        <v>14</v>
      </c>
      <c r="F172" s="17" t="s">
        <v>16</v>
      </c>
      <c r="G172">
        <f t="shared" si="11"/>
        <v>3.5</v>
      </c>
      <c r="H172" s="22">
        <v>2004</v>
      </c>
      <c r="I172" s="22">
        <v>8</v>
      </c>
      <c r="J172" s="22">
        <v>18</v>
      </c>
      <c r="K172" s="22">
        <v>18.5</v>
      </c>
      <c r="L172" s="23" t="s">
        <v>14</v>
      </c>
      <c r="M172" s="150" t="s">
        <v>16</v>
      </c>
      <c r="N172" s="143">
        <f t="shared" si="12"/>
        <v>3.5</v>
      </c>
      <c r="P172" s="5">
        <v>38217</v>
      </c>
      <c r="Q172">
        <f t="shared" si="10"/>
        <v>18.5</v>
      </c>
      <c r="R172" s="55">
        <v>0</v>
      </c>
      <c r="S172" s="167">
        <v>1.125</v>
      </c>
      <c r="T172" s="167">
        <v>3.5</v>
      </c>
      <c r="U172" s="167">
        <v>68.125</v>
      </c>
      <c r="Y172" s="78"/>
      <c r="AJ172" s="168" t="s">
        <v>122</v>
      </c>
    </row>
    <row r="173" spans="1:36" ht="16.5" thickBot="1" x14ac:dyDescent="0.3">
      <c r="A173" s="22">
        <v>2004</v>
      </c>
      <c r="B173" s="22">
        <v>8</v>
      </c>
      <c r="C173" s="22">
        <v>19</v>
      </c>
      <c r="D173" s="22">
        <v>17.5</v>
      </c>
      <c r="E173" s="23" t="s">
        <v>14</v>
      </c>
      <c r="F173" s="17" t="s">
        <v>16</v>
      </c>
      <c r="G173">
        <f t="shared" si="11"/>
        <v>2.5</v>
      </c>
      <c r="H173" s="22">
        <v>2004</v>
      </c>
      <c r="I173" s="22">
        <v>8</v>
      </c>
      <c r="J173" s="22">
        <v>19</v>
      </c>
      <c r="K173" s="22">
        <v>17.5</v>
      </c>
      <c r="L173" s="23" t="s">
        <v>14</v>
      </c>
      <c r="M173" s="150" t="s">
        <v>16</v>
      </c>
      <c r="N173" s="143">
        <f t="shared" si="12"/>
        <v>2.5</v>
      </c>
      <c r="P173" s="5">
        <v>38218</v>
      </c>
      <c r="Q173">
        <f t="shared" si="10"/>
        <v>17.5</v>
      </c>
      <c r="R173" s="55">
        <v>0.3</v>
      </c>
      <c r="S173" s="167">
        <v>1.125</v>
      </c>
      <c r="T173" s="167">
        <v>3.875</v>
      </c>
      <c r="U173" s="167">
        <v>68.125</v>
      </c>
      <c r="Y173" s="78"/>
      <c r="AD173">
        <v>12</v>
      </c>
      <c r="AH173">
        <v>24</v>
      </c>
      <c r="AI173">
        <v>14</v>
      </c>
      <c r="AJ173" s="168" t="s">
        <v>119</v>
      </c>
    </row>
    <row r="174" spans="1:36" ht="16.5" thickBot="1" x14ac:dyDescent="0.3">
      <c r="A174" s="22">
        <v>2004</v>
      </c>
      <c r="B174" s="22">
        <v>8</v>
      </c>
      <c r="C174" s="22">
        <v>20</v>
      </c>
      <c r="D174" s="22">
        <v>16</v>
      </c>
      <c r="E174" s="23" t="s">
        <v>14</v>
      </c>
      <c r="F174" s="17" t="s">
        <v>16</v>
      </c>
      <c r="G174">
        <f t="shared" si="11"/>
        <v>1</v>
      </c>
      <c r="H174" s="22">
        <v>2004</v>
      </c>
      <c r="I174" s="22">
        <v>8</v>
      </c>
      <c r="J174" s="22">
        <v>20</v>
      </c>
      <c r="K174" s="22">
        <v>16</v>
      </c>
      <c r="L174" s="23" t="s">
        <v>14</v>
      </c>
      <c r="M174" s="150" t="s">
        <v>16</v>
      </c>
      <c r="N174" s="143">
        <f t="shared" si="12"/>
        <v>1</v>
      </c>
      <c r="P174" s="5">
        <v>38219</v>
      </c>
      <c r="Q174">
        <f t="shared" si="10"/>
        <v>16</v>
      </c>
      <c r="R174" s="55">
        <v>0</v>
      </c>
      <c r="S174" s="167">
        <v>2</v>
      </c>
      <c r="T174" s="167">
        <v>4.375</v>
      </c>
      <c r="U174" s="167">
        <v>56.5</v>
      </c>
      <c r="Y174" s="78"/>
      <c r="AJ174" s="168" t="s">
        <v>117</v>
      </c>
    </row>
    <row r="175" spans="1:36" ht="16.5" thickBot="1" x14ac:dyDescent="0.3">
      <c r="A175" s="28">
        <v>2004</v>
      </c>
      <c r="B175" s="28">
        <v>8</v>
      </c>
      <c r="C175" s="28">
        <v>21</v>
      </c>
      <c r="D175" s="28">
        <v>17.600000000000001</v>
      </c>
      <c r="E175" s="29" t="s">
        <v>14</v>
      </c>
      <c r="F175" s="17" t="s">
        <v>16</v>
      </c>
      <c r="G175" s="30">
        <f t="shared" si="11"/>
        <v>2.6000000000000014</v>
      </c>
      <c r="H175" s="28">
        <v>2004</v>
      </c>
      <c r="I175" s="28">
        <v>8</v>
      </c>
      <c r="J175" s="28">
        <v>21</v>
      </c>
      <c r="K175" s="28">
        <v>17.600000000000001</v>
      </c>
      <c r="L175" s="29" t="s">
        <v>14</v>
      </c>
      <c r="M175" s="150" t="s">
        <v>16</v>
      </c>
      <c r="N175" s="144">
        <f t="shared" si="12"/>
        <v>2.6000000000000014</v>
      </c>
      <c r="O175" s="144"/>
      <c r="P175" s="5">
        <v>38220</v>
      </c>
      <c r="Q175" s="30">
        <f t="shared" si="10"/>
        <v>17.600000000000001</v>
      </c>
      <c r="R175" s="55">
        <v>2</v>
      </c>
      <c r="S175" s="167">
        <v>3.5</v>
      </c>
      <c r="T175" s="167">
        <v>8.75</v>
      </c>
      <c r="U175" s="167">
        <v>70.5</v>
      </c>
      <c r="Y175" s="78"/>
      <c r="AJ175" s="168" t="s">
        <v>119</v>
      </c>
    </row>
    <row r="176" spans="1:36" ht="16.5" thickBot="1" x14ac:dyDescent="0.3">
      <c r="A176" s="22">
        <v>2004</v>
      </c>
      <c r="B176" s="22">
        <v>8</v>
      </c>
      <c r="C176" s="22">
        <v>22</v>
      </c>
      <c r="D176" s="22">
        <v>11.8</v>
      </c>
      <c r="E176" s="23" t="s">
        <v>13</v>
      </c>
      <c r="F176" s="38" t="s">
        <v>17</v>
      </c>
      <c r="G176">
        <f>D176-10</f>
        <v>1.8000000000000007</v>
      </c>
      <c r="H176" s="22">
        <v>2004</v>
      </c>
      <c r="I176" s="22">
        <v>8</v>
      </c>
      <c r="J176" s="22">
        <v>22</v>
      </c>
      <c r="K176" s="22">
        <v>11.8</v>
      </c>
      <c r="L176" s="23" t="s">
        <v>13</v>
      </c>
      <c r="M176" s="151" t="s">
        <v>17</v>
      </c>
      <c r="N176" s="143">
        <f>K176-10</f>
        <v>1.8000000000000007</v>
      </c>
      <c r="P176" s="5">
        <v>38221</v>
      </c>
      <c r="Q176">
        <f t="shared" si="10"/>
        <v>11.8</v>
      </c>
      <c r="R176" s="55">
        <v>2.7</v>
      </c>
      <c r="S176" s="167">
        <v>1.875</v>
      </c>
      <c r="T176" s="167">
        <v>5.25</v>
      </c>
      <c r="U176" s="167">
        <v>78.125</v>
      </c>
      <c r="Y176" s="78"/>
      <c r="AJ176" s="168" t="s">
        <v>123</v>
      </c>
    </row>
    <row r="177" spans="1:36" ht="16.5" thickBot="1" x14ac:dyDescent="0.3">
      <c r="A177" s="22">
        <v>2004</v>
      </c>
      <c r="B177" s="22">
        <v>8</v>
      </c>
      <c r="C177" s="22">
        <v>23</v>
      </c>
      <c r="D177" s="22">
        <v>11.6</v>
      </c>
      <c r="E177" s="23" t="s">
        <v>13</v>
      </c>
      <c r="F177" s="19" t="s">
        <v>17</v>
      </c>
      <c r="G177">
        <f t="shared" ref="G177:G206" si="13">D177-10</f>
        <v>1.5999999999999996</v>
      </c>
      <c r="H177" s="22">
        <v>2004</v>
      </c>
      <c r="I177" s="22">
        <v>8</v>
      </c>
      <c r="J177" s="22">
        <v>23</v>
      </c>
      <c r="K177" s="22">
        <v>11.6</v>
      </c>
      <c r="L177" s="23" t="s">
        <v>13</v>
      </c>
      <c r="M177" s="152" t="s">
        <v>17</v>
      </c>
      <c r="N177" s="143">
        <f t="shared" ref="N177:N206" si="14">K177-10</f>
        <v>1.5999999999999996</v>
      </c>
      <c r="P177" s="5">
        <v>38222</v>
      </c>
      <c r="Q177">
        <f t="shared" si="10"/>
        <v>11.6</v>
      </c>
      <c r="R177" s="55">
        <v>1.8</v>
      </c>
      <c r="S177" s="167">
        <v>1.5</v>
      </c>
      <c r="T177" s="167">
        <v>4.5</v>
      </c>
      <c r="U177" s="167">
        <v>71.5</v>
      </c>
      <c r="Y177" s="78"/>
      <c r="AJ177" s="168" t="s">
        <v>119</v>
      </c>
    </row>
    <row r="178" spans="1:36" ht="16.5" thickBot="1" x14ac:dyDescent="0.3">
      <c r="A178" s="22">
        <v>2004</v>
      </c>
      <c r="B178" s="22">
        <v>8</v>
      </c>
      <c r="C178" s="22">
        <v>24</v>
      </c>
      <c r="D178" s="22">
        <v>12.7</v>
      </c>
      <c r="E178" s="23" t="s">
        <v>13</v>
      </c>
      <c r="F178" s="19" t="s">
        <v>17</v>
      </c>
      <c r="G178">
        <f t="shared" si="13"/>
        <v>2.6999999999999993</v>
      </c>
      <c r="H178" s="22">
        <v>2004</v>
      </c>
      <c r="I178" s="22">
        <v>8</v>
      </c>
      <c r="J178" s="22">
        <v>24</v>
      </c>
      <c r="K178" s="22">
        <v>12.7</v>
      </c>
      <c r="L178" s="23" t="s">
        <v>13</v>
      </c>
      <c r="M178" s="152" t="s">
        <v>17</v>
      </c>
      <c r="N178" s="143">
        <f t="shared" si="14"/>
        <v>2.6999999999999993</v>
      </c>
      <c r="P178" s="5">
        <v>38223</v>
      </c>
      <c r="Q178">
        <f t="shared" si="10"/>
        <v>12.7</v>
      </c>
      <c r="R178" s="55">
        <v>0</v>
      </c>
      <c r="S178" s="167">
        <v>0.5</v>
      </c>
      <c r="T178" s="167">
        <v>2.375</v>
      </c>
      <c r="U178" s="167">
        <v>70.5</v>
      </c>
      <c r="Y178" s="78"/>
      <c r="AD178">
        <v>1</v>
      </c>
      <c r="AH178">
        <v>9</v>
      </c>
      <c r="AI178">
        <v>4</v>
      </c>
      <c r="AJ178" s="168" t="s">
        <v>130</v>
      </c>
    </row>
    <row r="179" spans="1:36" ht="16.5" thickBot="1" x14ac:dyDescent="0.3">
      <c r="A179" s="22">
        <v>2004</v>
      </c>
      <c r="B179" s="22">
        <v>8</v>
      </c>
      <c r="C179" s="22">
        <v>25</v>
      </c>
      <c r="D179" s="22">
        <v>13.7</v>
      </c>
      <c r="E179" s="23" t="s">
        <v>13</v>
      </c>
      <c r="F179" s="19" t="s">
        <v>17</v>
      </c>
      <c r="G179">
        <f t="shared" si="13"/>
        <v>3.6999999999999993</v>
      </c>
      <c r="H179" s="22">
        <v>2004</v>
      </c>
      <c r="I179" s="22">
        <v>8</v>
      </c>
      <c r="J179" s="22">
        <v>25</v>
      </c>
      <c r="K179" s="22">
        <v>13.7</v>
      </c>
      <c r="L179" s="23" t="s">
        <v>13</v>
      </c>
      <c r="M179" s="152" t="s">
        <v>17</v>
      </c>
      <c r="N179" s="143">
        <f t="shared" si="14"/>
        <v>3.6999999999999993</v>
      </c>
      <c r="P179" s="5">
        <v>38224</v>
      </c>
      <c r="Q179">
        <f t="shared" si="10"/>
        <v>13.7</v>
      </c>
      <c r="R179" s="55">
        <v>0</v>
      </c>
      <c r="S179" s="167">
        <v>0.5</v>
      </c>
      <c r="T179" s="167">
        <v>2.25</v>
      </c>
      <c r="U179" s="167">
        <v>68.25</v>
      </c>
      <c r="Y179" s="78"/>
      <c r="AJ179" s="168" t="s">
        <v>127</v>
      </c>
    </row>
    <row r="180" spans="1:36" ht="16.5" thickBot="1" x14ac:dyDescent="0.3">
      <c r="A180" s="22">
        <v>2004</v>
      </c>
      <c r="B180" s="22">
        <v>8</v>
      </c>
      <c r="C180" s="22">
        <v>26</v>
      </c>
      <c r="D180" s="22">
        <v>12.7</v>
      </c>
      <c r="E180" s="23" t="s">
        <v>13</v>
      </c>
      <c r="F180" s="19" t="s">
        <v>17</v>
      </c>
      <c r="G180">
        <f t="shared" si="13"/>
        <v>2.6999999999999993</v>
      </c>
      <c r="H180" s="22">
        <v>2004</v>
      </c>
      <c r="I180" s="22">
        <v>8</v>
      </c>
      <c r="J180" s="22">
        <v>26</v>
      </c>
      <c r="K180" s="22">
        <v>12.7</v>
      </c>
      <c r="L180" s="23" t="s">
        <v>13</v>
      </c>
      <c r="M180" s="152" t="s">
        <v>17</v>
      </c>
      <c r="N180" s="143">
        <f t="shared" si="14"/>
        <v>2.6999999999999993</v>
      </c>
      <c r="P180" s="5">
        <v>38225</v>
      </c>
      <c r="Q180">
        <f t="shared" si="10"/>
        <v>12.7</v>
      </c>
      <c r="R180" s="55">
        <v>0</v>
      </c>
      <c r="S180" s="167">
        <v>1.5</v>
      </c>
      <c r="T180" s="167">
        <v>3.75</v>
      </c>
      <c r="U180" s="167">
        <v>65.25</v>
      </c>
      <c r="Y180" s="78"/>
      <c r="AD180">
        <v>1</v>
      </c>
      <c r="AH180">
        <v>17</v>
      </c>
      <c r="AI180">
        <v>6</v>
      </c>
      <c r="AJ180" s="168" t="s">
        <v>124</v>
      </c>
    </row>
    <row r="181" spans="1:36" ht="16.5" thickBot="1" x14ac:dyDescent="0.3">
      <c r="A181" s="22">
        <v>2004</v>
      </c>
      <c r="B181" s="22">
        <v>8</v>
      </c>
      <c r="C181" s="22">
        <v>27</v>
      </c>
      <c r="D181" s="22">
        <v>14.5</v>
      </c>
      <c r="E181" s="23" t="s">
        <v>13</v>
      </c>
      <c r="F181" s="19" t="s">
        <v>17</v>
      </c>
      <c r="G181">
        <f t="shared" si="13"/>
        <v>4.5</v>
      </c>
      <c r="H181" s="22">
        <v>2004</v>
      </c>
      <c r="I181" s="22">
        <v>8</v>
      </c>
      <c r="J181" s="22">
        <v>27</v>
      </c>
      <c r="K181" s="22">
        <v>14.5</v>
      </c>
      <c r="L181" s="23" t="s">
        <v>13</v>
      </c>
      <c r="M181" s="152" t="s">
        <v>17</v>
      </c>
      <c r="N181" s="143">
        <f t="shared" si="14"/>
        <v>4.5</v>
      </c>
      <c r="P181" s="5">
        <v>38226</v>
      </c>
      <c r="Q181">
        <f t="shared" si="10"/>
        <v>14.5</v>
      </c>
      <c r="R181" s="55">
        <v>0</v>
      </c>
      <c r="S181" s="167">
        <v>1.75</v>
      </c>
      <c r="T181" s="167">
        <v>4.375</v>
      </c>
      <c r="U181" s="167">
        <v>60.5</v>
      </c>
      <c r="Y181" s="78"/>
      <c r="AJ181" s="168" t="s">
        <v>125</v>
      </c>
    </row>
    <row r="182" spans="1:36" ht="16.5" thickBot="1" x14ac:dyDescent="0.3">
      <c r="A182" s="22">
        <v>2004</v>
      </c>
      <c r="B182" s="22">
        <v>8</v>
      </c>
      <c r="C182" s="22">
        <v>28</v>
      </c>
      <c r="D182" s="22">
        <v>14.8</v>
      </c>
      <c r="E182" s="23" t="s">
        <v>13</v>
      </c>
      <c r="F182" s="19" t="s">
        <v>17</v>
      </c>
      <c r="G182">
        <f t="shared" si="13"/>
        <v>4.8000000000000007</v>
      </c>
      <c r="H182" s="22">
        <v>2004</v>
      </c>
      <c r="I182" s="22">
        <v>8</v>
      </c>
      <c r="J182" s="22">
        <v>28</v>
      </c>
      <c r="K182" s="22">
        <v>14.8</v>
      </c>
      <c r="L182" s="23" t="s">
        <v>13</v>
      </c>
      <c r="M182" s="152" t="s">
        <v>17</v>
      </c>
      <c r="N182" s="143">
        <f t="shared" si="14"/>
        <v>4.8000000000000007</v>
      </c>
      <c r="P182" s="5">
        <v>38227</v>
      </c>
      <c r="Q182">
        <f t="shared" si="10"/>
        <v>14.8</v>
      </c>
      <c r="R182" s="55">
        <v>0</v>
      </c>
      <c r="S182" s="167">
        <v>0.625</v>
      </c>
      <c r="T182" s="167">
        <v>2.125</v>
      </c>
      <c r="U182" s="167">
        <v>63.125</v>
      </c>
      <c r="Y182" s="78"/>
      <c r="AJ182" s="168" t="s">
        <v>130</v>
      </c>
    </row>
    <row r="183" spans="1:36" ht="16.5" thickBot="1" x14ac:dyDescent="0.3">
      <c r="A183" s="22">
        <v>2004</v>
      </c>
      <c r="B183" s="22">
        <v>8</v>
      </c>
      <c r="C183" s="22">
        <v>29</v>
      </c>
      <c r="D183" s="22">
        <v>15.4</v>
      </c>
      <c r="E183" s="23" t="s">
        <v>14</v>
      </c>
      <c r="F183" s="19" t="s">
        <v>17</v>
      </c>
      <c r="G183">
        <f t="shared" si="13"/>
        <v>5.4</v>
      </c>
      <c r="H183" s="22">
        <v>2004</v>
      </c>
      <c r="I183" s="22">
        <v>8</v>
      </c>
      <c r="J183" s="22">
        <v>29</v>
      </c>
      <c r="K183" s="22">
        <v>15.4</v>
      </c>
      <c r="L183" s="23" t="s">
        <v>14</v>
      </c>
      <c r="M183" s="152" t="s">
        <v>17</v>
      </c>
      <c r="N183" s="143">
        <f t="shared" si="14"/>
        <v>5.4</v>
      </c>
      <c r="P183" s="5">
        <v>38228</v>
      </c>
      <c r="Q183">
        <f t="shared" si="10"/>
        <v>15.4</v>
      </c>
      <c r="R183" s="55">
        <v>0</v>
      </c>
      <c r="S183" s="167">
        <v>1.125</v>
      </c>
      <c r="T183" s="167">
        <v>3.625</v>
      </c>
      <c r="U183" s="167">
        <v>58</v>
      </c>
      <c r="Y183" s="78"/>
      <c r="AD183">
        <v>3</v>
      </c>
      <c r="AH183">
        <v>6</v>
      </c>
      <c r="AI183">
        <v>4</v>
      </c>
      <c r="AJ183" s="168" t="s">
        <v>125</v>
      </c>
    </row>
    <row r="184" spans="1:36" ht="16.5" thickBot="1" x14ac:dyDescent="0.3">
      <c r="A184" s="22">
        <v>2004</v>
      </c>
      <c r="B184" s="22">
        <v>8</v>
      </c>
      <c r="C184" s="22">
        <v>30</v>
      </c>
      <c r="D184" s="22">
        <v>16.899999999999999</v>
      </c>
      <c r="E184" s="23" t="s">
        <v>14</v>
      </c>
      <c r="F184" s="19" t="s">
        <v>17</v>
      </c>
      <c r="G184">
        <f t="shared" si="13"/>
        <v>6.8999999999999986</v>
      </c>
      <c r="H184" s="22">
        <v>2004</v>
      </c>
      <c r="I184" s="22">
        <v>8</v>
      </c>
      <c r="J184" s="22">
        <v>30</v>
      </c>
      <c r="K184" s="22">
        <v>16.899999999999999</v>
      </c>
      <c r="L184" s="23" t="s">
        <v>14</v>
      </c>
      <c r="M184" s="152" t="s">
        <v>17</v>
      </c>
      <c r="N184" s="143">
        <f t="shared" si="14"/>
        <v>6.8999999999999986</v>
      </c>
      <c r="P184" s="5">
        <v>38229</v>
      </c>
      <c r="Q184">
        <f t="shared" si="10"/>
        <v>16.899999999999999</v>
      </c>
      <c r="R184" s="55">
        <v>0</v>
      </c>
      <c r="S184" s="167">
        <v>2.25</v>
      </c>
      <c r="T184" s="167">
        <v>6.875</v>
      </c>
      <c r="U184" s="167">
        <v>69.625</v>
      </c>
      <c r="Y184" s="78"/>
      <c r="AJ184" s="168" t="s">
        <v>124</v>
      </c>
    </row>
    <row r="185" spans="1:36" ht="16.5" thickBot="1" x14ac:dyDescent="0.3">
      <c r="A185" s="22">
        <v>2004</v>
      </c>
      <c r="B185" s="22">
        <v>8</v>
      </c>
      <c r="C185" s="22">
        <v>31</v>
      </c>
      <c r="D185" s="22">
        <v>14.8</v>
      </c>
      <c r="E185" s="23" t="s">
        <v>13</v>
      </c>
      <c r="F185" s="19" t="s">
        <v>17</v>
      </c>
      <c r="G185">
        <f t="shared" si="13"/>
        <v>4.8000000000000007</v>
      </c>
      <c r="H185" s="22">
        <v>2004</v>
      </c>
      <c r="I185" s="22">
        <v>8</v>
      </c>
      <c r="J185" s="22">
        <v>31</v>
      </c>
      <c r="K185" s="22">
        <v>14.8</v>
      </c>
      <c r="L185" s="23" t="s">
        <v>13</v>
      </c>
      <c r="M185" s="152" t="s">
        <v>17</v>
      </c>
      <c r="N185" s="143">
        <f t="shared" si="14"/>
        <v>4.8000000000000007</v>
      </c>
      <c r="P185" s="5">
        <v>38230</v>
      </c>
      <c r="Q185">
        <f t="shared" si="10"/>
        <v>14.8</v>
      </c>
      <c r="R185" s="55">
        <v>0.8</v>
      </c>
      <c r="S185" s="167">
        <v>1.125</v>
      </c>
      <c r="T185" s="167">
        <v>5</v>
      </c>
      <c r="U185" s="167">
        <v>86</v>
      </c>
      <c r="Y185" s="78"/>
      <c r="AJ185" s="168" t="s">
        <v>120</v>
      </c>
    </row>
    <row r="186" spans="1:36" ht="16.5" thickBot="1" x14ac:dyDescent="0.3">
      <c r="A186" s="22">
        <v>2004</v>
      </c>
      <c r="B186" s="22">
        <v>9</v>
      </c>
      <c r="C186" s="22">
        <v>1</v>
      </c>
      <c r="D186" s="22">
        <v>11.9</v>
      </c>
      <c r="E186" s="23" t="s">
        <v>13</v>
      </c>
      <c r="F186" s="19" t="s">
        <v>17</v>
      </c>
      <c r="G186">
        <f t="shared" si="13"/>
        <v>1.9000000000000004</v>
      </c>
      <c r="H186" s="22">
        <v>2004</v>
      </c>
      <c r="I186" s="22">
        <v>9</v>
      </c>
      <c r="J186" s="22">
        <v>1</v>
      </c>
      <c r="K186" s="22">
        <v>11.9</v>
      </c>
      <c r="L186" s="23" t="s">
        <v>13</v>
      </c>
      <c r="M186" s="152" t="s">
        <v>17</v>
      </c>
      <c r="N186" s="143">
        <f t="shared" si="14"/>
        <v>1.9000000000000004</v>
      </c>
      <c r="P186" s="5">
        <v>38231</v>
      </c>
      <c r="Q186">
        <f t="shared" si="10"/>
        <v>11.9</v>
      </c>
      <c r="R186" s="55">
        <v>2.8</v>
      </c>
      <c r="S186" s="167">
        <v>2.5</v>
      </c>
      <c r="T186" s="167">
        <v>5.625</v>
      </c>
      <c r="U186" s="167">
        <v>94.375</v>
      </c>
      <c r="Y186" s="78"/>
      <c r="AJ186" s="168" t="s">
        <v>119</v>
      </c>
    </row>
    <row r="187" spans="1:36" ht="16.5" thickBot="1" x14ac:dyDescent="0.3">
      <c r="A187" s="22">
        <v>2004</v>
      </c>
      <c r="B187" s="22">
        <v>9</v>
      </c>
      <c r="C187" s="22">
        <v>2</v>
      </c>
      <c r="D187" s="22">
        <v>12.9</v>
      </c>
      <c r="E187" s="23" t="s">
        <v>13</v>
      </c>
      <c r="F187" s="19" t="s">
        <v>17</v>
      </c>
      <c r="G187">
        <f t="shared" si="13"/>
        <v>2.9000000000000004</v>
      </c>
      <c r="H187" s="22">
        <v>2004</v>
      </c>
      <c r="I187" s="22">
        <v>9</v>
      </c>
      <c r="J187" s="22">
        <v>2</v>
      </c>
      <c r="K187" s="22">
        <v>12.9</v>
      </c>
      <c r="L187" s="23" t="s">
        <v>13</v>
      </c>
      <c r="M187" s="152" t="s">
        <v>17</v>
      </c>
      <c r="N187" s="143">
        <f t="shared" si="14"/>
        <v>2.9000000000000004</v>
      </c>
      <c r="P187" s="5">
        <v>38232</v>
      </c>
      <c r="Q187">
        <f t="shared" si="10"/>
        <v>12.9</v>
      </c>
      <c r="R187" s="55">
        <v>1.6</v>
      </c>
      <c r="S187" s="167">
        <v>2.125</v>
      </c>
      <c r="T187" s="167">
        <v>4.875</v>
      </c>
      <c r="U187" s="167">
        <v>76.125</v>
      </c>
      <c r="Y187" s="78"/>
      <c r="AJ187" s="168" t="s">
        <v>122</v>
      </c>
    </row>
    <row r="188" spans="1:36" ht="16.5" thickBot="1" x14ac:dyDescent="0.3">
      <c r="A188" s="22">
        <v>2004</v>
      </c>
      <c r="B188" s="22">
        <v>9</v>
      </c>
      <c r="C188" s="22">
        <v>3</v>
      </c>
      <c r="D188" s="22">
        <v>13.1</v>
      </c>
      <c r="E188" s="23" t="s">
        <v>13</v>
      </c>
      <c r="F188" s="19" t="s">
        <v>17</v>
      </c>
      <c r="G188">
        <f t="shared" si="13"/>
        <v>3.0999999999999996</v>
      </c>
      <c r="H188" s="22">
        <v>2004</v>
      </c>
      <c r="I188" s="22">
        <v>9</v>
      </c>
      <c r="J188" s="22">
        <v>3</v>
      </c>
      <c r="K188" s="22">
        <v>13.1</v>
      </c>
      <c r="L188" s="23" t="s">
        <v>13</v>
      </c>
      <c r="M188" s="152" t="s">
        <v>17</v>
      </c>
      <c r="N188" s="143">
        <f t="shared" si="14"/>
        <v>3.0999999999999996</v>
      </c>
      <c r="P188" s="5">
        <v>38233</v>
      </c>
      <c r="Q188">
        <f t="shared" si="10"/>
        <v>13.1</v>
      </c>
      <c r="R188" s="55">
        <v>0.8</v>
      </c>
      <c r="S188" s="167">
        <v>1.375</v>
      </c>
      <c r="T188" s="167">
        <v>4.625</v>
      </c>
      <c r="U188" s="167">
        <v>71.875</v>
      </c>
      <c r="Y188" s="78"/>
      <c r="AJ188" s="168" t="s">
        <v>119</v>
      </c>
    </row>
    <row r="189" spans="1:36" ht="16.5" thickBot="1" x14ac:dyDescent="0.3">
      <c r="A189" s="22">
        <v>2004</v>
      </c>
      <c r="B189" s="22">
        <v>9</v>
      </c>
      <c r="C189" s="22">
        <v>4</v>
      </c>
      <c r="D189" s="22">
        <v>15.4</v>
      </c>
      <c r="E189" s="23" t="s">
        <v>14</v>
      </c>
      <c r="F189" s="19" t="s">
        <v>17</v>
      </c>
      <c r="G189">
        <f t="shared" si="13"/>
        <v>5.4</v>
      </c>
      <c r="H189" s="22">
        <v>2004</v>
      </c>
      <c r="I189" s="22">
        <v>9</v>
      </c>
      <c r="J189" s="22">
        <v>4</v>
      </c>
      <c r="K189" s="22">
        <v>15.4</v>
      </c>
      <c r="L189" s="23" t="s">
        <v>14</v>
      </c>
      <c r="M189" s="152" t="s">
        <v>17</v>
      </c>
      <c r="N189" s="143">
        <f t="shared" si="14"/>
        <v>5.4</v>
      </c>
      <c r="P189" s="5">
        <v>38234</v>
      </c>
      <c r="Q189">
        <f t="shared" si="10"/>
        <v>15.4</v>
      </c>
      <c r="R189" s="55">
        <v>0</v>
      </c>
      <c r="S189" s="167">
        <v>2.875</v>
      </c>
      <c r="T189" s="167">
        <v>6.125</v>
      </c>
      <c r="U189" s="167">
        <v>61.375</v>
      </c>
      <c r="Y189" s="78"/>
      <c r="AJ189" s="168" t="s">
        <v>120</v>
      </c>
    </row>
    <row r="190" spans="1:36" ht="16.5" thickBot="1" x14ac:dyDescent="0.3">
      <c r="A190" s="22">
        <v>2004</v>
      </c>
      <c r="B190" s="22">
        <v>9</v>
      </c>
      <c r="C190" s="22">
        <v>5</v>
      </c>
      <c r="D190" s="22">
        <v>19</v>
      </c>
      <c r="E190" s="23" t="s">
        <v>14</v>
      </c>
      <c r="F190" s="19" t="s">
        <v>17</v>
      </c>
      <c r="G190">
        <f t="shared" si="13"/>
        <v>9</v>
      </c>
      <c r="H190" s="22">
        <v>2004</v>
      </c>
      <c r="I190" s="22">
        <v>9</v>
      </c>
      <c r="J190" s="22">
        <v>5</v>
      </c>
      <c r="K190" s="22">
        <v>19</v>
      </c>
      <c r="L190" s="23" t="s">
        <v>14</v>
      </c>
      <c r="M190" s="152" t="s">
        <v>17</v>
      </c>
      <c r="N190" s="143">
        <f t="shared" si="14"/>
        <v>9</v>
      </c>
      <c r="P190" s="5">
        <v>38235</v>
      </c>
      <c r="Q190">
        <f t="shared" si="10"/>
        <v>19</v>
      </c>
      <c r="R190" s="55">
        <v>0</v>
      </c>
      <c r="S190" s="167">
        <v>1.5</v>
      </c>
      <c r="T190" s="167">
        <v>4.75</v>
      </c>
      <c r="U190" s="167">
        <v>51.625</v>
      </c>
      <c r="Y190" s="78"/>
      <c r="AJ190" s="168" t="s">
        <v>121</v>
      </c>
    </row>
    <row r="191" spans="1:36" ht="16.5" thickBot="1" x14ac:dyDescent="0.3">
      <c r="A191" s="22">
        <v>2004</v>
      </c>
      <c r="B191" s="22">
        <v>9</v>
      </c>
      <c r="C191" s="22">
        <v>6</v>
      </c>
      <c r="D191" s="22">
        <v>19.3</v>
      </c>
      <c r="E191" s="23" t="s">
        <v>14</v>
      </c>
      <c r="F191" s="19" t="s">
        <v>17</v>
      </c>
      <c r="G191">
        <f t="shared" si="13"/>
        <v>9.3000000000000007</v>
      </c>
      <c r="H191" s="22">
        <v>2004</v>
      </c>
      <c r="I191" s="22">
        <v>9</v>
      </c>
      <c r="J191" s="22">
        <v>6</v>
      </c>
      <c r="K191" s="22">
        <v>19.3</v>
      </c>
      <c r="L191" s="23" t="s">
        <v>14</v>
      </c>
      <c r="M191" s="152" t="s">
        <v>17</v>
      </c>
      <c r="N191" s="143">
        <f t="shared" si="14"/>
        <v>9.3000000000000007</v>
      </c>
      <c r="P191" s="5">
        <v>38236</v>
      </c>
      <c r="Q191">
        <f t="shared" si="10"/>
        <v>19.3</v>
      </c>
      <c r="R191" s="55">
        <v>0</v>
      </c>
      <c r="S191" s="167">
        <v>2</v>
      </c>
      <c r="T191" s="167">
        <v>5.625</v>
      </c>
      <c r="U191" s="167">
        <v>63.5</v>
      </c>
      <c r="Y191" s="78"/>
      <c r="AJ191" s="168" t="s">
        <v>122</v>
      </c>
    </row>
    <row r="192" spans="1:36" ht="16.5" thickBot="1" x14ac:dyDescent="0.3">
      <c r="A192" s="22">
        <v>2004</v>
      </c>
      <c r="B192" s="22">
        <v>9</v>
      </c>
      <c r="C192" s="22">
        <v>7</v>
      </c>
      <c r="D192" s="22">
        <v>12.5</v>
      </c>
      <c r="E192" s="23" t="s">
        <v>13</v>
      </c>
      <c r="F192" s="19" t="s">
        <v>17</v>
      </c>
      <c r="G192">
        <f t="shared" si="13"/>
        <v>2.5</v>
      </c>
      <c r="H192" s="22">
        <v>2004</v>
      </c>
      <c r="I192" s="22">
        <v>9</v>
      </c>
      <c r="J192" s="22">
        <v>7</v>
      </c>
      <c r="K192" s="22">
        <v>12.5</v>
      </c>
      <c r="L192" s="23" t="s">
        <v>13</v>
      </c>
      <c r="M192" s="152" t="s">
        <v>17</v>
      </c>
      <c r="N192" s="143">
        <f t="shared" si="14"/>
        <v>2.5</v>
      </c>
      <c r="P192" s="5">
        <v>38237</v>
      </c>
      <c r="Q192">
        <f t="shared" si="10"/>
        <v>12.5</v>
      </c>
      <c r="R192" s="55">
        <v>4.2</v>
      </c>
      <c r="S192" s="167">
        <v>1.5</v>
      </c>
      <c r="T192" s="167">
        <v>3.875</v>
      </c>
      <c r="U192" s="167">
        <v>91.625</v>
      </c>
      <c r="Y192" s="78"/>
      <c r="AJ192" s="168" t="s">
        <v>126</v>
      </c>
    </row>
    <row r="193" spans="1:36" ht="16.5" thickBot="1" x14ac:dyDescent="0.3">
      <c r="A193" s="22">
        <v>2004</v>
      </c>
      <c r="B193" s="22">
        <v>9</v>
      </c>
      <c r="C193" s="22">
        <v>8</v>
      </c>
      <c r="D193" s="22">
        <v>11</v>
      </c>
      <c r="E193" s="23" t="s">
        <v>13</v>
      </c>
      <c r="F193" s="19" t="s">
        <v>17</v>
      </c>
      <c r="G193">
        <f t="shared" si="13"/>
        <v>1</v>
      </c>
      <c r="H193" s="22">
        <v>2004</v>
      </c>
      <c r="I193" s="22">
        <v>9</v>
      </c>
      <c r="J193" s="22">
        <v>8</v>
      </c>
      <c r="K193" s="22">
        <v>11</v>
      </c>
      <c r="L193" s="23" t="s">
        <v>13</v>
      </c>
      <c r="M193" s="152" t="s">
        <v>17</v>
      </c>
      <c r="N193" s="143">
        <f t="shared" si="14"/>
        <v>1</v>
      </c>
      <c r="P193" s="5">
        <v>38238</v>
      </c>
      <c r="Q193">
        <f t="shared" si="10"/>
        <v>11</v>
      </c>
      <c r="R193" s="55">
        <v>0</v>
      </c>
      <c r="S193" s="167">
        <v>4.375</v>
      </c>
      <c r="T193" s="167">
        <v>7.625</v>
      </c>
      <c r="U193" s="167">
        <v>63.875</v>
      </c>
      <c r="Y193" s="78"/>
      <c r="AJ193" s="168" t="s">
        <v>119</v>
      </c>
    </row>
    <row r="194" spans="1:36" ht="16.5" thickBot="1" x14ac:dyDescent="0.3">
      <c r="A194" s="22">
        <v>2004</v>
      </c>
      <c r="B194" s="22">
        <v>9</v>
      </c>
      <c r="C194" s="22">
        <v>9</v>
      </c>
      <c r="D194" s="22">
        <v>15.4</v>
      </c>
      <c r="E194" s="23" t="s">
        <v>14</v>
      </c>
      <c r="F194" s="19" t="s">
        <v>17</v>
      </c>
      <c r="G194">
        <f t="shared" si="13"/>
        <v>5.4</v>
      </c>
      <c r="H194" s="22">
        <v>2004</v>
      </c>
      <c r="I194" s="22">
        <v>9</v>
      </c>
      <c r="J194" s="22">
        <v>9</v>
      </c>
      <c r="K194" s="22">
        <v>15.4</v>
      </c>
      <c r="L194" s="23" t="s">
        <v>14</v>
      </c>
      <c r="M194" s="152" t="s">
        <v>17</v>
      </c>
      <c r="N194" s="143">
        <f t="shared" si="14"/>
        <v>5.4</v>
      </c>
      <c r="P194" s="5">
        <v>38239</v>
      </c>
      <c r="Q194">
        <f t="shared" si="10"/>
        <v>15.4</v>
      </c>
      <c r="R194" s="55">
        <v>0</v>
      </c>
      <c r="S194" s="167">
        <v>2.5</v>
      </c>
      <c r="T194" s="167">
        <v>6.5</v>
      </c>
      <c r="U194" s="167">
        <v>66.25</v>
      </c>
      <c r="Y194" s="78"/>
      <c r="AJ194" s="168" t="s">
        <v>120</v>
      </c>
    </row>
    <row r="195" spans="1:36" ht="16.5" thickBot="1" x14ac:dyDescent="0.3">
      <c r="A195" s="22">
        <v>2004</v>
      </c>
      <c r="B195" s="22">
        <v>9</v>
      </c>
      <c r="C195" s="22">
        <v>10</v>
      </c>
      <c r="D195" s="22">
        <v>11.6</v>
      </c>
      <c r="E195" s="23" t="s">
        <v>13</v>
      </c>
      <c r="F195" s="19" t="s">
        <v>17</v>
      </c>
      <c r="G195">
        <f t="shared" si="13"/>
        <v>1.5999999999999996</v>
      </c>
      <c r="H195" s="22">
        <v>2004</v>
      </c>
      <c r="I195" s="22">
        <v>9</v>
      </c>
      <c r="J195" s="22">
        <v>10</v>
      </c>
      <c r="K195" s="22">
        <v>11.6</v>
      </c>
      <c r="L195" s="23" t="s">
        <v>13</v>
      </c>
      <c r="M195" s="152" t="s">
        <v>17</v>
      </c>
      <c r="N195" s="143">
        <f t="shared" si="14"/>
        <v>1.5999999999999996</v>
      </c>
      <c r="P195" s="5">
        <v>38240</v>
      </c>
      <c r="Q195">
        <f t="shared" ref="Q195:Q215" si="15">D195</f>
        <v>11.6</v>
      </c>
      <c r="R195" s="55">
        <v>0</v>
      </c>
      <c r="S195" s="167">
        <v>0.5</v>
      </c>
      <c r="T195" s="167">
        <v>1.875</v>
      </c>
      <c r="U195" s="167">
        <v>61</v>
      </c>
      <c r="Y195" s="78"/>
      <c r="AJ195" s="168" t="s">
        <v>127</v>
      </c>
    </row>
    <row r="196" spans="1:36" ht="16.5" thickBot="1" x14ac:dyDescent="0.3">
      <c r="A196" s="22">
        <v>2004</v>
      </c>
      <c r="B196" s="22">
        <v>9</v>
      </c>
      <c r="C196" s="22">
        <v>11</v>
      </c>
      <c r="D196" s="22">
        <v>15.5</v>
      </c>
      <c r="E196" s="23" t="s">
        <v>14</v>
      </c>
      <c r="F196" s="19" t="s">
        <v>17</v>
      </c>
      <c r="G196">
        <f t="shared" si="13"/>
        <v>5.5</v>
      </c>
      <c r="H196" s="22">
        <v>2004</v>
      </c>
      <c r="I196" s="22">
        <v>9</v>
      </c>
      <c r="J196" s="22">
        <v>11</v>
      </c>
      <c r="K196" s="22">
        <v>15.5</v>
      </c>
      <c r="L196" s="23" t="s">
        <v>14</v>
      </c>
      <c r="M196" s="152" t="s">
        <v>17</v>
      </c>
      <c r="N196" s="143">
        <f t="shared" si="14"/>
        <v>5.5</v>
      </c>
      <c r="P196" s="5">
        <v>38241</v>
      </c>
      <c r="Q196">
        <f t="shared" si="15"/>
        <v>15.5</v>
      </c>
      <c r="R196" s="55">
        <v>0</v>
      </c>
      <c r="S196" s="167">
        <v>2.25</v>
      </c>
      <c r="T196" s="167">
        <v>7.375</v>
      </c>
      <c r="U196" s="167">
        <v>60.375</v>
      </c>
      <c r="Y196" s="78"/>
      <c r="AJ196" s="168" t="s">
        <v>120</v>
      </c>
    </row>
    <row r="197" spans="1:36" ht="16.5" thickBot="1" x14ac:dyDescent="0.3">
      <c r="A197" s="22">
        <v>2004</v>
      </c>
      <c r="B197" s="22">
        <v>9</v>
      </c>
      <c r="C197" s="22">
        <v>12</v>
      </c>
      <c r="D197" s="22">
        <v>17.5</v>
      </c>
      <c r="E197" s="23" t="s">
        <v>14</v>
      </c>
      <c r="F197" s="19" t="s">
        <v>17</v>
      </c>
      <c r="G197">
        <f t="shared" si="13"/>
        <v>7.5</v>
      </c>
      <c r="H197" s="22">
        <v>2004</v>
      </c>
      <c r="I197" s="22">
        <v>9</v>
      </c>
      <c r="J197" s="22">
        <v>12</v>
      </c>
      <c r="K197" s="22">
        <v>17.5</v>
      </c>
      <c r="L197" s="23" t="s">
        <v>14</v>
      </c>
      <c r="M197" s="152" t="s">
        <v>17</v>
      </c>
      <c r="N197" s="143">
        <f t="shared" si="14"/>
        <v>7.5</v>
      </c>
      <c r="P197" s="5">
        <v>38242</v>
      </c>
      <c r="Q197">
        <f t="shared" si="15"/>
        <v>17.5</v>
      </c>
      <c r="R197" s="55">
        <v>1.6</v>
      </c>
      <c r="S197" s="167">
        <v>3.375</v>
      </c>
      <c r="T197" s="167">
        <v>10.875</v>
      </c>
      <c r="U197" s="167">
        <v>55.875</v>
      </c>
      <c r="Y197" s="78"/>
      <c r="AJ197" s="168" t="s">
        <v>120</v>
      </c>
    </row>
    <row r="198" spans="1:36" ht="16.5" thickBot="1" x14ac:dyDescent="0.3">
      <c r="A198" s="22">
        <v>2004</v>
      </c>
      <c r="B198" s="22">
        <v>9</v>
      </c>
      <c r="C198" s="22">
        <v>13</v>
      </c>
      <c r="D198" s="22">
        <v>14.6</v>
      </c>
      <c r="E198" s="23" t="s">
        <v>13</v>
      </c>
      <c r="F198" s="19" t="s">
        <v>17</v>
      </c>
      <c r="G198">
        <f t="shared" si="13"/>
        <v>4.5999999999999996</v>
      </c>
      <c r="H198" s="22">
        <v>2004</v>
      </c>
      <c r="I198" s="22">
        <v>9</v>
      </c>
      <c r="J198" s="22">
        <v>13</v>
      </c>
      <c r="K198" s="22">
        <v>14.6</v>
      </c>
      <c r="L198" s="23" t="s">
        <v>13</v>
      </c>
      <c r="M198" s="152" t="s">
        <v>17</v>
      </c>
      <c r="N198" s="143">
        <f t="shared" si="14"/>
        <v>4.5999999999999996</v>
      </c>
      <c r="P198" s="5">
        <v>38243</v>
      </c>
      <c r="Q198">
        <f t="shared" si="15"/>
        <v>14.6</v>
      </c>
      <c r="R198" s="55">
        <v>1</v>
      </c>
      <c r="S198" s="167">
        <v>4.5</v>
      </c>
      <c r="T198" s="167">
        <v>10.375</v>
      </c>
      <c r="U198" s="167">
        <v>64.75</v>
      </c>
      <c r="Y198" s="78"/>
      <c r="AJ198" s="168" t="s">
        <v>119</v>
      </c>
    </row>
    <row r="199" spans="1:36" ht="16.5" thickBot="1" x14ac:dyDescent="0.3">
      <c r="A199" s="22">
        <v>2004</v>
      </c>
      <c r="B199" s="22">
        <v>9</v>
      </c>
      <c r="C199" s="22">
        <v>14</v>
      </c>
      <c r="D199" s="22">
        <v>10.1</v>
      </c>
      <c r="E199" s="23" t="s">
        <v>13</v>
      </c>
      <c r="F199" s="19" t="s">
        <v>17</v>
      </c>
      <c r="G199">
        <f t="shared" si="13"/>
        <v>9.9999999999999645E-2</v>
      </c>
      <c r="H199" s="22">
        <v>2004</v>
      </c>
      <c r="I199" s="22">
        <v>9</v>
      </c>
      <c r="J199" s="22">
        <v>14</v>
      </c>
      <c r="K199" s="22">
        <v>10.1</v>
      </c>
      <c r="L199" s="23" t="s">
        <v>13</v>
      </c>
      <c r="M199" s="152" t="s">
        <v>17</v>
      </c>
      <c r="N199" s="143">
        <f t="shared" si="14"/>
        <v>9.9999999999999645E-2</v>
      </c>
      <c r="P199" s="5">
        <v>38244</v>
      </c>
      <c r="Q199">
        <f t="shared" si="15"/>
        <v>10.1</v>
      </c>
      <c r="R199" s="55">
        <v>3.2</v>
      </c>
      <c r="S199" s="167">
        <v>3.125</v>
      </c>
      <c r="T199" s="167">
        <v>7.875</v>
      </c>
      <c r="U199" s="167">
        <v>84.875</v>
      </c>
      <c r="Y199" s="78"/>
      <c r="AJ199" s="168" t="s">
        <v>119</v>
      </c>
    </row>
    <row r="200" spans="1:36" ht="16.5" thickBot="1" x14ac:dyDescent="0.3">
      <c r="A200" s="22">
        <v>2004</v>
      </c>
      <c r="B200" s="22">
        <v>9</v>
      </c>
      <c r="C200" s="22">
        <v>15</v>
      </c>
      <c r="D200" s="22">
        <v>8.8000000000000007</v>
      </c>
      <c r="E200" s="23" t="s">
        <v>12</v>
      </c>
      <c r="F200" s="19" t="s">
        <v>17</v>
      </c>
      <c r="G200">
        <f t="shared" si="13"/>
        <v>-1.1999999999999993</v>
      </c>
      <c r="H200" s="22">
        <v>2004</v>
      </c>
      <c r="I200" s="22">
        <v>9</v>
      </c>
      <c r="J200" s="22">
        <v>15</v>
      </c>
      <c r="K200" s="22">
        <v>8.8000000000000007</v>
      </c>
      <c r="L200" s="23" t="s">
        <v>12</v>
      </c>
      <c r="M200" s="152" t="s">
        <v>17</v>
      </c>
      <c r="N200" s="143">
        <f t="shared" si="14"/>
        <v>-1.1999999999999993</v>
      </c>
      <c r="P200" s="5">
        <v>38245</v>
      </c>
      <c r="Q200">
        <f t="shared" si="15"/>
        <v>8.8000000000000007</v>
      </c>
      <c r="R200" s="55">
        <v>0</v>
      </c>
      <c r="S200" s="167">
        <v>2.625</v>
      </c>
      <c r="T200" s="167">
        <v>6.125</v>
      </c>
      <c r="U200" s="167">
        <v>70.875</v>
      </c>
      <c r="Y200" s="78"/>
      <c r="AJ200" s="168" t="s">
        <v>120</v>
      </c>
    </row>
    <row r="201" spans="1:36" ht="16.5" thickBot="1" x14ac:dyDescent="0.3">
      <c r="A201" s="22">
        <v>2004</v>
      </c>
      <c r="B201" s="22">
        <v>9</v>
      </c>
      <c r="C201" s="22">
        <v>16</v>
      </c>
      <c r="D201" s="22">
        <v>12.7</v>
      </c>
      <c r="E201" s="23" t="s">
        <v>13</v>
      </c>
      <c r="F201" s="19" t="s">
        <v>17</v>
      </c>
      <c r="G201">
        <f t="shared" si="13"/>
        <v>2.6999999999999993</v>
      </c>
      <c r="H201" s="22">
        <v>2004</v>
      </c>
      <c r="I201" s="22">
        <v>9</v>
      </c>
      <c r="J201" s="22">
        <v>16</v>
      </c>
      <c r="K201" s="22">
        <v>12.7</v>
      </c>
      <c r="L201" s="23" t="s">
        <v>13</v>
      </c>
      <c r="M201" s="152" t="s">
        <v>17</v>
      </c>
      <c r="N201" s="143">
        <f t="shared" si="14"/>
        <v>2.6999999999999993</v>
      </c>
      <c r="P201" s="5">
        <v>38246</v>
      </c>
      <c r="Q201">
        <f t="shared" si="15"/>
        <v>12.7</v>
      </c>
      <c r="R201" s="55">
        <v>0</v>
      </c>
      <c r="S201" s="167">
        <v>1.375</v>
      </c>
      <c r="T201" s="167">
        <v>4</v>
      </c>
      <c r="U201" s="167">
        <v>65.875</v>
      </c>
      <c r="Y201" s="78"/>
      <c r="AJ201" s="168" t="s">
        <v>119</v>
      </c>
    </row>
    <row r="202" spans="1:36" ht="16.5" thickBot="1" x14ac:dyDescent="0.3">
      <c r="A202" s="22">
        <v>2004</v>
      </c>
      <c r="B202" s="22">
        <v>9</v>
      </c>
      <c r="C202" s="22">
        <v>17</v>
      </c>
      <c r="D202" s="22">
        <v>14.8</v>
      </c>
      <c r="E202" s="23" t="s">
        <v>13</v>
      </c>
      <c r="F202" s="19" t="s">
        <v>17</v>
      </c>
      <c r="G202">
        <f t="shared" si="13"/>
        <v>4.8000000000000007</v>
      </c>
      <c r="H202" s="22">
        <v>2004</v>
      </c>
      <c r="I202" s="22">
        <v>9</v>
      </c>
      <c r="J202" s="22">
        <v>17</v>
      </c>
      <c r="K202" s="22">
        <v>14.8</v>
      </c>
      <c r="L202" s="23" t="s">
        <v>13</v>
      </c>
      <c r="M202" s="152" t="s">
        <v>17</v>
      </c>
      <c r="N202" s="143">
        <f t="shared" si="14"/>
        <v>4.8000000000000007</v>
      </c>
      <c r="P202" s="5">
        <v>38247</v>
      </c>
      <c r="Q202">
        <f t="shared" si="15"/>
        <v>14.8</v>
      </c>
      <c r="R202" s="55">
        <v>0</v>
      </c>
      <c r="S202" s="167">
        <v>2</v>
      </c>
      <c r="T202" s="167">
        <v>4.5</v>
      </c>
      <c r="U202" s="167">
        <v>64.5</v>
      </c>
      <c r="Y202" s="78"/>
      <c r="AJ202" s="168" t="s">
        <v>120</v>
      </c>
    </row>
    <row r="203" spans="1:36" ht="16.5" thickBot="1" x14ac:dyDescent="0.3">
      <c r="A203" s="22">
        <v>2004</v>
      </c>
      <c r="B203" s="22">
        <v>9</v>
      </c>
      <c r="C203" s="22">
        <v>18</v>
      </c>
      <c r="D203" s="22">
        <v>16.8</v>
      </c>
      <c r="E203" s="23" t="s">
        <v>14</v>
      </c>
      <c r="F203" s="19" t="s">
        <v>17</v>
      </c>
      <c r="G203">
        <f t="shared" si="13"/>
        <v>6.8000000000000007</v>
      </c>
      <c r="H203" s="22">
        <v>2004</v>
      </c>
      <c r="I203" s="22">
        <v>9</v>
      </c>
      <c r="J203" s="22">
        <v>18</v>
      </c>
      <c r="K203" s="22">
        <v>16.8</v>
      </c>
      <c r="L203" s="23" t="s">
        <v>14</v>
      </c>
      <c r="M203" s="152" t="s">
        <v>17</v>
      </c>
      <c r="N203" s="143">
        <f t="shared" si="14"/>
        <v>6.8000000000000007</v>
      </c>
      <c r="P203" s="5">
        <v>38248</v>
      </c>
      <c r="Q203">
        <f t="shared" si="15"/>
        <v>16.8</v>
      </c>
      <c r="R203" s="55">
        <v>0</v>
      </c>
      <c r="S203" s="167">
        <v>2</v>
      </c>
      <c r="T203" s="167">
        <v>4.5</v>
      </c>
      <c r="U203" s="167">
        <v>58.375</v>
      </c>
      <c r="Y203" s="78"/>
      <c r="AJ203" s="168" t="s">
        <v>117</v>
      </c>
    </row>
    <row r="204" spans="1:36" ht="16.5" thickBot="1" x14ac:dyDescent="0.3">
      <c r="A204" s="22">
        <v>2004</v>
      </c>
      <c r="B204" s="22">
        <v>9</v>
      </c>
      <c r="C204" s="22">
        <v>19</v>
      </c>
      <c r="D204" s="22">
        <v>18.7</v>
      </c>
      <c r="E204" s="23" t="s">
        <v>14</v>
      </c>
      <c r="F204" s="19" t="s">
        <v>17</v>
      </c>
      <c r="G204">
        <f t="shared" si="13"/>
        <v>8.6999999999999993</v>
      </c>
      <c r="H204" s="22">
        <v>2004</v>
      </c>
      <c r="I204" s="22">
        <v>9</v>
      </c>
      <c r="J204" s="22">
        <v>19</v>
      </c>
      <c r="K204" s="22">
        <v>18.7</v>
      </c>
      <c r="L204" s="23" t="s">
        <v>14</v>
      </c>
      <c r="M204" s="152" t="s">
        <v>17</v>
      </c>
      <c r="N204" s="143">
        <f t="shared" si="14"/>
        <v>8.6999999999999993</v>
      </c>
      <c r="P204" s="5">
        <v>38249</v>
      </c>
      <c r="Q204">
        <f t="shared" si="15"/>
        <v>18.7</v>
      </c>
      <c r="R204" s="55">
        <v>0</v>
      </c>
      <c r="S204" s="167">
        <v>1.375</v>
      </c>
      <c r="T204" s="167">
        <v>4.125</v>
      </c>
      <c r="U204" s="167">
        <v>58</v>
      </c>
      <c r="Y204" s="78"/>
      <c r="AJ204" s="168" t="s">
        <v>117</v>
      </c>
    </row>
    <row r="205" spans="1:36" ht="16.5" thickBot="1" x14ac:dyDescent="0.3">
      <c r="A205" s="22">
        <v>2004</v>
      </c>
      <c r="B205" s="22">
        <v>9</v>
      </c>
      <c r="C205" s="22">
        <v>20</v>
      </c>
      <c r="D205" s="22">
        <v>18</v>
      </c>
      <c r="E205" s="23" t="s">
        <v>14</v>
      </c>
      <c r="F205" s="19" t="s">
        <v>17</v>
      </c>
      <c r="G205">
        <f t="shared" si="13"/>
        <v>8</v>
      </c>
      <c r="H205" s="22">
        <v>2004</v>
      </c>
      <c r="I205" s="22">
        <v>9</v>
      </c>
      <c r="J205" s="22">
        <v>20</v>
      </c>
      <c r="K205" s="22">
        <v>18</v>
      </c>
      <c r="L205" s="23" t="s">
        <v>14</v>
      </c>
      <c r="M205" s="152" t="s">
        <v>17</v>
      </c>
      <c r="N205" s="143">
        <f t="shared" si="14"/>
        <v>8</v>
      </c>
      <c r="P205" s="5">
        <v>38250</v>
      </c>
      <c r="Q205">
        <f t="shared" si="15"/>
        <v>18</v>
      </c>
      <c r="R205" s="55">
        <v>0</v>
      </c>
      <c r="S205" s="167">
        <v>2.875</v>
      </c>
      <c r="T205" s="167">
        <v>7.125</v>
      </c>
      <c r="U205" s="167">
        <v>64.375</v>
      </c>
      <c r="Y205" s="78"/>
      <c r="AJ205" s="168" t="s">
        <v>123</v>
      </c>
    </row>
    <row r="206" spans="1:36" ht="16.5" thickBot="1" x14ac:dyDescent="0.3">
      <c r="A206" s="28">
        <v>2004</v>
      </c>
      <c r="B206" s="28">
        <v>9</v>
      </c>
      <c r="C206" s="28">
        <v>21</v>
      </c>
      <c r="D206" s="28">
        <v>10.1</v>
      </c>
      <c r="E206" s="29" t="s">
        <v>13</v>
      </c>
      <c r="F206" s="19" t="s">
        <v>17</v>
      </c>
      <c r="G206" s="30">
        <f t="shared" si="13"/>
        <v>9.9999999999999645E-2</v>
      </c>
      <c r="H206" s="28">
        <v>2004</v>
      </c>
      <c r="I206" s="28">
        <v>9</v>
      </c>
      <c r="J206" s="28">
        <v>21</v>
      </c>
      <c r="K206" s="28">
        <v>10.1</v>
      </c>
      <c r="L206" s="29" t="s">
        <v>13</v>
      </c>
      <c r="M206" s="152" t="s">
        <v>17</v>
      </c>
      <c r="N206" s="144">
        <f t="shared" si="14"/>
        <v>9.9999999999999645E-2</v>
      </c>
      <c r="O206" s="144"/>
      <c r="P206" s="5">
        <v>38251</v>
      </c>
      <c r="Q206" s="30">
        <f t="shared" si="15"/>
        <v>10.1</v>
      </c>
      <c r="R206" s="55">
        <v>3</v>
      </c>
      <c r="S206" s="169">
        <v>1.875</v>
      </c>
      <c r="T206" s="169">
        <v>4.125</v>
      </c>
      <c r="U206" s="169">
        <v>94.5</v>
      </c>
      <c r="Y206" s="78"/>
      <c r="AJ206" s="170" t="s">
        <v>119</v>
      </c>
    </row>
    <row r="207" spans="1:36" ht="16.5" thickBot="1" x14ac:dyDescent="0.3">
      <c r="A207" s="22">
        <v>2004</v>
      </c>
      <c r="B207" s="22">
        <v>9</v>
      </c>
      <c r="C207" s="22">
        <v>22</v>
      </c>
      <c r="D207" s="22">
        <v>7.1</v>
      </c>
      <c r="E207" s="23" t="s">
        <v>12</v>
      </c>
      <c r="F207" s="39" t="s">
        <v>18</v>
      </c>
      <c r="G207">
        <f>D207-5</f>
        <v>2.0999999999999996</v>
      </c>
      <c r="H207" s="22">
        <v>2004</v>
      </c>
      <c r="I207" s="22">
        <v>9</v>
      </c>
      <c r="J207" s="22">
        <v>22</v>
      </c>
      <c r="K207" s="22">
        <v>7.1</v>
      </c>
      <c r="L207" s="23" t="s">
        <v>12</v>
      </c>
      <c r="M207" s="153" t="s">
        <v>18</v>
      </c>
      <c r="N207" s="143">
        <f>K207-5</f>
        <v>2.0999999999999996</v>
      </c>
      <c r="P207" s="5">
        <v>38252</v>
      </c>
      <c r="Q207">
        <f t="shared" si="15"/>
        <v>7.1</v>
      </c>
      <c r="R207" s="55">
        <v>4</v>
      </c>
      <c r="S207" s="143">
        <v>2.875</v>
      </c>
      <c r="T207" s="143">
        <v>6.875</v>
      </c>
      <c r="U207" s="143">
        <v>90.375</v>
      </c>
      <c r="Y207" s="78"/>
      <c r="AJ207" s="143" t="s">
        <v>122</v>
      </c>
    </row>
    <row r="208" spans="1:36" ht="16.5" thickBot="1" x14ac:dyDescent="0.3">
      <c r="A208" s="22">
        <v>2004</v>
      </c>
      <c r="B208" s="22">
        <v>9</v>
      </c>
      <c r="C208" s="22">
        <v>23</v>
      </c>
      <c r="D208" s="22">
        <v>6.8</v>
      </c>
      <c r="E208" s="23" t="s">
        <v>12</v>
      </c>
      <c r="F208" s="21" t="s">
        <v>18</v>
      </c>
      <c r="G208">
        <f t="shared" ref="G208:G209" si="16">D208-5</f>
        <v>1.7999999999999998</v>
      </c>
      <c r="H208" s="22">
        <v>2004</v>
      </c>
      <c r="I208" s="22">
        <v>9</v>
      </c>
      <c r="J208" s="22">
        <v>23</v>
      </c>
      <c r="K208" s="22">
        <v>6.8</v>
      </c>
      <c r="L208" s="23" t="s">
        <v>12</v>
      </c>
      <c r="M208" s="154" t="s">
        <v>18</v>
      </c>
      <c r="N208" s="143">
        <f t="shared" ref="N208:N209" si="17">K208-5</f>
        <v>1.7999999999999998</v>
      </c>
      <c r="P208" s="5">
        <v>38253</v>
      </c>
      <c r="Q208">
        <f t="shared" si="15"/>
        <v>6.8</v>
      </c>
      <c r="R208" s="55">
        <v>3.4</v>
      </c>
      <c r="S208" s="143">
        <v>0.875</v>
      </c>
      <c r="T208" s="143">
        <v>2.5</v>
      </c>
      <c r="U208" s="143">
        <v>84.5</v>
      </c>
      <c r="Y208" s="78"/>
      <c r="AJ208" s="143" t="s">
        <v>120</v>
      </c>
    </row>
    <row r="209" spans="1:36" ht="16.5" thickBot="1" x14ac:dyDescent="0.3">
      <c r="A209" s="22">
        <v>2004</v>
      </c>
      <c r="B209" s="22">
        <v>9</v>
      </c>
      <c r="C209" s="22">
        <v>24</v>
      </c>
      <c r="D209" s="22">
        <v>5.9</v>
      </c>
      <c r="E209" s="23" t="s">
        <v>12</v>
      </c>
      <c r="F209" s="21" t="s">
        <v>18</v>
      </c>
      <c r="G209">
        <f t="shared" si="16"/>
        <v>0.90000000000000036</v>
      </c>
      <c r="H209" s="22">
        <v>2004</v>
      </c>
      <c r="I209" s="22">
        <v>9</v>
      </c>
      <c r="J209" s="22">
        <v>24</v>
      </c>
      <c r="K209" s="22">
        <v>5.9</v>
      </c>
      <c r="L209" s="23" t="s">
        <v>12</v>
      </c>
      <c r="M209" s="154" t="s">
        <v>18</v>
      </c>
      <c r="N209" s="143">
        <f t="shared" si="17"/>
        <v>0.90000000000000036</v>
      </c>
      <c r="P209" s="5">
        <v>38254</v>
      </c>
      <c r="Q209">
        <f t="shared" si="15"/>
        <v>5.9</v>
      </c>
      <c r="R209" s="55">
        <v>0.4</v>
      </c>
      <c r="S209" s="143">
        <v>0.875</v>
      </c>
      <c r="T209" s="143">
        <v>3</v>
      </c>
      <c r="U209" s="143">
        <v>68</v>
      </c>
      <c r="Y209" s="78"/>
      <c r="AJ209" s="143" t="s">
        <v>120</v>
      </c>
    </row>
    <row r="210" spans="1:36" ht="16.5" thickBot="1" x14ac:dyDescent="0.3">
      <c r="A210" s="22">
        <v>2004</v>
      </c>
      <c r="B210" s="22">
        <v>9</v>
      </c>
      <c r="C210" s="22">
        <v>25</v>
      </c>
      <c r="D210" s="22">
        <v>2.4</v>
      </c>
      <c r="E210" s="23" t="s">
        <v>11</v>
      </c>
      <c r="F210" s="21" t="s">
        <v>19</v>
      </c>
      <c r="G210">
        <f>D210</f>
        <v>2.4</v>
      </c>
      <c r="H210" s="22">
        <v>2004</v>
      </c>
      <c r="I210" s="22">
        <v>9</v>
      </c>
      <c r="J210" s="22">
        <v>25</v>
      </c>
      <c r="K210" s="22">
        <v>2.4</v>
      </c>
      <c r="L210" s="23" t="s">
        <v>11</v>
      </c>
      <c r="M210" s="154" t="s">
        <v>19</v>
      </c>
      <c r="N210" s="143">
        <f>K210</f>
        <v>2.4</v>
      </c>
      <c r="P210" s="5">
        <v>38255</v>
      </c>
      <c r="Q210">
        <f t="shared" si="15"/>
        <v>2.4</v>
      </c>
      <c r="R210" s="55">
        <v>0</v>
      </c>
      <c r="S210" s="143">
        <v>1.125</v>
      </c>
      <c r="T210" s="143">
        <v>2.75</v>
      </c>
      <c r="U210" s="143">
        <v>76.375</v>
      </c>
      <c r="Y210" s="78"/>
      <c r="AJ210" s="143" t="s">
        <v>121</v>
      </c>
    </row>
    <row r="211" spans="1:36" ht="16.5" thickBot="1" x14ac:dyDescent="0.3">
      <c r="A211" s="22">
        <v>2004</v>
      </c>
      <c r="B211" s="22">
        <v>9</v>
      </c>
      <c r="C211" s="22">
        <v>26</v>
      </c>
      <c r="D211" s="22">
        <v>1</v>
      </c>
      <c r="E211" s="23" t="s">
        <v>11</v>
      </c>
      <c r="F211" s="21" t="s">
        <v>19</v>
      </c>
      <c r="G211">
        <f t="shared" ref="G211:G215" si="18">D211</f>
        <v>1</v>
      </c>
      <c r="H211" s="22">
        <v>2004</v>
      </c>
      <c r="I211" s="22">
        <v>9</v>
      </c>
      <c r="J211" s="22">
        <v>26</v>
      </c>
      <c r="K211" s="22">
        <v>1</v>
      </c>
      <c r="L211" s="23" t="s">
        <v>11</v>
      </c>
      <c r="M211" s="154" t="s">
        <v>19</v>
      </c>
      <c r="N211" s="143">
        <f t="shared" ref="N211:N215" si="19">K211</f>
        <v>1</v>
      </c>
      <c r="P211" s="5">
        <v>38256</v>
      </c>
      <c r="Q211">
        <f t="shared" si="15"/>
        <v>1</v>
      </c>
      <c r="R211" s="55">
        <v>1.9</v>
      </c>
      <c r="S211" s="143">
        <v>1.375</v>
      </c>
      <c r="T211" s="143">
        <v>3.375</v>
      </c>
      <c r="U211" s="143">
        <v>83.125</v>
      </c>
      <c r="Y211" s="78"/>
      <c r="AJ211" s="143" t="s">
        <v>129</v>
      </c>
    </row>
    <row r="212" spans="1:36" ht="16.5" thickBot="1" x14ac:dyDescent="0.3">
      <c r="A212" s="22">
        <v>2004</v>
      </c>
      <c r="B212" s="22">
        <v>9</v>
      </c>
      <c r="C212" s="22">
        <v>27</v>
      </c>
      <c r="D212" s="22">
        <v>0.5</v>
      </c>
      <c r="E212" s="23" t="s">
        <v>11</v>
      </c>
      <c r="F212" s="21" t="s">
        <v>19</v>
      </c>
      <c r="G212">
        <f t="shared" si="18"/>
        <v>0.5</v>
      </c>
      <c r="H212" s="22">
        <v>2004</v>
      </c>
      <c r="I212" s="22">
        <v>9</v>
      </c>
      <c r="J212" s="22">
        <v>27</v>
      </c>
      <c r="K212" s="22">
        <v>0.5</v>
      </c>
      <c r="L212" s="23" t="s">
        <v>11</v>
      </c>
      <c r="M212" s="154" t="s">
        <v>19</v>
      </c>
      <c r="N212" s="143">
        <f t="shared" si="19"/>
        <v>0.5</v>
      </c>
      <c r="P212" s="5">
        <v>38257</v>
      </c>
      <c r="Q212">
        <f t="shared" si="15"/>
        <v>0.5</v>
      </c>
      <c r="R212" s="55">
        <v>18.2</v>
      </c>
      <c r="S212" s="143">
        <v>1.875</v>
      </c>
      <c r="T212" s="143">
        <v>5.125</v>
      </c>
      <c r="U212" s="143">
        <v>83</v>
      </c>
      <c r="Y212" s="78"/>
      <c r="AJ212" s="143" t="s">
        <v>120</v>
      </c>
    </row>
    <row r="213" spans="1:36" ht="16.5" thickBot="1" x14ac:dyDescent="0.3">
      <c r="A213" s="22">
        <v>2004</v>
      </c>
      <c r="B213" s="22">
        <v>9</v>
      </c>
      <c r="C213" s="22">
        <v>28</v>
      </c>
      <c r="D213" s="22">
        <v>1.4</v>
      </c>
      <c r="E213" s="23" t="s">
        <v>11</v>
      </c>
      <c r="F213" s="21" t="s">
        <v>19</v>
      </c>
      <c r="G213">
        <f t="shared" si="18"/>
        <v>1.4</v>
      </c>
      <c r="H213" s="22">
        <v>2004</v>
      </c>
      <c r="I213" s="22">
        <v>9</v>
      </c>
      <c r="J213" s="22">
        <v>28</v>
      </c>
      <c r="K213" s="22">
        <v>1.4</v>
      </c>
      <c r="L213" s="23" t="s">
        <v>11</v>
      </c>
      <c r="M213" s="154" t="s">
        <v>19</v>
      </c>
      <c r="N213" s="143">
        <f t="shared" si="19"/>
        <v>1.4</v>
      </c>
      <c r="P213" s="5">
        <v>38258</v>
      </c>
      <c r="Q213">
        <f t="shared" si="15"/>
        <v>1.4</v>
      </c>
      <c r="R213" s="55">
        <v>0</v>
      </c>
      <c r="S213" s="143">
        <v>1.125</v>
      </c>
      <c r="T213" s="143">
        <v>3.25</v>
      </c>
      <c r="U213" s="143">
        <v>70.125</v>
      </c>
      <c r="Y213" s="78"/>
      <c r="AJ213" s="143" t="s">
        <v>118</v>
      </c>
    </row>
    <row r="214" spans="1:36" ht="16.5" thickBot="1" x14ac:dyDescent="0.3">
      <c r="A214" s="22">
        <v>2004</v>
      </c>
      <c r="B214" s="22">
        <v>9</v>
      </c>
      <c r="C214" s="22">
        <v>29</v>
      </c>
      <c r="D214" s="22">
        <v>1</v>
      </c>
      <c r="E214" s="23" t="s">
        <v>11</v>
      </c>
      <c r="F214" s="21" t="s">
        <v>19</v>
      </c>
      <c r="G214">
        <f t="shared" si="18"/>
        <v>1</v>
      </c>
      <c r="H214" s="22">
        <v>2004</v>
      </c>
      <c r="I214" s="22">
        <v>9</v>
      </c>
      <c r="J214" s="22">
        <v>29</v>
      </c>
      <c r="K214" s="22">
        <v>1</v>
      </c>
      <c r="L214" s="23" t="s">
        <v>11</v>
      </c>
      <c r="M214" s="154" t="s">
        <v>19</v>
      </c>
      <c r="N214" s="143">
        <f t="shared" si="19"/>
        <v>1</v>
      </c>
      <c r="P214" s="5">
        <v>38259</v>
      </c>
      <c r="Q214">
        <f t="shared" si="15"/>
        <v>1</v>
      </c>
      <c r="R214" s="55">
        <v>0</v>
      </c>
      <c r="S214" s="143">
        <v>1.25</v>
      </c>
      <c r="T214" s="143">
        <v>3.25</v>
      </c>
      <c r="U214" s="143">
        <v>66.125</v>
      </c>
      <c r="Y214" s="78"/>
      <c r="AJ214" s="143" t="s">
        <v>129</v>
      </c>
    </row>
    <row r="215" spans="1:36" ht="16.5" thickBot="1" x14ac:dyDescent="0.3">
      <c r="A215" s="28">
        <v>2004</v>
      </c>
      <c r="B215" s="28">
        <v>9</v>
      </c>
      <c r="C215" s="28">
        <v>30</v>
      </c>
      <c r="D215" s="28">
        <v>5.0999999999999996</v>
      </c>
      <c r="E215" s="29" t="s">
        <v>12</v>
      </c>
      <c r="F215" s="21" t="s">
        <v>19</v>
      </c>
      <c r="G215">
        <f t="shared" si="18"/>
        <v>5.0999999999999996</v>
      </c>
      <c r="H215" s="28">
        <v>2004</v>
      </c>
      <c r="I215" s="28">
        <v>9</v>
      </c>
      <c r="J215" s="28">
        <v>30</v>
      </c>
      <c r="K215" s="28">
        <v>5.0999999999999996</v>
      </c>
      <c r="L215" s="29" t="s">
        <v>12</v>
      </c>
      <c r="M215" s="154" t="s">
        <v>19</v>
      </c>
      <c r="N215" s="143">
        <f t="shared" si="19"/>
        <v>5.0999999999999996</v>
      </c>
      <c r="O215" s="144"/>
      <c r="P215" s="5">
        <v>38260</v>
      </c>
      <c r="Q215" s="30">
        <f t="shared" si="15"/>
        <v>5.0999999999999996</v>
      </c>
      <c r="R215" s="55">
        <v>0</v>
      </c>
      <c r="S215" s="143">
        <v>2.75</v>
      </c>
      <c r="T215" s="143">
        <v>6.375</v>
      </c>
      <c r="U215" s="143">
        <v>47.625</v>
      </c>
      <c r="Y215" s="78"/>
      <c r="AJ215" s="143" t="s">
        <v>117</v>
      </c>
    </row>
    <row r="216" spans="1:36" ht="15.75" thickBot="1" x14ac:dyDescent="0.3">
      <c r="R216" s="55"/>
      <c r="Y216" s="78"/>
    </row>
    <row r="217" spans="1:36" ht="15.75" thickBot="1" x14ac:dyDescent="0.3">
      <c r="R217" s="55"/>
      <c r="Y217" s="78"/>
    </row>
    <row r="218" spans="1:36" ht="15.75" thickBot="1" x14ac:dyDescent="0.3">
      <c r="R218" s="55"/>
      <c r="Y218" s="78"/>
    </row>
    <row r="219" spans="1:36" ht="15.75" thickBot="1" x14ac:dyDescent="0.3">
      <c r="R219" s="55"/>
      <c r="Y219" s="78"/>
    </row>
    <row r="220" spans="1:36" ht="15.75" thickBot="1" x14ac:dyDescent="0.3">
      <c r="R220" s="55"/>
      <c r="Y220" s="78"/>
    </row>
    <row r="221" spans="1:36" ht="15.75" thickBot="1" x14ac:dyDescent="0.3">
      <c r="R221" s="55"/>
      <c r="Y221" s="78"/>
    </row>
    <row r="222" spans="1:36" ht="15.75" thickBot="1" x14ac:dyDescent="0.3">
      <c r="R222" s="55"/>
      <c r="Y222" s="78"/>
    </row>
    <row r="223" spans="1:36" ht="15.75" thickBot="1" x14ac:dyDescent="0.3">
      <c r="R223" s="55"/>
      <c r="Y223" s="78"/>
    </row>
    <row r="224" spans="1:36" ht="15.75" thickBot="1" x14ac:dyDescent="0.3">
      <c r="R224" s="55"/>
      <c r="Y224" s="78"/>
    </row>
    <row r="225" spans="18:25" ht="15.75" thickBot="1" x14ac:dyDescent="0.3">
      <c r="R225" s="55"/>
      <c r="Y225" s="78"/>
    </row>
    <row r="226" spans="18:25" ht="15.75" thickBot="1" x14ac:dyDescent="0.3">
      <c r="R226" s="55"/>
      <c r="Y226" s="78"/>
    </row>
    <row r="227" spans="18:25" ht="15.75" thickBot="1" x14ac:dyDescent="0.3">
      <c r="R227" s="55"/>
      <c r="Y227" s="78"/>
    </row>
    <row r="228" spans="18:25" ht="15.75" thickBot="1" x14ac:dyDescent="0.3">
      <c r="R228" s="55"/>
      <c r="Y228" s="78"/>
    </row>
    <row r="229" spans="18:25" ht="15.75" thickBot="1" x14ac:dyDescent="0.3">
      <c r="R229" s="55"/>
      <c r="Y229" s="78"/>
    </row>
    <row r="230" spans="18:25" ht="15.75" thickBot="1" x14ac:dyDescent="0.3">
      <c r="R230" s="55"/>
      <c r="Y230" s="78"/>
    </row>
    <row r="231" spans="18:25" ht="15.75" thickBot="1" x14ac:dyDescent="0.3">
      <c r="R231" s="55"/>
      <c r="Y231" s="78"/>
    </row>
    <row r="232" spans="18:25" ht="15.75" thickBot="1" x14ac:dyDescent="0.3">
      <c r="R232" s="55"/>
      <c r="Y232" s="78"/>
    </row>
    <row r="233" spans="18:25" ht="15.75" thickBot="1" x14ac:dyDescent="0.3">
      <c r="R233" s="55"/>
      <c r="Y233" s="78"/>
    </row>
    <row r="234" spans="18:25" ht="15.75" thickBot="1" x14ac:dyDescent="0.3">
      <c r="R234" s="55"/>
      <c r="Y234" s="78"/>
    </row>
    <row r="235" spans="18:25" ht="15.75" thickBot="1" x14ac:dyDescent="0.3">
      <c r="R235" s="55"/>
      <c r="Y235" s="78"/>
    </row>
    <row r="236" spans="18:25" ht="15.75" thickBot="1" x14ac:dyDescent="0.3">
      <c r="R236" s="55"/>
      <c r="Y236" s="78"/>
    </row>
    <row r="237" spans="18:25" ht="15.75" thickBot="1" x14ac:dyDescent="0.3">
      <c r="R237" s="55"/>
      <c r="Y237" s="78"/>
    </row>
    <row r="238" spans="18:25" ht="15.75" thickBot="1" x14ac:dyDescent="0.3">
      <c r="R238" s="55"/>
      <c r="Y238" s="78"/>
    </row>
    <row r="239" spans="18:25" ht="15.75" thickBot="1" x14ac:dyDescent="0.3">
      <c r="R239" s="55"/>
      <c r="Y239" s="78"/>
    </row>
    <row r="240" spans="18:25" ht="15.75" thickBot="1" x14ac:dyDescent="0.3">
      <c r="R240" s="55"/>
      <c r="Y240" s="78"/>
    </row>
    <row r="241" spans="18:25" ht="15.75" thickBot="1" x14ac:dyDescent="0.3">
      <c r="R241" s="55"/>
      <c r="Y241" s="78"/>
    </row>
    <row r="242" spans="18:25" ht="15.75" thickBot="1" x14ac:dyDescent="0.3">
      <c r="R242" s="55"/>
      <c r="Y242" s="78"/>
    </row>
    <row r="243" spans="18:25" ht="15.75" thickBot="1" x14ac:dyDescent="0.3">
      <c r="R243" s="55"/>
      <c r="Y243" s="78"/>
    </row>
    <row r="244" spans="18:25" ht="15.75" thickBot="1" x14ac:dyDescent="0.3">
      <c r="R244" s="55"/>
      <c r="Y244" s="78"/>
    </row>
    <row r="245" spans="18:25" ht="15.75" thickBot="1" x14ac:dyDescent="0.3">
      <c r="R245" s="55"/>
      <c r="Y245" s="78"/>
    </row>
    <row r="246" spans="18:25" ht="15.75" thickBot="1" x14ac:dyDescent="0.3">
      <c r="R246" s="56"/>
      <c r="Y246" s="78"/>
    </row>
    <row r="247" spans="18:25" ht="15.75" thickBot="1" x14ac:dyDescent="0.3">
      <c r="R247" s="56"/>
      <c r="Y247" s="78"/>
    </row>
    <row r="248" spans="18:25" ht="15.75" thickBot="1" x14ac:dyDescent="0.3">
      <c r="R248" s="55"/>
      <c r="Y248" s="78"/>
    </row>
    <row r="249" spans="18:25" ht="15.75" thickBot="1" x14ac:dyDescent="0.3">
      <c r="R249" s="55"/>
      <c r="Y249" s="78"/>
    </row>
    <row r="250" spans="18:25" ht="15.75" thickBot="1" x14ac:dyDescent="0.3">
      <c r="R250" s="55"/>
      <c r="Y250" s="78"/>
    </row>
    <row r="251" spans="18:25" ht="15.75" thickBot="1" x14ac:dyDescent="0.3">
      <c r="R251" s="55"/>
      <c r="Y251" s="78"/>
    </row>
    <row r="252" spans="18:25" ht="15.75" thickBot="1" x14ac:dyDescent="0.3">
      <c r="R252" s="56"/>
      <c r="Y252" s="78"/>
    </row>
    <row r="253" spans="18:25" ht="15.75" thickBot="1" x14ac:dyDescent="0.3">
      <c r="R253" s="55"/>
      <c r="Y253" s="78"/>
    </row>
    <row r="254" spans="18:25" ht="15.75" thickBot="1" x14ac:dyDescent="0.3">
      <c r="R254" s="55"/>
      <c r="Y254" s="78"/>
    </row>
    <row r="255" spans="18:25" ht="15.75" thickBot="1" x14ac:dyDescent="0.3">
      <c r="R255" s="55"/>
      <c r="Y255" s="78"/>
    </row>
    <row r="256" spans="18:25" ht="15.75" thickBot="1" x14ac:dyDescent="0.3">
      <c r="R256" s="55"/>
      <c r="Y256" s="78"/>
    </row>
    <row r="257" spans="18:25" ht="15.75" thickBot="1" x14ac:dyDescent="0.3">
      <c r="R257" s="56"/>
      <c r="Y257" s="78"/>
    </row>
    <row r="258" spans="18:25" ht="15.75" thickBot="1" x14ac:dyDescent="0.3">
      <c r="R258" s="55"/>
      <c r="Y258" s="78"/>
    </row>
    <row r="259" spans="18:25" ht="15.75" thickBot="1" x14ac:dyDescent="0.3">
      <c r="R259" s="56"/>
      <c r="Y259" s="78"/>
    </row>
    <row r="260" spans="18:25" ht="15.75" thickBot="1" x14ac:dyDescent="0.3">
      <c r="R260" s="55"/>
      <c r="Y260" s="78"/>
    </row>
    <row r="261" spans="18:25" ht="15.75" thickBot="1" x14ac:dyDescent="0.3">
      <c r="R261" s="55"/>
      <c r="Y261" s="78"/>
    </row>
    <row r="262" spans="18:25" ht="15.75" thickBot="1" x14ac:dyDescent="0.3">
      <c r="R262" s="55"/>
      <c r="Y262" s="78"/>
    </row>
    <row r="263" spans="18:25" ht="15.75" thickBot="1" x14ac:dyDescent="0.3">
      <c r="R263" s="55"/>
      <c r="Y263" s="78"/>
    </row>
    <row r="264" spans="18:25" ht="15.75" thickBot="1" x14ac:dyDescent="0.3">
      <c r="R264" s="55"/>
      <c r="Y264" s="78"/>
    </row>
    <row r="265" spans="18:25" ht="15.75" thickBot="1" x14ac:dyDescent="0.3">
      <c r="R265" s="55"/>
      <c r="Y265" s="78"/>
    </row>
    <row r="266" spans="18:25" ht="15.75" thickBot="1" x14ac:dyDescent="0.3">
      <c r="R266" s="55"/>
      <c r="Y266" s="78"/>
    </row>
    <row r="267" spans="18:25" ht="15.75" thickBot="1" x14ac:dyDescent="0.3">
      <c r="R267" s="55"/>
      <c r="Y267" s="78"/>
    </row>
    <row r="268" spans="18:25" ht="15.75" thickBot="1" x14ac:dyDescent="0.3">
      <c r="R268" s="56"/>
      <c r="Y268" s="78"/>
    </row>
    <row r="269" spans="18:25" ht="15.75" thickBot="1" x14ac:dyDescent="0.3">
      <c r="R269" s="55"/>
      <c r="Y269" s="78"/>
    </row>
    <row r="270" spans="18:25" ht="15.75" thickBot="1" x14ac:dyDescent="0.3">
      <c r="R270" s="55"/>
      <c r="Y270" s="78"/>
    </row>
    <row r="271" spans="18:25" ht="15.75" thickBot="1" x14ac:dyDescent="0.3">
      <c r="R271" s="56"/>
    </row>
    <row r="272" spans="18:25" ht="15.75" thickBot="1" x14ac:dyDescent="0.3">
      <c r="R272" s="56"/>
    </row>
    <row r="273" spans="18:18" ht="15.75" thickBot="1" x14ac:dyDescent="0.3">
      <c r="R273" s="55"/>
    </row>
    <row r="274" spans="18:18" ht="15.75" thickBot="1" x14ac:dyDescent="0.3">
      <c r="R274" s="55"/>
    </row>
    <row r="275" spans="18:18" ht="15.75" thickBot="1" x14ac:dyDescent="0.3">
      <c r="R275" s="55"/>
    </row>
    <row r="276" spans="18:18" ht="15.75" thickBot="1" x14ac:dyDescent="0.3">
      <c r="R276" s="55"/>
    </row>
    <row r="277" spans="18:18" ht="15.75" thickBot="1" x14ac:dyDescent="0.3">
      <c r="R277" s="55"/>
    </row>
    <row r="278" spans="18:18" ht="15.75" thickBot="1" x14ac:dyDescent="0.3">
      <c r="R278" s="55"/>
    </row>
    <row r="279" spans="18:18" ht="15.75" thickBot="1" x14ac:dyDescent="0.3">
      <c r="R279" s="55"/>
    </row>
    <row r="280" spans="18:18" ht="15.75" thickBot="1" x14ac:dyDescent="0.3">
      <c r="R280" s="55"/>
    </row>
    <row r="281" spans="18:18" ht="15.75" thickBot="1" x14ac:dyDescent="0.3">
      <c r="R281" s="56"/>
    </row>
    <row r="282" spans="18:18" ht="15.75" thickBot="1" x14ac:dyDescent="0.3">
      <c r="R282" s="56"/>
    </row>
    <row r="283" spans="18:18" ht="15.75" thickBot="1" x14ac:dyDescent="0.3">
      <c r="R283" s="55"/>
    </row>
    <row r="284" spans="18:18" ht="15.75" thickBot="1" x14ac:dyDescent="0.3">
      <c r="R284" s="56"/>
    </row>
    <row r="285" spans="18:18" ht="15.75" thickBot="1" x14ac:dyDescent="0.3">
      <c r="R285" s="55"/>
    </row>
    <row r="286" spans="18:18" ht="15.75" thickBot="1" x14ac:dyDescent="0.3">
      <c r="R286" s="55"/>
    </row>
    <row r="287" spans="18:18" ht="15.75" thickBot="1" x14ac:dyDescent="0.3">
      <c r="R287" s="55"/>
    </row>
    <row r="288" spans="18:18" ht="15.75" thickBot="1" x14ac:dyDescent="0.3">
      <c r="R288" s="55"/>
    </row>
    <row r="289" spans="18:18" ht="15.75" thickBot="1" x14ac:dyDescent="0.3">
      <c r="R289" s="55"/>
    </row>
    <row r="290" spans="18:18" ht="15.75" thickBot="1" x14ac:dyDescent="0.3">
      <c r="R290" s="55"/>
    </row>
    <row r="291" spans="18:18" ht="15.75" thickBot="1" x14ac:dyDescent="0.3">
      <c r="R291" s="56"/>
    </row>
    <row r="292" spans="18:18" ht="15.75" thickBot="1" x14ac:dyDescent="0.3">
      <c r="R292" s="56"/>
    </row>
    <row r="293" spans="18:18" ht="15.75" thickBot="1" x14ac:dyDescent="0.3">
      <c r="R293" s="55"/>
    </row>
    <row r="294" spans="18:18" ht="15.75" thickBot="1" x14ac:dyDescent="0.3">
      <c r="R294" s="55"/>
    </row>
    <row r="295" spans="18:18" ht="15.75" thickBot="1" x14ac:dyDescent="0.3">
      <c r="R295" s="55"/>
    </row>
    <row r="296" spans="18:18" ht="15.75" thickBot="1" x14ac:dyDescent="0.3">
      <c r="R296" s="55"/>
    </row>
    <row r="297" spans="18:18" ht="15.75" thickBot="1" x14ac:dyDescent="0.3">
      <c r="R297" s="55"/>
    </row>
    <row r="298" spans="18:18" ht="15.75" thickBot="1" x14ac:dyDescent="0.3">
      <c r="R298" s="55"/>
    </row>
    <row r="299" spans="18:18" ht="15.75" thickBot="1" x14ac:dyDescent="0.3">
      <c r="R299" s="55"/>
    </row>
    <row r="300" spans="18:18" ht="15.75" thickBot="1" x14ac:dyDescent="0.3">
      <c r="R300" s="55"/>
    </row>
    <row r="301" spans="18:18" ht="15.75" thickBot="1" x14ac:dyDescent="0.3">
      <c r="R301" s="55"/>
    </row>
    <row r="302" spans="18:18" ht="15.75" thickBot="1" x14ac:dyDescent="0.3">
      <c r="R302" s="56"/>
    </row>
    <row r="303" spans="18:18" ht="15.75" thickBot="1" x14ac:dyDescent="0.3">
      <c r="R303" s="55"/>
    </row>
    <row r="304" spans="18:18" ht="15.75" thickBot="1" x14ac:dyDescent="0.3">
      <c r="R304" s="55"/>
    </row>
    <row r="305" spans="18:18" ht="15.75" thickBot="1" x14ac:dyDescent="0.3">
      <c r="R305" s="56"/>
    </row>
    <row r="306" spans="18:18" ht="15.75" thickBot="1" x14ac:dyDescent="0.3">
      <c r="R306" s="56"/>
    </row>
    <row r="307" spans="18:18" ht="15.75" thickBot="1" x14ac:dyDescent="0.3">
      <c r="R307" s="55"/>
    </row>
    <row r="308" spans="18:18" ht="15.75" thickBot="1" x14ac:dyDescent="0.3">
      <c r="R308" s="55"/>
    </row>
    <row r="309" spans="18:18" ht="15.75" thickBot="1" x14ac:dyDescent="0.3">
      <c r="R309" s="55"/>
    </row>
    <row r="310" spans="18:18" ht="15.75" thickBot="1" x14ac:dyDescent="0.3">
      <c r="R310" s="56"/>
    </row>
    <row r="311" spans="18:18" ht="15.75" thickBot="1" x14ac:dyDescent="0.3">
      <c r="R311" s="55"/>
    </row>
    <row r="312" spans="18:18" ht="15.75" thickBot="1" x14ac:dyDescent="0.3">
      <c r="R312" s="56"/>
    </row>
    <row r="313" spans="18:18" ht="15.75" thickBot="1" x14ac:dyDescent="0.3">
      <c r="R313" s="55"/>
    </row>
    <row r="314" spans="18:18" ht="15.75" thickBot="1" x14ac:dyDescent="0.3">
      <c r="R314" s="55"/>
    </row>
    <row r="315" spans="18:18" ht="15.75" thickBot="1" x14ac:dyDescent="0.3">
      <c r="R315" s="55"/>
    </row>
    <row r="316" spans="18:18" ht="15.75" thickBot="1" x14ac:dyDescent="0.3">
      <c r="R316" s="55"/>
    </row>
    <row r="317" spans="18:18" ht="15.75" thickBot="1" x14ac:dyDescent="0.3">
      <c r="R317" s="56"/>
    </row>
    <row r="318" spans="18:18" ht="15.75" thickBot="1" x14ac:dyDescent="0.3">
      <c r="R318" s="55"/>
    </row>
    <row r="319" spans="18:18" ht="15.75" thickBot="1" x14ac:dyDescent="0.3">
      <c r="R319" s="56"/>
    </row>
    <row r="320" spans="18:18" ht="15.75" thickBot="1" x14ac:dyDescent="0.3">
      <c r="R320" s="55"/>
    </row>
    <row r="321" spans="18:18" ht="15.75" thickBot="1" x14ac:dyDescent="0.3">
      <c r="R321" s="55"/>
    </row>
    <row r="322" spans="18:18" ht="15.75" thickBot="1" x14ac:dyDescent="0.3">
      <c r="R322" s="55"/>
    </row>
    <row r="323" spans="18:18" ht="15.75" thickBot="1" x14ac:dyDescent="0.3">
      <c r="R323" s="55"/>
    </row>
    <row r="324" spans="18:18" ht="15.75" thickBot="1" x14ac:dyDescent="0.3">
      <c r="R324" s="55"/>
    </row>
    <row r="325" spans="18:18" ht="15.75" thickBot="1" x14ac:dyDescent="0.3">
      <c r="R325" s="55"/>
    </row>
    <row r="326" spans="18:18" ht="15.75" thickBot="1" x14ac:dyDescent="0.3">
      <c r="R326" s="56"/>
    </row>
    <row r="327" spans="18:18" ht="15.75" thickBot="1" x14ac:dyDescent="0.3">
      <c r="R327" s="55"/>
    </row>
    <row r="328" spans="18:18" ht="15.75" thickBot="1" x14ac:dyDescent="0.3">
      <c r="R328" s="55"/>
    </row>
    <row r="329" spans="18:18" ht="15.75" thickBot="1" x14ac:dyDescent="0.3">
      <c r="R329" s="55"/>
    </row>
    <row r="330" spans="18:18" ht="15.75" thickBot="1" x14ac:dyDescent="0.3">
      <c r="R330" s="55"/>
    </row>
    <row r="331" spans="18:18" ht="15.75" thickBot="1" x14ac:dyDescent="0.3">
      <c r="R331" s="55"/>
    </row>
    <row r="332" spans="18:18" ht="15.75" thickBot="1" x14ac:dyDescent="0.3">
      <c r="R332" s="56"/>
    </row>
    <row r="333" spans="18:18" ht="15.75" thickBot="1" x14ac:dyDescent="0.3">
      <c r="R333" s="55"/>
    </row>
    <row r="334" spans="18:18" ht="15.75" thickBot="1" x14ac:dyDescent="0.3">
      <c r="R334" s="55"/>
    </row>
    <row r="335" spans="18:18" ht="15.75" thickBot="1" x14ac:dyDescent="0.3">
      <c r="R335" s="56"/>
    </row>
    <row r="336" spans="18:18" ht="15.75" thickBot="1" x14ac:dyDescent="0.3">
      <c r="R336" s="55"/>
    </row>
    <row r="337" spans="18:18" ht="15.75" thickBot="1" x14ac:dyDescent="0.3">
      <c r="R337" s="56"/>
    </row>
    <row r="338" spans="18:18" ht="15.75" thickBot="1" x14ac:dyDescent="0.3">
      <c r="R338" s="55"/>
    </row>
    <row r="339" spans="18:18" ht="15.75" thickBot="1" x14ac:dyDescent="0.3">
      <c r="R339" s="55"/>
    </row>
    <row r="340" spans="18:18" ht="15.75" thickBot="1" x14ac:dyDescent="0.3">
      <c r="R340" s="56"/>
    </row>
    <row r="341" spans="18:18" ht="15.75" thickBot="1" x14ac:dyDescent="0.3">
      <c r="R341" s="55"/>
    </row>
    <row r="342" spans="18:18" ht="15.75" thickBot="1" x14ac:dyDescent="0.3">
      <c r="R342" s="56"/>
    </row>
    <row r="343" spans="18:18" ht="15.75" thickBot="1" x14ac:dyDescent="0.3">
      <c r="R343" s="55"/>
    </row>
    <row r="344" spans="18:18" ht="15.75" thickBot="1" x14ac:dyDescent="0.3">
      <c r="R344" s="56"/>
    </row>
    <row r="345" spans="18:18" ht="15.75" thickBot="1" x14ac:dyDescent="0.3">
      <c r="R345" s="56"/>
    </row>
    <row r="346" spans="18:18" ht="15.75" thickBot="1" x14ac:dyDescent="0.3">
      <c r="R346" s="56"/>
    </row>
    <row r="347" spans="18:18" ht="15.75" thickBot="1" x14ac:dyDescent="0.3">
      <c r="R347" s="55"/>
    </row>
    <row r="348" spans="18:18" ht="15.75" thickBot="1" x14ac:dyDescent="0.3">
      <c r="R348" s="56"/>
    </row>
    <row r="349" spans="18:18" ht="15.75" thickBot="1" x14ac:dyDescent="0.3">
      <c r="R349" s="55"/>
    </row>
    <row r="350" spans="18:18" ht="15.75" thickBot="1" x14ac:dyDescent="0.3">
      <c r="R350" s="55"/>
    </row>
    <row r="351" spans="18:18" ht="15.75" thickBot="1" x14ac:dyDescent="0.3">
      <c r="R351" s="56"/>
    </row>
    <row r="352" spans="18:18" ht="15.75" thickBot="1" x14ac:dyDescent="0.3">
      <c r="R352" s="55"/>
    </row>
    <row r="353" spans="18:18" ht="15.75" thickBot="1" x14ac:dyDescent="0.3">
      <c r="R353" s="56"/>
    </row>
    <row r="354" spans="18:18" ht="15.75" thickBot="1" x14ac:dyDescent="0.3">
      <c r="R354" s="56"/>
    </row>
    <row r="355" spans="18:18" ht="15.75" thickBot="1" x14ac:dyDescent="0.3">
      <c r="R355" s="55"/>
    </row>
    <row r="356" spans="18:18" ht="15.75" thickBot="1" x14ac:dyDescent="0.3">
      <c r="R356" s="55"/>
    </row>
    <row r="357" spans="18:18" ht="15.75" thickBot="1" x14ac:dyDescent="0.3">
      <c r="R357" s="55"/>
    </row>
    <row r="358" spans="18:18" ht="15.75" thickBot="1" x14ac:dyDescent="0.3">
      <c r="R358" s="56"/>
    </row>
    <row r="359" spans="18:18" ht="15.75" thickBot="1" x14ac:dyDescent="0.3">
      <c r="R359" s="55"/>
    </row>
    <row r="360" spans="18:18" ht="15.75" thickBot="1" x14ac:dyDescent="0.3">
      <c r="R360" s="56"/>
    </row>
    <row r="361" spans="18:18" ht="15.75" thickBot="1" x14ac:dyDescent="0.3">
      <c r="R361" s="56"/>
    </row>
    <row r="362" spans="18:18" ht="15.75" thickBot="1" x14ac:dyDescent="0.3">
      <c r="R362" s="55"/>
    </row>
    <row r="363" spans="18:18" ht="15.75" thickBot="1" x14ac:dyDescent="0.3">
      <c r="R363" s="55"/>
    </row>
    <row r="364" spans="18:18" ht="15.75" thickBot="1" x14ac:dyDescent="0.3">
      <c r="R364" s="55"/>
    </row>
    <row r="365" spans="18:18" ht="15.75" thickBot="1" x14ac:dyDescent="0.3">
      <c r="R365" s="55"/>
    </row>
    <row r="366" spans="18:18" ht="15.75" thickBot="1" x14ac:dyDescent="0.3">
      <c r="R366" s="55"/>
    </row>
    <row r="367" spans="18:18" ht="15.75" thickBot="1" x14ac:dyDescent="0.3">
      <c r="R367" s="56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46"/>
  <sheetViews>
    <sheetView zoomScale="70" zoomScaleNormal="70" workbookViewId="0">
      <pane ySplit="1" topLeftCell="A173" activePane="bottomLeft" state="frozen"/>
      <selection activeCell="F5" sqref="F5"/>
      <selection pane="bottomLeft" activeCell="Q175" sqref="Q175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6" customWidth="1"/>
    <col min="7" max="7" width="12.7109375" bestFit="1" customWidth="1"/>
    <col min="8" max="8" width="35.42578125" customWidth="1"/>
    <col min="9" max="9" width="21.42578125" customWidth="1"/>
    <col min="10" max="10" width="15.5703125" customWidth="1"/>
    <col min="11" max="11" width="15" style="143" customWidth="1"/>
    <col min="12" max="12" width="15.42578125" style="143" customWidth="1"/>
    <col min="13" max="13" width="14.85546875" style="143" customWidth="1"/>
    <col min="14" max="14" width="9.140625" style="143"/>
    <col min="15" max="15" width="7.85546875" style="6" customWidth="1"/>
    <col min="16" max="17" width="12" style="6" customWidth="1"/>
    <col min="18" max="18" width="9.42578125" customWidth="1"/>
    <col min="20" max="20" width="9.140625" style="6"/>
    <col min="21" max="21" width="8.7109375" style="6" customWidth="1"/>
    <col min="22" max="22" width="8.5703125" customWidth="1"/>
    <col min="23" max="23" width="11" customWidth="1"/>
    <col min="24" max="24" width="11.140625" customWidth="1"/>
    <col min="25" max="25" width="16.28515625" customWidth="1"/>
    <col min="26" max="26" width="11.140625" customWidth="1"/>
    <col min="27" max="27" width="12.42578125" customWidth="1"/>
    <col min="28" max="28" width="18.140625" customWidth="1"/>
  </cols>
  <sheetData>
    <row r="1" spans="1:28" ht="62.25" customHeight="1" thickBot="1" x14ac:dyDescent="0.3">
      <c r="A1" s="85" t="s">
        <v>0</v>
      </c>
      <c r="B1" s="85" t="s">
        <v>1</v>
      </c>
      <c r="C1" s="85" t="s">
        <v>2</v>
      </c>
      <c r="D1" s="100" t="s">
        <v>3</v>
      </c>
      <c r="E1" s="85" t="s">
        <v>4</v>
      </c>
      <c r="F1" s="100" t="s">
        <v>5</v>
      </c>
      <c r="G1" s="85" t="s">
        <v>7</v>
      </c>
      <c r="H1" s="86" t="s">
        <v>6</v>
      </c>
      <c r="I1" s="101" t="s">
        <v>3</v>
      </c>
      <c r="J1" s="99" t="s">
        <v>21</v>
      </c>
      <c r="K1" s="110" t="s">
        <v>113</v>
      </c>
      <c r="L1" s="110" t="s">
        <v>114</v>
      </c>
      <c r="M1" s="110" t="s">
        <v>131</v>
      </c>
      <c r="N1" s="110" t="s">
        <v>116</v>
      </c>
      <c r="O1" s="180" t="s">
        <v>34</v>
      </c>
      <c r="P1" s="180" t="s">
        <v>30</v>
      </c>
      <c r="Q1" s="180" t="s">
        <v>33</v>
      </c>
      <c r="R1" s="180" t="s">
        <v>29</v>
      </c>
      <c r="S1" s="93" t="s">
        <v>36</v>
      </c>
      <c r="T1" s="180" t="s">
        <v>31</v>
      </c>
      <c r="U1" s="180" t="s">
        <v>32</v>
      </c>
      <c r="V1" s="180" t="s">
        <v>35</v>
      </c>
      <c r="W1" s="94" t="s">
        <v>37</v>
      </c>
      <c r="X1" s="94" t="s">
        <v>38</v>
      </c>
      <c r="Y1" s="94" t="s">
        <v>39</v>
      </c>
      <c r="Z1" s="94" t="s">
        <v>40</v>
      </c>
      <c r="AA1" s="94" t="s">
        <v>42</v>
      </c>
      <c r="AB1" s="94" t="s">
        <v>41</v>
      </c>
    </row>
    <row r="2" spans="1:28" ht="16.5" thickBot="1" x14ac:dyDescent="0.3">
      <c r="A2" s="22">
        <v>2005</v>
      </c>
      <c r="B2" s="22">
        <v>3</v>
      </c>
      <c r="C2" s="22">
        <v>1</v>
      </c>
      <c r="D2" s="22">
        <v>-7.4</v>
      </c>
      <c r="E2" s="23" t="s">
        <v>9</v>
      </c>
      <c r="F2" s="8" t="s">
        <v>9</v>
      </c>
      <c r="G2">
        <f>D2+10</f>
        <v>2.5999999999999996</v>
      </c>
      <c r="H2" s="5">
        <v>38412</v>
      </c>
      <c r="I2">
        <f>D2</f>
        <v>-7.4</v>
      </c>
      <c r="J2" s="77">
        <v>0.2</v>
      </c>
      <c r="K2" s="143">
        <v>0.875</v>
      </c>
      <c r="L2" s="143">
        <v>2.125</v>
      </c>
      <c r="M2" s="143">
        <v>85.375</v>
      </c>
      <c r="N2" s="143" t="s">
        <v>117</v>
      </c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</row>
    <row r="3" spans="1:28" ht="16.5" thickBot="1" x14ac:dyDescent="0.3">
      <c r="A3" s="22">
        <v>2005</v>
      </c>
      <c r="B3" s="22">
        <v>3</v>
      </c>
      <c r="C3" s="22">
        <v>2</v>
      </c>
      <c r="D3" s="22">
        <v>-7.1</v>
      </c>
      <c r="E3" s="23" t="s">
        <v>9</v>
      </c>
      <c r="F3" s="8" t="s">
        <v>9</v>
      </c>
      <c r="G3">
        <f t="shared" ref="G3:G17" si="0">D3+10</f>
        <v>2.9000000000000004</v>
      </c>
      <c r="H3" s="5">
        <v>38413</v>
      </c>
      <c r="I3">
        <f t="shared" ref="I3:I66" si="1">D3</f>
        <v>-7.1</v>
      </c>
      <c r="J3" s="55">
        <v>0</v>
      </c>
      <c r="K3" s="143">
        <v>1.125</v>
      </c>
      <c r="L3" s="143">
        <v>3.375</v>
      </c>
      <c r="M3" s="143">
        <v>72.375</v>
      </c>
      <c r="N3" s="143" t="s">
        <v>129</v>
      </c>
    </row>
    <row r="4" spans="1:28" ht="16.5" thickBot="1" x14ac:dyDescent="0.3">
      <c r="A4" s="22">
        <v>2005</v>
      </c>
      <c r="B4" s="22">
        <v>3</v>
      </c>
      <c r="C4" s="22">
        <v>3</v>
      </c>
      <c r="D4" s="22">
        <v>-7.6</v>
      </c>
      <c r="E4" s="23" t="s">
        <v>9</v>
      </c>
      <c r="F4" s="8" t="s">
        <v>9</v>
      </c>
      <c r="G4">
        <f t="shared" si="0"/>
        <v>2.4000000000000004</v>
      </c>
      <c r="H4" s="5">
        <v>38414</v>
      </c>
      <c r="I4">
        <f t="shared" si="1"/>
        <v>-7.6</v>
      </c>
      <c r="J4" s="55">
        <v>0</v>
      </c>
      <c r="K4" s="143">
        <v>0.875</v>
      </c>
      <c r="L4" s="143">
        <v>2.25</v>
      </c>
      <c r="M4" s="143">
        <v>61.375</v>
      </c>
      <c r="N4" s="143" t="s">
        <v>129</v>
      </c>
    </row>
    <row r="5" spans="1:28" ht="16.5" thickBot="1" x14ac:dyDescent="0.3">
      <c r="A5" s="22">
        <v>2005</v>
      </c>
      <c r="B5" s="22">
        <v>3</v>
      </c>
      <c r="C5" s="22">
        <v>4</v>
      </c>
      <c r="D5" s="22">
        <v>-3.4</v>
      </c>
      <c r="E5" s="23" t="s">
        <v>10</v>
      </c>
      <c r="F5" s="8" t="s">
        <v>9</v>
      </c>
      <c r="G5">
        <f t="shared" si="0"/>
        <v>6.6</v>
      </c>
      <c r="H5" s="5">
        <v>38415</v>
      </c>
      <c r="I5">
        <f t="shared" si="1"/>
        <v>-3.4</v>
      </c>
      <c r="J5" s="55">
        <v>0</v>
      </c>
      <c r="K5" s="143">
        <v>2.5</v>
      </c>
      <c r="L5" s="143">
        <v>4.75</v>
      </c>
      <c r="M5" s="143">
        <v>70.25</v>
      </c>
      <c r="N5" s="143" t="s">
        <v>122</v>
      </c>
    </row>
    <row r="6" spans="1:28" ht="16.5" thickBot="1" x14ac:dyDescent="0.3">
      <c r="A6" s="22">
        <v>2005</v>
      </c>
      <c r="B6" s="22">
        <v>3</v>
      </c>
      <c r="C6" s="22">
        <v>5</v>
      </c>
      <c r="D6" s="22">
        <v>-5.4</v>
      </c>
      <c r="E6" s="23" t="s">
        <v>9</v>
      </c>
      <c r="F6" s="8" t="s">
        <v>9</v>
      </c>
      <c r="G6">
        <f t="shared" si="0"/>
        <v>4.5999999999999996</v>
      </c>
      <c r="H6" s="5">
        <v>38416</v>
      </c>
      <c r="I6">
        <f t="shared" si="1"/>
        <v>-5.4</v>
      </c>
      <c r="J6" s="55">
        <v>2.4</v>
      </c>
      <c r="K6" s="143">
        <v>2</v>
      </c>
      <c r="L6" s="143">
        <v>4.25</v>
      </c>
      <c r="M6" s="143">
        <v>54.75</v>
      </c>
      <c r="N6" s="143" t="s">
        <v>124</v>
      </c>
    </row>
    <row r="7" spans="1:28" ht="16.5" thickBot="1" x14ac:dyDescent="0.3">
      <c r="A7" s="22">
        <v>2005</v>
      </c>
      <c r="B7" s="22">
        <v>3</v>
      </c>
      <c r="C7" s="22">
        <v>6</v>
      </c>
      <c r="D7" s="22">
        <v>-10.7</v>
      </c>
      <c r="E7" s="23" t="s">
        <v>9</v>
      </c>
      <c r="F7" s="8" t="s">
        <v>9</v>
      </c>
      <c r="G7">
        <f t="shared" si="0"/>
        <v>-0.69999999999999929</v>
      </c>
      <c r="H7" s="5">
        <v>38417</v>
      </c>
      <c r="I7">
        <f t="shared" si="1"/>
        <v>-10.7</v>
      </c>
      <c r="J7" s="55">
        <v>0</v>
      </c>
      <c r="K7" s="143">
        <v>1.875</v>
      </c>
      <c r="L7" s="143">
        <v>4</v>
      </c>
      <c r="M7" s="143">
        <v>47.625</v>
      </c>
      <c r="N7" s="143" t="s">
        <v>127</v>
      </c>
    </row>
    <row r="8" spans="1:28" ht="16.5" thickBot="1" x14ac:dyDescent="0.3">
      <c r="A8" s="22">
        <v>2005</v>
      </c>
      <c r="B8" s="22">
        <v>3</v>
      </c>
      <c r="C8" s="22">
        <v>7</v>
      </c>
      <c r="D8" s="22">
        <v>-4.2</v>
      </c>
      <c r="E8" s="23" t="s">
        <v>10</v>
      </c>
      <c r="F8" s="8" t="s">
        <v>9</v>
      </c>
      <c r="G8">
        <f t="shared" si="0"/>
        <v>5.8</v>
      </c>
      <c r="H8" s="5">
        <v>38418</v>
      </c>
      <c r="I8">
        <f t="shared" si="1"/>
        <v>-4.2</v>
      </c>
      <c r="J8" s="55">
        <v>1.4</v>
      </c>
      <c r="K8" s="143">
        <v>4.125</v>
      </c>
      <c r="L8" s="143">
        <v>8.375</v>
      </c>
      <c r="M8" s="143">
        <v>68.5</v>
      </c>
      <c r="N8" s="143" t="s">
        <v>117</v>
      </c>
    </row>
    <row r="9" spans="1:28" ht="16.5" thickBot="1" x14ac:dyDescent="0.3">
      <c r="A9" s="22">
        <v>2005</v>
      </c>
      <c r="B9" s="22">
        <v>3</v>
      </c>
      <c r="C9" s="22">
        <v>8</v>
      </c>
      <c r="D9" s="22">
        <v>-5.7</v>
      </c>
      <c r="E9" s="23" t="s">
        <v>9</v>
      </c>
      <c r="F9" s="8" t="s">
        <v>9</v>
      </c>
      <c r="G9">
        <f t="shared" si="0"/>
        <v>4.3</v>
      </c>
      <c r="H9" s="5">
        <v>38419</v>
      </c>
      <c r="I9">
        <f t="shared" si="1"/>
        <v>-5.7</v>
      </c>
      <c r="J9" s="55">
        <v>3</v>
      </c>
      <c r="K9" s="143">
        <v>5.25</v>
      </c>
      <c r="L9" s="143">
        <v>10.375</v>
      </c>
      <c r="M9" s="143">
        <v>80</v>
      </c>
      <c r="N9" s="143" t="s">
        <v>122</v>
      </c>
    </row>
    <row r="10" spans="1:28" ht="16.5" thickBot="1" x14ac:dyDescent="0.3">
      <c r="A10" s="22">
        <v>2005</v>
      </c>
      <c r="B10" s="22">
        <v>3</v>
      </c>
      <c r="C10" s="22">
        <v>9</v>
      </c>
      <c r="D10" s="22">
        <v>-13.9</v>
      </c>
      <c r="E10" s="23" t="s">
        <v>9</v>
      </c>
      <c r="F10" s="8" t="s">
        <v>9</v>
      </c>
      <c r="G10">
        <f t="shared" si="0"/>
        <v>-3.9000000000000004</v>
      </c>
      <c r="H10" s="5">
        <v>38420</v>
      </c>
      <c r="I10">
        <f t="shared" si="1"/>
        <v>-13.9</v>
      </c>
      <c r="J10" s="55">
        <v>0.2</v>
      </c>
      <c r="K10" s="143">
        <v>0.875</v>
      </c>
      <c r="L10" s="143">
        <v>2.5</v>
      </c>
      <c r="M10" s="143">
        <v>74.375</v>
      </c>
      <c r="N10" s="143" t="s">
        <v>125</v>
      </c>
    </row>
    <row r="11" spans="1:28" ht="16.5" thickBot="1" x14ac:dyDescent="0.3">
      <c r="A11" s="22">
        <v>2005</v>
      </c>
      <c r="B11" s="22">
        <v>3</v>
      </c>
      <c r="C11" s="22">
        <v>10</v>
      </c>
      <c r="D11" s="22">
        <v>-9.9</v>
      </c>
      <c r="E11" s="23" t="s">
        <v>9</v>
      </c>
      <c r="F11" s="8" t="s">
        <v>9</v>
      </c>
      <c r="G11">
        <f t="shared" si="0"/>
        <v>9.9999999999999645E-2</v>
      </c>
      <c r="H11" s="5">
        <v>38421</v>
      </c>
      <c r="I11">
        <f t="shared" si="1"/>
        <v>-9.9</v>
      </c>
      <c r="J11" s="55">
        <v>0</v>
      </c>
      <c r="K11" s="143">
        <v>1.75</v>
      </c>
      <c r="L11" s="143">
        <v>4</v>
      </c>
      <c r="M11" s="143">
        <v>63.625</v>
      </c>
      <c r="N11" s="143" t="s">
        <v>127</v>
      </c>
    </row>
    <row r="12" spans="1:28" ht="16.5" thickBot="1" x14ac:dyDescent="0.3">
      <c r="A12" s="22">
        <v>2005</v>
      </c>
      <c r="B12" s="22">
        <v>3</v>
      </c>
      <c r="C12" s="22">
        <v>11</v>
      </c>
      <c r="D12" s="22">
        <v>-6.3</v>
      </c>
      <c r="E12" s="23" t="s">
        <v>9</v>
      </c>
      <c r="F12" s="8" t="s">
        <v>9</v>
      </c>
      <c r="G12">
        <f t="shared" si="0"/>
        <v>3.7</v>
      </c>
      <c r="H12" s="5">
        <v>38422</v>
      </c>
      <c r="I12">
        <f t="shared" si="1"/>
        <v>-6.3</v>
      </c>
      <c r="J12" s="55">
        <v>0</v>
      </c>
      <c r="K12" s="143">
        <v>2.5</v>
      </c>
      <c r="L12" s="143">
        <v>6.125</v>
      </c>
      <c r="M12" s="143">
        <v>70.125</v>
      </c>
      <c r="N12" s="143" t="s">
        <v>121</v>
      </c>
    </row>
    <row r="13" spans="1:28" ht="16.5" thickBot="1" x14ac:dyDescent="0.3">
      <c r="A13" s="22">
        <v>2005</v>
      </c>
      <c r="B13" s="22">
        <v>3</v>
      </c>
      <c r="C13" s="22">
        <v>12</v>
      </c>
      <c r="D13" s="22">
        <v>-2</v>
      </c>
      <c r="E13" s="23" t="s">
        <v>10</v>
      </c>
      <c r="F13" s="8" t="s">
        <v>9</v>
      </c>
      <c r="G13">
        <f t="shared" si="0"/>
        <v>8</v>
      </c>
      <c r="H13" s="5">
        <v>38423</v>
      </c>
      <c r="I13">
        <f t="shared" si="1"/>
        <v>-2</v>
      </c>
      <c r="J13" s="55">
        <v>0.8</v>
      </c>
      <c r="K13" s="143">
        <v>2.5</v>
      </c>
      <c r="L13" s="143">
        <v>5.125</v>
      </c>
      <c r="M13" s="143">
        <v>84.5</v>
      </c>
      <c r="N13" s="143" t="s">
        <v>117</v>
      </c>
    </row>
    <row r="14" spans="1:28" ht="16.5" thickBot="1" x14ac:dyDescent="0.3">
      <c r="A14" s="22">
        <v>2005</v>
      </c>
      <c r="B14" s="22">
        <v>3</v>
      </c>
      <c r="C14" s="22">
        <v>13</v>
      </c>
      <c r="D14" s="22">
        <v>-7.7</v>
      </c>
      <c r="E14" s="23" t="s">
        <v>9</v>
      </c>
      <c r="F14" s="8" t="s">
        <v>9</v>
      </c>
      <c r="G14">
        <f t="shared" si="0"/>
        <v>2.2999999999999998</v>
      </c>
      <c r="H14" s="5">
        <v>38424</v>
      </c>
      <c r="I14">
        <f t="shared" si="1"/>
        <v>-7.7</v>
      </c>
      <c r="J14" s="55">
        <v>0.5</v>
      </c>
      <c r="K14" s="143">
        <v>3.25</v>
      </c>
      <c r="L14" s="143">
        <v>7.25</v>
      </c>
      <c r="M14" s="143">
        <v>85</v>
      </c>
      <c r="N14" s="143" t="s">
        <v>117</v>
      </c>
    </row>
    <row r="15" spans="1:28" ht="16.5" thickBot="1" x14ac:dyDescent="0.3">
      <c r="A15" s="22">
        <v>2005</v>
      </c>
      <c r="B15" s="22">
        <v>3</v>
      </c>
      <c r="C15" s="22">
        <v>14</v>
      </c>
      <c r="D15" s="22">
        <v>-5.2</v>
      </c>
      <c r="E15" s="23" t="s">
        <v>9</v>
      </c>
      <c r="F15" s="8" t="s">
        <v>9</v>
      </c>
      <c r="G15">
        <f t="shared" si="0"/>
        <v>4.8</v>
      </c>
      <c r="H15" s="5">
        <v>38425</v>
      </c>
      <c r="I15">
        <f t="shared" si="1"/>
        <v>-5.2</v>
      </c>
      <c r="J15" s="55">
        <v>0</v>
      </c>
      <c r="K15" s="143">
        <v>5.75</v>
      </c>
      <c r="L15" s="143">
        <v>10.75</v>
      </c>
      <c r="M15" s="143">
        <v>73.125</v>
      </c>
      <c r="N15" s="143" t="s">
        <v>122</v>
      </c>
    </row>
    <row r="16" spans="1:28" ht="16.5" thickBot="1" x14ac:dyDescent="0.3">
      <c r="A16" s="22">
        <v>2005</v>
      </c>
      <c r="B16" s="22">
        <v>3</v>
      </c>
      <c r="C16" s="22">
        <v>15</v>
      </c>
      <c r="D16" s="22">
        <v>-6.2</v>
      </c>
      <c r="E16" s="23" t="s">
        <v>9</v>
      </c>
      <c r="F16" s="8" t="s">
        <v>9</v>
      </c>
      <c r="G16">
        <f t="shared" si="0"/>
        <v>3.8</v>
      </c>
      <c r="H16" s="5">
        <v>38426</v>
      </c>
      <c r="I16">
        <f t="shared" si="1"/>
        <v>-6.2</v>
      </c>
      <c r="J16" s="55">
        <v>0.4</v>
      </c>
      <c r="K16" s="143">
        <v>1.375</v>
      </c>
      <c r="L16" s="143">
        <v>3.625</v>
      </c>
      <c r="M16" s="143">
        <v>82.25</v>
      </c>
      <c r="N16" s="143" t="s">
        <v>117</v>
      </c>
    </row>
    <row r="17" spans="1:14" ht="16.5" thickBot="1" x14ac:dyDescent="0.3">
      <c r="A17" s="22">
        <v>2005</v>
      </c>
      <c r="B17" s="22">
        <v>3</v>
      </c>
      <c r="C17" s="22">
        <v>16</v>
      </c>
      <c r="D17" s="22">
        <v>-6.2</v>
      </c>
      <c r="E17" s="23" t="s">
        <v>9</v>
      </c>
      <c r="F17" s="8" t="s">
        <v>9</v>
      </c>
      <c r="G17">
        <f t="shared" si="0"/>
        <v>3.8</v>
      </c>
      <c r="H17" s="5">
        <v>38427</v>
      </c>
      <c r="I17">
        <f t="shared" si="1"/>
        <v>-6.2</v>
      </c>
      <c r="J17" s="55">
        <v>0</v>
      </c>
      <c r="K17" s="143">
        <v>1.375</v>
      </c>
      <c r="L17" s="143">
        <v>2.75</v>
      </c>
      <c r="M17" s="143">
        <v>73.125</v>
      </c>
      <c r="N17" s="143" t="s">
        <v>129</v>
      </c>
    </row>
    <row r="18" spans="1:14" ht="16.5" thickBot="1" x14ac:dyDescent="0.3">
      <c r="A18" s="22">
        <v>2005</v>
      </c>
      <c r="B18" s="22">
        <v>3</v>
      </c>
      <c r="C18" s="22">
        <v>17</v>
      </c>
      <c r="D18" s="22">
        <v>-3</v>
      </c>
      <c r="E18" s="23" t="s">
        <v>10</v>
      </c>
      <c r="F18" s="58" t="s">
        <v>10</v>
      </c>
      <c r="G18">
        <f t="shared" ref="G18:G42" si="2">D18+5</f>
        <v>2</v>
      </c>
      <c r="H18" s="5">
        <v>38428</v>
      </c>
      <c r="I18">
        <f t="shared" si="1"/>
        <v>-3</v>
      </c>
      <c r="J18" s="55">
        <v>0</v>
      </c>
      <c r="K18" s="165">
        <v>4</v>
      </c>
      <c r="L18" s="165">
        <v>8</v>
      </c>
      <c r="M18" s="165">
        <v>75.625</v>
      </c>
      <c r="N18" s="166" t="s">
        <v>119</v>
      </c>
    </row>
    <row r="19" spans="1:14" ht="16.5" thickBot="1" x14ac:dyDescent="0.3">
      <c r="A19" s="22">
        <v>2005</v>
      </c>
      <c r="B19" s="22">
        <v>3</v>
      </c>
      <c r="C19" s="22">
        <v>18</v>
      </c>
      <c r="D19" s="22">
        <v>-2.5</v>
      </c>
      <c r="E19" s="23" t="s">
        <v>10</v>
      </c>
      <c r="F19" s="58" t="s">
        <v>10</v>
      </c>
      <c r="G19">
        <f t="shared" si="2"/>
        <v>2.5</v>
      </c>
      <c r="H19" s="5">
        <v>38429</v>
      </c>
      <c r="I19">
        <f t="shared" si="1"/>
        <v>-2.5</v>
      </c>
      <c r="J19" s="55">
        <v>0</v>
      </c>
      <c r="K19" s="167">
        <v>1.25</v>
      </c>
      <c r="L19" s="167">
        <v>3.875</v>
      </c>
      <c r="M19" s="167">
        <v>75</v>
      </c>
      <c r="N19" s="168" t="s">
        <v>129</v>
      </c>
    </row>
    <row r="20" spans="1:14" ht="16.5" thickBot="1" x14ac:dyDescent="0.3">
      <c r="A20" s="22">
        <v>2005</v>
      </c>
      <c r="B20" s="22">
        <v>3</v>
      </c>
      <c r="C20" s="22">
        <v>19</v>
      </c>
      <c r="D20" s="22">
        <v>-0.5</v>
      </c>
      <c r="E20" s="23" t="s">
        <v>10</v>
      </c>
      <c r="F20" s="58" t="s">
        <v>10</v>
      </c>
      <c r="G20">
        <f t="shared" si="2"/>
        <v>4.5</v>
      </c>
      <c r="H20" s="5">
        <v>38430</v>
      </c>
      <c r="I20">
        <f t="shared" si="1"/>
        <v>-0.5</v>
      </c>
      <c r="J20" s="55">
        <v>2.4</v>
      </c>
      <c r="K20" s="167">
        <v>6.375</v>
      </c>
      <c r="L20" s="167">
        <v>13.875</v>
      </c>
      <c r="M20" s="167">
        <v>72.25</v>
      </c>
      <c r="N20" s="168" t="s">
        <v>119</v>
      </c>
    </row>
    <row r="21" spans="1:14" ht="16.5" thickBot="1" x14ac:dyDescent="0.3">
      <c r="A21" s="22">
        <v>2005</v>
      </c>
      <c r="B21" s="22">
        <v>3</v>
      </c>
      <c r="C21" s="22">
        <v>20</v>
      </c>
      <c r="D21" s="22">
        <v>-2.6</v>
      </c>
      <c r="E21" s="23" t="s">
        <v>10</v>
      </c>
      <c r="F21" s="58" t="s">
        <v>10</v>
      </c>
      <c r="G21">
        <f t="shared" si="2"/>
        <v>2.4</v>
      </c>
      <c r="H21" s="5">
        <v>38431</v>
      </c>
      <c r="I21">
        <f t="shared" si="1"/>
        <v>-2.6</v>
      </c>
      <c r="J21" s="55">
        <v>0.4</v>
      </c>
      <c r="K21" s="167">
        <v>3.5</v>
      </c>
      <c r="L21" s="167">
        <v>7.25</v>
      </c>
      <c r="M21" s="167">
        <v>78</v>
      </c>
      <c r="N21" s="168" t="s">
        <v>120</v>
      </c>
    </row>
    <row r="22" spans="1:14" ht="16.5" thickBot="1" x14ac:dyDescent="0.3">
      <c r="A22" s="22">
        <v>2005</v>
      </c>
      <c r="B22" s="22">
        <v>3</v>
      </c>
      <c r="C22" s="22">
        <v>21</v>
      </c>
      <c r="D22" s="22">
        <v>2.2999999999999998</v>
      </c>
      <c r="E22" s="23" t="s">
        <v>11</v>
      </c>
      <c r="F22" s="58" t="s">
        <v>10</v>
      </c>
      <c r="G22">
        <f t="shared" si="2"/>
        <v>7.3</v>
      </c>
      <c r="H22" s="5">
        <v>38432</v>
      </c>
      <c r="I22">
        <f t="shared" si="1"/>
        <v>2.2999999999999998</v>
      </c>
      <c r="J22" s="55">
        <v>0</v>
      </c>
      <c r="K22" s="167">
        <v>1.375</v>
      </c>
      <c r="L22" s="167">
        <v>2.75</v>
      </c>
      <c r="M22" s="167">
        <v>65.875</v>
      </c>
      <c r="N22" s="168" t="s">
        <v>121</v>
      </c>
    </row>
    <row r="23" spans="1:14" ht="16.5" thickBot="1" x14ac:dyDescent="0.3">
      <c r="A23" s="22">
        <v>2005</v>
      </c>
      <c r="B23" s="22">
        <v>3</v>
      </c>
      <c r="C23" s="22">
        <v>22</v>
      </c>
      <c r="D23" s="22">
        <v>2.8</v>
      </c>
      <c r="E23" s="23" t="s">
        <v>11</v>
      </c>
      <c r="F23" s="58" t="s">
        <v>10</v>
      </c>
      <c r="G23">
        <f t="shared" si="2"/>
        <v>7.8</v>
      </c>
      <c r="H23" s="5">
        <v>38433</v>
      </c>
      <c r="I23">
        <f t="shared" si="1"/>
        <v>2.8</v>
      </c>
      <c r="J23" s="55">
        <v>0</v>
      </c>
      <c r="K23" s="167">
        <v>1.25</v>
      </c>
      <c r="L23" s="167">
        <v>4.375</v>
      </c>
      <c r="M23" s="167">
        <v>66.875</v>
      </c>
      <c r="N23" s="168" t="s">
        <v>121</v>
      </c>
    </row>
    <row r="24" spans="1:14" ht="16.5" thickBot="1" x14ac:dyDescent="0.3">
      <c r="A24" s="22">
        <v>2005</v>
      </c>
      <c r="B24" s="22">
        <v>3</v>
      </c>
      <c r="C24" s="22">
        <v>23</v>
      </c>
      <c r="D24" s="22">
        <v>-0.4</v>
      </c>
      <c r="E24" s="23" t="s">
        <v>10</v>
      </c>
      <c r="F24" s="58" t="s">
        <v>10</v>
      </c>
      <c r="G24">
        <f t="shared" si="2"/>
        <v>4.5999999999999996</v>
      </c>
      <c r="H24" s="5">
        <v>38434</v>
      </c>
      <c r="I24">
        <f t="shared" si="1"/>
        <v>-0.4</v>
      </c>
      <c r="J24" s="55">
        <v>0</v>
      </c>
      <c r="K24" s="167">
        <v>1.5</v>
      </c>
      <c r="L24" s="167">
        <v>3.625</v>
      </c>
      <c r="M24" s="167">
        <v>81.625</v>
      </c>
      <c r="N24" s="168" t="s">
        <v>123</v>
      </c>
    </row>
    <row r="25" spans="1:14" ht="16.5" thickBot="1" x14ac:dyDescent="0.3">
      <c r="A25" s="22">
        <v>2005</v>
      </c>
      <c r="B25" s="22">
        <v>3</v>
      </c>
      <c r="C25" s="22">
        <v>24</v>
      </c>
      <c r="D25" s="22">
        <v>0.2</v>
      </c>
      <c r="E25" s="23" t="s">
        <v>11</v>
      </c>
      <c r="F25" s="58" t="s">
        <v>10</v>
      </c>
      <c r="G25">
        <f t="shared" si="2"/>
        <v>5.2</v>
      </c>
      <c r="H25" s="5">
        <v>38435</v>
      </c>
      <c r="I25">
        <f t="shared" si="1"/>
        <v>0.2</v>
      </c>
      <c r="J25" s="55">
        <v>0</v>
      </c>
      <c r="K25" s="167">
        <v>1.375</v>
      </c>
      <c r="L25" s="167">
        <v>4.375</v>
      </c>
      <c r="M25" s="167">
        <v>73.75</v>
      </c>
      <c r="N25" s="168" t="s">
        <v>117</v>
      </c>
    </row>
    <row r="26" spans="1:14" ht="16.5" thickBot="1" x14ac:dyDescent="0.3">
      <c r="A26" s="22">
        <v>2005</v>
      </c>
      <c r="B26" s="22">
        <v>3</v>
      </c>
      <c r="C26" s="22">
        <v>25</v>
      </c>
      <c r="D26" s="22">
        <v>0.2</v>
      </c>
      <c r="E26" s="23" t="s">
        <v>11</v>
      </c>
      <c r="F26" s="58" t="s">
        <v>10</v>
      </c>
      <c r="G26">
        <f t="shared" si="2"/>
        <v>5.2</v>
      </c>
      <c r="H26" s="5">
        <v>38436</v>
      </c>
      <c r="I26">
        <f t="shared" si="1"/>
        <v>0.2</v>
      </c>
      <c r="J26" s="55">
        <v>0</v>
      </c>
      <c r="K26" s="167">
        <v>1.375</v>
      </c>
      <c r="L26" s="167">
        <v>3.75</v>
      </c>
      <c r="M26" s="167">
        <v>74.875</v>
      </c>
      <c r="N26" s="168" t="s">
        <v>129</v>
      </c>
    </row>
    <row r="27" spans="1:14" ht="16.5" thickBot="1" x14ac:dyDescent="0.3">
      <c r="A27" s="22">
        <v>2005</v>
      </c>
      <c r="B27" s="22">
        <v>3</v>
      </c>
      <c r="C27" s="22">
        <v>26</v>
      </c>
      <c r="D27" s="22">
        <v>1.2</v>
      </c>
      <c r="E27" s="23" t="s">
        <v>11</v>
      </c>
      <c r="F27" s="58" t="s">
        <v>10</v>
      </c>
      <c r="G27">
        <f t="shared" si="2"/>
        <v>6.2</v>
      </c>
      <c r="H27" s="5">
        <v>38437</v>
      </c>
      <c r="I27">
        <f t="shared" si="1"/>
        <v>1.2</v>
      </c>
      <c r="J27" s="55">
        <v>0</v>
      </c>
      <c r="K27" s="167">
        <v>3.25</v>
      </c>
      <c r="L27" s="167">
        <v>7.625</v>
      </c>
      <c r="M27" s="167">
        <v>74.125</v>
      </c>
      <c r="N27" s="168" t="s">
        <v>118</v>
      </c>
    </row>
    <row r="28" spans="1:14" ht="16.5" thickBot="1" x14ac:dyDescent="0.3">
      <c r="A28" s="22">
        <v>2005</v>
      </c>
      <c r="B28" s="22">
        <v>3</v>
      </c>
      <c r="C28" s="22">
        <v>27</v>
      </c>
      <c r="D28" s="22">
        <v>1.3</v>
      </c>
      <c r="E28" s="23" t="s">
        <v>11</v>
      </c>
      <c r="F28" s="58" t="s">
        <v>10</v>
      </c>
      <c r="G28">
        <f t="shared" si="2"/>
        <v>6.3</v>
      </c>
      <c r="H28" s="5">
        <v>38438</v>
      </c>
      <c r="I28">
        <f t="shared" si="1"/>
        <v>1.3</v>
      </c>
      <c r="J28" s="55">
        <v>0</v>
      </c>
      <c r="K28" s="167">
        <v>4.25</v>
      </c>
      <c r="L28" s="167">
        <v>8</v>
      </c>
      <c r="M28" s="167">
        <v>68.125</v>
      </c>
      <c r="N28" s="168" t="s">
        <v>122</v>
      </c>
    </row>
    <row r="29" spans="1:14" ht="16.5" thickBot="1" x14ac:dyDescent="0.3">
      <c r="A29" s="22">
        <v>2005</v>
      </c>
      <c r="B29" s="22">
        <v>3</v>
      </c>
      <c r="C29" s="22">
        <v>28</v>
      </c>
      <c r="D29" s="22">
        <v>-1.7</v>
      </c>
      <c r="E29" s="23" t="s">
        <v>10</v>
      </c>
      <c r="F29" s="58" t="s">
        <v>10</v>
      </c>
      <c r="G29">
        <f t="shared" si="2"/>
        <v>3.3</v>
      </c>
      <c r="H29" s="5">
        <v>38439</v>
      </c>
      <c r="I29">
        <f t="shared" si="1"/>
        <v>-1.7</v>
      </c>
      <c r="J29" s="55">
        <v>0</v>
      </c>
      <c r="K29" s="167">
        <v>1.25</v>
      </c>
      <c r="L29" s="167">
        <v>2.375</v>
      </c>
      <c r="M29" s="167">
        <v>72.625</v>
      </c>
      <c r="N29" s="168" t="s">
        <v>117</v>
      </c>
    </row>
    <row r="30" spans="1:14" ht="16.5" thickBot="1" x14ac:dyDescent="0.3">
      <c r="A30" s="22">
        <v>2005</v>
      </c>
      <c r="B30" s="22">
        <v>3</v>
      </c>
      <c r="C30" s="22">
        <v>29</v>
      </c>
      <c r="D30" s="22">
        <v>0.2</v>
      </c>
      <c r="E30" s="23" t="s">
        <v>11</v>
      </c>
      <c r="F30" s="58" t="s">
        <v>10</v>
      </c>
      <c r="G30">
        <f t="shared" si="2"/>
        <v>5.2</v>
      </c>
      <c r="H30" s="5">
        <v>38440</v>
      </c>
      <c r="I30">
        <f t="shared" si="1"/>
        <v>0.2</v>
      </c>
      <c r="J30" s="55">
        <v>0</v>
      </c>
      <c r="K30" s="167">
        <v>1.375</v>
      </c>
      <c r="L30" s="167">
        <v>3</v>
      </c>
      <c r="M30" s="167">
        <v>76.5</v>
      </c>
      <c r="N30" s="168" t="s">
        <v>117</v>
      </c>
    </row>
    <row r="31" spans="1:14" ht="16.5" thickBot="1" x14ac:dyDescent="0.3">
      <c r="A31" s="22">
        <v>2005</v>
      </c>
      <c r="B31" s="22">
        <v>3</v>
      </c>
      <c r="C31" s="22">
        <v>30</v>
      </c>
      <c r="D31" s="22">
        <v>0.7</v>
      </c>
      <c r="E31" s="23" t="s">
        <v>11</v>
      </c>
      <c r="F31" s="58" t="s">
        <v>10</v>
      </c>
      <c r="G31">
        <f t="shared" si="2"/>
        <v>5.7</v>
      </c>
      <c r="H31" s="5">
        <v>38441</v>
      </c>
      <c r="I31">
        <f t="shared" si="1"/>
        <v>0.7</v>
      </c>
      <c r="J31" s="55">
        <v>0</v>
      </c>
      <c r="K31" s="167">
        <v>1.75</v>
      </c>
      <c r="L31" s="167">
        <v>3.75</v>
      </c>
      <c r="M31" s="167">
        <v>68.125</v>
      </c>
      <c r="N31" s="168" t="s">
        <v>118</v>
      </c>
    </row>
    <row r="32" spans="1:14" ht="16.5" thickBot="1" x14ac:dyDescent="0.3">
      <c r="A32" s="22">
        <v>2005</v>
      </c>
      <c r="B32" s="22">
        <v>3</v>
      </c>
      <c r="C32" s="22">
        <v>31</v>
      </c>
      <c r="D32" s="22">
        <v>2.2000000000000002</v>
      </c>
      <c r="E32" s="23" t="s">
        <v>11</v>
      </c>
      <c r="F32" s="58" t="s">
        <v>10</v>
      </c>
      <c r="G32">
        <f t="shared" si="2"/>
        <v>7.2</v>
      </c>
      <c r="H32" s="5">
        <v>38442</v>
      </c>
      <c r="I32">
        <f t="shared" si="1"/>
        <v>2.2000000000000002</v>
      </c>
      <c r="J32" s="55">
        <v>0</v>
      </c>
      <c r="K32" s="167">
        <v>3.25</v>
      </c>
      <c r="L32" s="167">
        <v>6.75</v>
      </c>
      <c r="M32" s="167">
        <v>66.5</v>
      </c>
      <c r="N32" s="168" t="s">
        <v>120</v>
      </c>
    </row>
    <row r="33" spans="1:14" ht="16.5" thickBot="1" x14ac:dyDescent="0.3">
      <c r="A33" s="22">
        <v>2005</v>
      </c>
      <c r="B33" s="22">
        <v>4</v>
      </c>
      <c r="C33" s="22">
        <v>1</v>
      </c>
      <c r="D33" s="22">
        <v>-1</v>
      </c>
      <c r="E33" s="23" t="s">
        <v>10</v>
      </c>
      <c r="F33" s="58" t="s">
        <v>10</v>
      </c>
      <c r="G33">
        <f t="shared" si="2"/>
        <v>4</v>
      </c>
      <c r="H33" s="5">
        <v>38443</v>
      </c>
      <c r="I33">
        <f t="shared" si="1"/>
        <v>-1</v>
      </c>
      <c r="J33" s="55">
        <v>0</v>
      </c>
      <c r="K33" s="167">
        <v>1.25</v>
      </c>
      <c r="L33" s="167">
        <v>2.875</v>
      </c>
      <c r="M33" s="167">
        <v>66.5</v>
      </c>
      <c r="N33" s="168" t="s">
        <v>121</v>
      </c>
    </row>
    <row r="34" spans="1:14" ht="16.5" thickBot="1" x14ac:dyDescent="0.3">
      <c r="A34" s="22">
        <v>2005</v>
      </c>
      <c r="B34" s="22">
        <v>4</v>
      </c>
      <c r="C34" s="22">
        <v>2</v>
      </c>
      <c r="D34" s="22">
        <v>-2.1</v>
      </c>
      <c r="E34" s="23" t="s">
        <v>10</v>
      </c>
      <c r="F34" s="58" t="s">
        <v>10</v>
      </c>
      <c r="G34">
        <f t="shared" si="2"/>
        <v>2.9</v>
      </c>
      <c r="H34" s="5">
        <v>38444</v>
      </c>
      <c r="I34">
        <f t="shared" si="1"/>
        <v>-2.1</v>
      </c>
      <c r="J34" s="55">
        <v>1.3</v>
      </c>
      <c r="K34" s="167">
        <v>3.875</v>
      </c>
      <c r="L34" s="167">
        <v>8.125</v>
      </c>
      <c r="M34" s="167">
        <v>63.5</v>
      </c>
      <c r="N34" s="168" t="s">
        <v>122</v>
      </c>
    </row>
    <row r="35" spans="1:14" ht="16.5" thickBot="1" x14ac:dyDescent="0.3">
      <c r="A35" s="22">
        <v>2005</v>
      </c>
      <c r="B35" s="22">
        <v>4</v>
      </c>
      <c r="C35" s="22">
        <v>3</v>
      </c>
      <c r="D35" s="22">
        <v>-4.8</v>
      </c>
      <c r="E35" s="23" t="s">
        <v>10</v>
      </c>
      <c r="F35" s="58" t="s">
        <v>10</v>
      </c>
      <c r="G35">
        <f t="shared" si="2"/>
        <v>0.20000000000000018</v>
      </c>
      <c r="H35" s="5">
        <v>38445</v>
      </c>
      <c r="I35">
        <f t="shared" si="1"/>
        <v>-4.8</v>
      </c>
      <c r="J35" s="55">
        <v>0</v>
      </c>
      <c r="K35" s="167">
        <v>1.25</v>
      </c>
      <c r="L35" s="167">
        <v>2.75</v>
      </c>
      <c r="M35" s="167">
        <v>62.625</v>
      </c>
      <c r="N35" s="168" t="s">
        <v>117</v>
      </c>
    </row>
    <row r="36" spans="1:14" ht="16.5" thickBot="1" x14ac:dyDescent="0.3">
      <c r="A36" s="22">
        <v>2005</v>
      </c>
      <c r="B36" s="22">
        <v>4</v>
      </c>
      <c r="C36" s="22">
        <v>4</v>
      </c>
      <c r="D36" s="22">
        <v>-2.9</v>
      </c>
      <c r="E36" s="23" t="s">
        <v>10</v>
      </c>
      <c r="F36" s="58" t="s">
        <v>10</v>
      </c>
      <c r="G36">
        <f t="shared" si="2"/>
        <v>2.1</v>
      </c>
      <c r="H36" s="5">
        <v>38446</v>
      </c>
      <c r="I36">
        <f t="shared" si="1"/>
        <v>-2.9</v>
      </c>
      <c r="J36" s="55">
        <v>0</v>
      </c>
      <c r="K36" s="167">
        <v>3.5</v>
      </c>
      <c r="L36" s="167">
        <v>6.125</v>
      </c>
      <c r="M36" s="167">
        <v>64</v>
      </c>
      <c r="N36" s="168" t="s">
        <v>119</v>
      </c>
    </row>
    <row r="37" spans="1:14" ht="16.5" thickBot="1" x14ac:dyDescent="0.3">
      <c r="A37" s="22">
        <v>2005</v>
      </c>
      <c r="B37" s="22">
        <v>4</v>
      </c>
      <c r="C37" s="22">
        <v>5</v>
      </c>
      <c r="D37" s="22">
        <v>-3.4</v>
      </c>
      <c r="E37" s="23" t="s">
        <v>10</v>
      </c>
      <c r="F37" s="58" t="s">
        <v>10</v>
      </c>
      <c r="G37">
        <f t="shared" si="2"/>
        <v>1.6</v>
      </c>
      <c r="H37" s="5">
        <v>38447</v>
      </c>
      <c r="I37">
        <f t="shared" si="1"/>
        <v>-3.4</v>
      </c>
      <c r="J37" s="55">
        <v>0</v>
      </c>
      <c r="K37" s="167">
        <v>2.5</v>
      </c>
      <c r="L37" s="167">
        <v>5.375</v>
      </c>
      <c r="M37" s="167">
        <v>65.25</v>
      </c>
      <c r="N37" s="168" t="s">
        <v>117</v>
      </c>
    </row>
    <row r="38" spans="1:14" ht="16.5" thickBot="1" x14ac:dyDescent="0.3">
      <c r="A38" s="22">
        <v>2005</v>
      </c>
      <c r="B38" s="22">
        <v>4</v>
      </c>
      <c r="C38" s="22">
        <v>6</v>
      </c>
      <c r="D38" s="22">
        <v>-3.3</v>
      </c>
      <c r="E38" s="23" t="s">
        <v>10</v>
      </c>
      <c r="F38" s="58" t="s">
        <v>10</v>
      </c>
      <c r="G38">
        <f t="shared" si="2"/>
        <v>1.7000000000000002</v>
      </c>
      <c r="H38" s="5">
        <v>38448</v>
      </c>
      <c r="I38">
        <f t="shared" si="1"/>
        <v>-3.3</v>
      </c>
      <c r="J38" s="55">
        <v>0.6</v>
      </c>
      <c r="K38" s="167">
        <v>5.5</v>
      </c>
      <c r="L38" s="167">
        <v>10.5</v>
      </c>
      <c r="M38" s="167">
        <v>79.875</v>
      </c>
      <c r="N38" s="168" t="s">
        <v>119</v>
      </c>
    </row>
    <row r="39" spans="1:14" ht="16.5" thickBot="1" x14ac:dyDescent="0.3">
      <c r="A39" s="22">
        <v>2005</v>
      </c>
      <c r="B39" s="22">
        <v>4</v>
      </c>
      <c r="C39" s="22">
        <v>7</v>
      </c>
      <c r="D39" s="22">
        <v>-6.8</v>
      </c>
      <c r="E39" s="23" t="s">
        <v>9</v>
      </c>
      <c r="F39" s="58" t="s">
        <v>10</v>
      </c>
      <c r="G39">
        <f t="shared" si="2"/>
        <v>-1.7999999999999998</v>
      </c>
      <c r="H39" s="5">
        <v>38449</v>
      </c>
      <c r="I39">
        <f t="shared" si="1"/>
        <v>-6.8</v>
      </c>
      <c r="J39" s="55">
        <v>2.8</v>
      </c>
      <c r="K39" s="167">
        <v>6.25</v>
      </c>
      <c r="L39" s="167">
        <v>12.625</v>
      </c>
      <c r="M39" s="167">
        <v>71.125</v>
      </c>
      <c r="N39" s="168" t="s">
        <v>119</v>
      </c>
    </row>
    <row r="40" spans="1:14" ht="16.5" thickBot="1" x14ac:dyDescent="0.3">
      <c r="A40" s="22">
        <v>2005</v>
      </c>
      <c r="B40" s="22">
        <v>4</v>
      </c>
      <c r="C40" s="22">
        <v>8</v>
      </c>
      <c r="D40" s="22">
        <v>0.2</v>
      </c>
      <c r="E40" s="23" t="s">
        <v>11</v>
      </c>
      <c r="F40" s="58" t="s">
        <v>10</v>
      </c>
      <c r="G40">
        <f t="shared" si="2"/>
        <v>5.2</v>
      </c>
      <c r="H40" s="5">
        <v>38450</v>
      </c>
      <c r="I40">
        <f t="shared" si="1"/>
        <v>0.2</v>
      </c>
      <c r="J40" s="55">
        <v>0.7</v>
      </c>
      <c r="K40" s="167">
        <v>5.875</v>
      </c>
      <c r="L40" s="167">
        <v>13.5</v>
      </c>
      <c r="M40" s="167">
        <v>76</v>
      </c>
      <c r="N40" s="168" t="s">
        <v>119</v>
      </c>
    </row>
    <row r="41" spans="1:14" ht="16.5" thickBot="1" x14ac:dyDescent="0.3">
      <c r="A41" s="22">
        <v>2005</v>
      </c>
      <c r="B41" s="22">
        <v>4</v>
      </c>
      <c r="C41" s="22">
        <v>9</v>
      </c>
      <c r="D41" s="22">
        <v>-2.2000000000000002</v>
      </c>
      <c r="E41" s="23" t="s">
        <v>10</v>
      </c>
      <c r="F41" s="58" t="s">
        <v>10</v>
      </c>
      <c r="G41">
        <f t="shared" si="2"/>
        <v>2.8</v>
      </c>
      <c r="H41" s="5">
        <v>38451</v>
      </c>
      <c r="I41">
        <f t="shared" si="1"/>
        <v>-2.2000000000000002</v>
      </c>
      <c r="J41" s="55">
        <v>0.4</v>
      </c>
      <c r="K41" s="167">
        <v>2.5</v>
      </c>
      <c r="L41" s="167">
        <v>6.125</v>
      </c>
      <c r="M41" s="167">
        <v>53</v>
      </c>
      <c r="N41" s="168" t="s">
        <v>122</v>
      </c>
    </row>
    <row r="42" spans="1:14" ht="16.5" thickBot="1" x14ac:dyDescent="0.3">
      <c r="A42" s="28">
        <v>2005</v>
      </c>
      <c r="B42" s="28">
        <v>4</v>
      </c>
      <c r="C42" s="28">
        <v>10</v>
      </c>
      <c r="D42" s="28">
        <v>-5</v>
      </c>
      <c r="E42" s="29" t="s">
        <v>10</v>
      </c>
      <c r="F42" s="58" t="s">
        <v>10</v>
      </c>
      <c r="G42" s="30">
        <f t="shared" si="2"/>
        <v>0</v>
      </c>
      <c r="H42" s="5">
        <v>38452</v>
      </c>
      <c r="I42" s="30">
        <f t="shared" si="1"/>
        <v>-5</v>
      </c>
      <c r="J42" s="55">
        <v>0.3</v>
      </c>
      <c r="K42" s="167">
        <v>4.125</v>
      </c>
      <c r="L42" s="167">
        <v>9.875</v>
      </c>
      <c r="M42" s="167">
        <v>71</v>
      </c>
      <c r="N42" s="168" t="s">
        <v>119</v>
      </c>
    </row>
    <row r="43" spans="1:14" ht="16.5" thickBot="1" x14ac:dyDescent="0.3">
      <c r="A43" s="22">
        <v>2005</v>
      </c>
      <c r="B43" s="22">
        <v>4</v>
      </c>
      <c r="C43" s="22">
        <v>11</v>
      </c>
      <c r="D43" s="22">
        <v>2.7</v>
      </c>
      <c r="E43" s="23" t="s">
        <v>11</v>
      </c>
      <c r="F43" s="37" t="s">
        <v>11</v>
      </c>
      <c r="G43">
        <f>D43</f>
        <v>2.7</v>
      </c>
      <c r="H43" s="5">
        <v>38453</v>
      </c>
      <c r="I43">
        <f t="shared" si="1"/>
        <v>2.7</v>
      </c>
      <c r="J43" s="55">
        <v>0</v>
      </c>
      <c r="K43" s="167">
        <v>3.25</v>
      </c>
      <c r="L43" s="167">
        <v>7</v>
      </c>
      <c r="M43" s="167">
        <v>74.625</v>
      </c>
      <c r="N43" s="168" t="s">
        <v>119</v>
      </c>
    </row>
    <row r="44" spans="1:14" ht="16.5" thickBot="1" x14ac:dyDescent="0.3">
      <c r="A44" s="22">
        <v>2005</v>
      </c>
      <c r="B44" s="22">
        <v>4</v>
      </c>
      <c r="C44" s="22">
        <v>12</v>
      </c>
      <c r="D44" s="22">
        <v>5.5</v>
      </c>
      <c r="E44" s="23" t="s">
        <v>12</v>
      </c>
      <c r="F44" s="11" t="s">
        <v>11</v>
      </c>
      <c r="G44">
        <f t="shared" ref="G44:G50" si="3">D44</f>
        <v>5.5</v>
      </c>
      <c r="H44" s="5">
        <v>38454</v>
      </c>
      <c r="I44">
        <f t="shared" si="1"/>
        <v>5.5</v>
      </c>
      <c r="J44" s="55">
        <v>0</v>
      </c>
      <c r="K44" s="167">
        <v>1.75</v>
      </c>
      <c r="L44" s="167">
        <v>3.5</v>
      </c>
      <c r="M44" s="167">
        <v>78.75</v>
      </c>
      <c r="N44" s="168" t="s">
        <v>117</v>
      </c>
    </row>
    <row r="45" spans="1:14" ht="16.5" thickBot="1" x14ac:dyDescent="0.3">
      <c r="A45" s="22">
        <v>2005</v>
      </c>
      <c r="B45" s="22">
        <v>4</v>
      </c>
      <c r="C45" s="22">
        <v>13</v>
      </c>
      <c r="D45" s="22">
        <v>6.1</v>
      </c>
      <c r="E45" s="23" t="s">
        <v>12</v>
      </c>
      <c r="F45" s="11" t="s">
        <v>11</v>
      </c>
      <c r="G45">
        <f t="shared" si="3"/>
        <v>6.1</v>
      </c>
      <c r="H45" s="5">
        <v>38455</v>
      </c>
      <c r="I45">
        <f t="shared" si="1"/>
        <v>6.1</v>
      </c>
      <c r="J45" s="55">
        <v>0</v>
      </c>
      <c r="K45" s="167">
        <v>1.5</v>
      </c>
      <c r="L45" s="167">
        <v>4.25</v>
      </c>
      <c r="M45" s="167">
        <v>58.5</v>
      </c>
      <c r="N45" s="168" t="s">
        <v>121</v>
      </c>
    </row>
    <row r="46" spans="1:14" ht="16.5" thickBot="1" x14ac:dyDescent="0.3">
      <c r="A46" s="22">
        <v>2005</v>
      </c>
      <c r="B46" s="22">
        <v>4</v>
      </c>
      <c r="C46" s="22">
        <v>14</v>
      </c>
      <c r="D46" s="22">
        <v>9.8000000000000007</v>
      </c>
      <c r="E46" s="23" t="s">
        <v>12</v>
      </c>
      <c r="F46" s="11" t="s">
        <v>11</v>
      </c>
      <c r="G46">
        <f t="shared" si="3"/>
        <v>9.8000000000000007</v>
      </c>
      <c r="H46" s="5">
        <v>38456</v>
      </c>
      <c r="I46">
        <f t="shared" si="1"/>
        <v>9.8000000000000007</v>
      </c>
      <c r="J46" s="55">
        <v>0</v>
      </c>
      <c r="K46" s="167">
        <v>4</v>
      </c>
      <c r="L46" s="167">
        <v>10.125</v>
      </c>
      <c r="M46" s="167">
        <v>62.75</v>
      </c>
      <c r="N46" s="168" t="s">
        <v>119</v>
      </c>
    </row>
    <row r="47" spans="1:14" ht="16.5" thickBot="1" x14ac:dyDescent="0.3">
      <c r="A47" s="22">
        <v>2005</v>
      </c>
      <c r="B47" s="22">
        <v>4</v>
      </c>
      <c r="C47" s="22">
        <v>15</v>
      </c>
      <c r="D47" s="22">
        <v>3.5</v>
      </c>
      <c r="E47" s="23" t="s">
        <v>11</v>
      </c>
      <c r="F47" s="11" t="s">
        <v>11</v>
      </c>
      <c r="G47">
        <f t="shared" si="3"/>
        <v>3.5</v>
      </c>
      <c r="H47" s="5">
        <v>38457</v>
      </c>
      <c r="I47">
        <f t="shared" si="1"/>
        <v>3.5</v>
      </c>
      <c r="J47" s="55">
        <v>2.1</v>
      </c>
      <c r="K47" s="167">
        <v>5.875</v>
      </c>
      <c r="L47" s="167">
        <v>12.25</v>
      </c>
      <c r="M47" s="167">
        <v>74.625</v>
      </c>
      <c r="N47" s="168" t="s">
        <v>119</v>
      </c>
    </row>
    <row r="48" spans="1:14" ht="16.5" thickBot="1" x14ac:dyDescent="0.3">
      <c r="A48" s="22">
        <v>2005</v>
      </c>
      <c r="B48" s="22">
        <v>4</v>
      </c>
      <c r="C48" s="22">
        <v>16</v>
      </c>
      <c r="D48" s="22">
        <v>1.7</v>
      </c>
      <c r="E48" s="23" t="s">
        <v>11</v>
      </c>
      <c r="F48" s="11" t="s">
        <v>11</v>
      </c>
      <c r="G48">
        <f t="shared" si="3"/>
        <v>1.7</v>
      </c>
      <c r="H48" s="5">
        <v>38458</v>
      </c>
      <c r="I48">
        <f t="shared" si="1"/>
        <v>1.7</v>
      </c>
      <c r="J48" s="55">
        <v>4.5999999999999996</v>
      </c>
      <c r="K48" s="167">
        <v>2.75</v>
      </c>
      <c r="L48" s="167">
        <v>5.75</v>
      </c>
      <c r="M48" s="167">
        <v>82.75</v>
      </c>
      <c r="N48" s="168" t="s">
        <v>126</v>
      </c>
    </row>
    <row r="49" spans="1:14" ht="16.5" thickBot="1" x14ac:dyDescent="0.3">
      <c r="A49" s="22">
        <v>2005</v>
      </c>
      <c r="B49" s="22">
        <v>4</v>
      </c>
      <c r="C49" s="22">
        <v>17</v>
      </c>
      <c r="D49" s="22">
        <v>0.6</v>
      </c>
      <c r="E49" s="23" t="s">
        <v>11</v>
      </c>
      <c r="F49" s="11" t="s">
        <v>11</v>
      </c>
      <c r="G49">
        <f t="shared" si="3"/>
        <v>0.6</v>
      </c>
      <c r="H49" s="5">
        <v>38459</v>
      </c>
      <c r="I49">
        <f t="shared" si="1"/>
        <v>0.6</v>
      </c>
      <c r="J49" s="55">
        <v>0</v>
      </c>
      <c r="K49" s="167">
        <v>1.25</v>
      </c>
      <c r="L49" s="167">
        <v>4</v>
      </c>
      <c r="M49" s="167">
        <v>50.625</v>
      </c>
      <c r="N49" s="168" t="s">
        <v>120</v>
      </c>
    </row>
    <row r="50" spans="1:14" ht="16.5" thickBot="1" x14ac:dyDescent="0.3">
      <c r="A50" s="28">
        <v>2005</v>
      </c>
      <c r="B50" s="28">
        <v>4</v>
      </c>
      <c r="C50" s="28">
        <v>18</v>
      </c>
      <c r="D50" s="28">
        <v>3.3</v>
      </c>
      <c r="E50" s="29" t="s">
        <v>11</v>
      </c>
      <c r="F50" s="11" t="s">
        <v>11</v>
      </c>
      <c r="G50" s="30">
        <f t="shared" si="3"/>
        <v>3.3</v>
      </c>
      <c r="H50" s="5">
        <v>38460</v>
      </c>
      <c r="I50" s="30">
        <f t="shared" si="1"/>
        <v>3.3</v>
      </c>
      <c r="J50" s="55">
        <v>0</v>
      </c>
      <c r="K50" s="167">
        <v>2.625</v>
      </c>
      <c r="L50" s="167">
        <v>4.75</v>
      </c>
      <c r="M50" s="167">
        <v>47.625</v>
      </c>
      <c r="N50" s="168" t="s">
        <v>121</v>
      </c>
    </row>
    <row r="51" spans="1:14" ht="16.5" thickBot="1" x14ac:dyDescent="0.3">
      <c r="A51" s="28">
        <v>2005</v>
      </c>
      <c r="B51" s="28">
        <v>4</v>
      </c>
      <c r="C51" s="28">
        <v>19</v>
      </c>
      <c r="D51" s="28">
        <v>9.8000000000000007</v>
      </c>
      <c r="E51" s="29" t="s">
        <v>12</v>
      </c>
      <c r="F51" s="11" t="s">
        <v>11</v>
      </c>
      <c r="G51" s="30">
        <f>D51</f>
        <v>9.8000000000000007</v>
      </c>
      <c r="H51" s="5">
        <v>38461</v>
      </c>
      <c r="I51" s="30">
        <f t="shared" si="1"/>
        <v>9.8000000000000007</v>
      </c>
      <c r="J51" s="55">
        <v>0</v>
      </c>
      <c r="K51" s="167">
        <v>2.375</v>
      </c>
      <c r="L51" s="167">
        <v>5.625</v>
      </c>
      <c r="M51" s="167">
        <v>47.375</v>
      </c>
      <c r="N51" s="168" t="s">
        <v>121</v>
      </c>
    </row>
    <row r="52" spans="1:14" ht="16.5" thickBot="1" x14ac:dyDescent="0.3">
      <c r="A52" s="22">
        <v>2005</v>
      </c>
      <c r="B52" s="22">
        <v>4</v>
      </c>
      <c r="C52" s="22">
        <v>20</v>
      </c>
      <c r="D52" s="22">
        <v>13</v>
      </c>
      <c r="E52" s="23" t="s">
        <v>13</v>
      </c>
      <c r="F52" s="32" t="s">
        <v>15</v>
      </c>
      <c r="G52">
        <f>D52-10</f>
        <v>3</v>
      </c>
      <c r="H52" s="5">
        <v>38462</v>
      </c>
      <c r="I52">
        <f t="shared" si="1"/>
        <v>13</v>
      </c>
      <c r="J52" s="55">
        <v>0</v>
      </c>
      <c r="K52" s="167">
        <v>1.125</v>
      </c>
      <c r="L52" s="167">
        <v>3.375</v>
      </c>
      <c r="M52" s="167">
        <v>59.375</v>
      </c>
      <c r="N52" s="168" t="s">
        <v>117</v>
      </c>
    </row>
    <row r="53" spans="1:14" ht="16.5" thickBot="1" x14ac:dyDescent="0.3">
      <c r="A53" s="22">
        <v>2005</v>
      </c>
      <c r="B53" s="22">
        <v>4</v>
      </c>
      <c r="C53" s="22">
        <v>21</v>
      </c>
      <c r="D53" s="22">
        <v>13.2</v>
      </c>
      <c r="E53" s="23" t="s">
        <v>13</v>
      </c>
      <c r="F53" s="15" t="s">
        <v>15</v>
      </c>
      <c r="G53">
        <f t="shared" ref="G53:G78" si="4">D53-10</f>
        <v>3.1999999999999993</v>
      </c>
      <c r="H53" s="5">
        <v>38463</v>
      </c>
      <c r="I53">
        <f t="shared" si="1"/>
        <v>13.2</v>
      </c>
      <c r="J53" s="55">
        <v>0</v>
      </c>
      <c r="K53" s="167">
        <v>0.875</v>
      </c>
      <c r="L53" s="167">
        <v>2.75</v>
      </c>
      <c r="M53" s="167">
        <v>62.625</v>
      </c>
      <c r="N53" s="168" t="s">
        <v>125</v>
      </c>
    </row>
    <row r="54" spans="1:14" ht="16.5" thickBot="1" x14ac:dyDescent="0.3">
      <c r="A54" s="22">
        <v>2005</v>
      </c>
      <c r="B54" s="22">
        <v>4</v>
      </c>
      <c r="C54" s="22">
        <v>22</v>
      </c>
      <c r="D54" s="22">
        <v>13.6</v>
      </c>
      <c r="E54" s="23" t="s">
        <v>13</v>
      </c>
      <c r="F54" s="15" t="s">
        <v>15</v>
      </c>
      <c r="G54">
        <f t="shared" si="4"/>
        <v>3.5999999999999996</v>
      </c>
      <c r="H54" s="5">
        <v>38464</v>
      </c>
      <c r="I54">
        <f t="shared" si="1"/>
        <v>13.6</v>
      </c>
      <c r="J54" s="55">
        <v>0</v>
      </c>
      <c r="K54" s="167">
        <v>0.875</v>
      </c>
      <c r="L54" s="167">
        <v>2.875</v>
      </c>
      <c r="M54" s="167">
        <v>52.375</v>
      </c>
      <c r="N54" s="168" t="s">
        <v>125</v>
      </c>
    </row>
    <row r="55" spans="1:14" ht="16.5" thickBot="1" x14ac:dyDescent="0.3">
      <c r="A55" s="22">
        <v>2005</v>
      </c>
      <c r="B55" s="22">
        <v>4</v>
      </c>
      <c r="C55" s="22">
        <v>23</v>
      </c>
      <c r="D55" s="22">
        <v>15.3</v>
      </c>
      <c r="E55" s="23" t="s">
        <v>14</v>
      </c>
      <c r="F55" s="15" t="s">
        <v>15</v>
      </c>
      <c r="G55">
        <f t="shared" si="4"/>
        <v>5.3000000000000007</v>
      </c>
      <c r="H55" s="5">
        <v>38465</v>
      </c>
      <c r="I55">
        <f t="shared" si="1"/>
        <v>15.3</v>
      </c>
      <c r="J55" s="55">
        <v>0</v>
      </c>
      <c r="K55" s="167">
        <v>1.625</v>
      </c>
      <c r="L55" s="167">
        <v>4.125</v>
      </c>
      <c r="M55" s="167">
        <v>36.125</v>
      </c>
      <c r="N55" s="168" t="s">
        <v>118</v>
      </c>
    </row>
    <row r="56" spans="1:14" ht="16.5" thickBot="1" x14ac:dyDescent="0.3">
      <c r="A56" s="22">
        <v>2005</v>
      </c>
      <c r="B56" s="22">
        <v>4</v>
      </c>
      <c r="C56" s="22">
        <v>24</v>
      </c>
      <c r="D56" s="22">
        <v>17.3</v>
      </c>
      <c r="E56" s="23" t="s">
        <v>14</v>
      </c>
      <c r="F56" s="15" t="s">
        <v>15</v>
      </c>
      <c r="G56">
        <f t="shared" si="4"/>
        <v>7.3000000000000007</v>
      </c>
      <c r="H56" s="5">
        <v>38466</v>
      </c>
      <c r="I56">
        <f t="shared" si="1"/>
        <v>17.3</v>
      </c>
      <c r="J56" s="55">
        <v>0</v>
      </c>
      <c r="K56" s="167">
        <v>2.25</v>
      </c>
      <c r="L56" s="167">
        <v>5.5</v>
      </c>
      <c r="M56" s="167">
        <v>50.5</v>
      </c>
      <c r="N56" s="168" t="s">
        <v>128</v>
      </c>
    </row>
    <row r="57" spans="1:14" ht="16.5" thickBot="1" x14ac:dyDescent="0.3">
      <c r="A57" s="22">
        <v>2005</v>
      </c>
      <c r="B57" s="22">
        <v>4</v>
      </c>
      <c r="C57" s="22">
        <v>25</v>
      </c>
      <c r="D57" s="22">
        <v>13.9</v>
      </c>
      <c r="E57" s="23" t="s">
        <v>13</v>
      </c>
      <c r="F57" s="15" t="s">
        <v>15</v>
      </c>
      <c r="G57">
        <f t="shared" si="4"/>
        <v>3.9000000000000004</v>
      </c>
      <c r="H57" s="5">
        <v>38467</v>
      </c>
      <c r="I57">
        <f t="shared" si="1"/>
        <v>13.9</v>
      </c>
      <c r="J57" s="55">
        <v>0</v>
      </c>
      <c r="K57" s="167">
        <v>3.125</v>
      </c>
      <c r="L57" s="167">
        <v>6.25</v>
      </c>
      <c r="M57" s="167">
        <v>48.375</v>
      </c>
      <c r="N57" s="168" t="s">
        <v>120</v>
      </c>
    </row>
    <row r="58" spans="1:14" ht="16.5" thickBot="1" x14ac:dyDescent="0.3">
      <c r="A58" s="22">
        <v>2005</v>
      </c>
      <c r="B58" s="22">
        <v>4</v>
      </c>
      <c r="C58" s="22">
        <v>26</v>
      </c>
      <c r="D58" s="22">
        <v>20.2</v>
      </c>
      <c r="E58" s="23" t="s">
        <v>14</v>
      </c>
      <c r="F58" s="15" t="s">
        <v>15</v>
      </c>
      <c r="G58">
        <f t="shared" si="4"/>
        <v>10.199999999999999</v>
      </c>
      <c r="H58" s="5">
        <v>38468</v>
      </c>
      <c r="I58">
        <f t="shared" si="1"/>
        <v>20.2</v>
      </c>
      <c r="J58" s="55">
        <v>0</v>
      </c>
      <c r="K58" s="167">
        <v>5.875</v>
      </c>
      <c r="L58" s="167">
        <v>12.625</v>
      </c>
      <c r="M58" s="167">
        <v>48.25</v>
      </c>
      <c r="N58" s="168" t="s">
        <v>123</v>
      </c>
    </row>
    <row r="59" spans="1:14" ht="16.5" thickBot="1" x14ac:dyDescent="0.3">
      <c r="A59" s="22">
        <v>2005</v>
      </c>
      <c r="B59" s="22">
        <v>4</v>
      </c>
      <c r="C59" s="22">
        <v>27</v>
      </c>
      <c r="D59" s="22">
        <v>11.9</v>
      </c>
      <c r="E59" s="23" t="s">
        <v>13</v>
      </c>
      <c r="F59" s="15" t="s">
        <v>15</v>
      </c>
      <c r="G59">
        <f t="shared" si="4"/>
        <v>1.9000000000000004</v>
      </c>
      <c r="H59" s="5">
        <v>38469</v>
      </c>
      <c r="I59">
        <f t="shared" si="1"/>
        <v>11.9</v>
      </c>
      <c r="J59" s="55">
        <v>0</v>
      </c>
      <c r="K59" s="167">
        <v>1.625</v>
      </c>
      <c r="L59" s="167">
        <v>3.625</v>
      </c>
      <c r="M59" s="167">
        <v>68.625</v>
      </c>
      <c r="N59" s="168" t="s">
        <v>123</v>
      </c>
    </row>
    <row r="60" spans="1:14" ht="16.5" thickBot="1" x14ac:dyDescent="0.3">
      <c r="A60" s="22">
        <v>2005</v>
      </c>
      <c r="B60" s="22">
        <v>4</v>
      </c>
      <c r="C60" s="22">
        <v>28</v>
      </c>
      <c r="D60" s="22">
        <v>6.1</v>
      </c>
      <c r="E60" s="23" t="s">
        <v>12</v>
      </c>
      <c r="F60" s="15" t="s">
        <v>15</v>
      </c>
      <c r="G60">
        <f t="shared" si="4"/>
        <v>-3.9000000000000004</v>
      </c>
      <c r="H60" s="5">
        <v>38470</v>
      </c>
      <c r="I60">
        <f t="shared" si="1"/>
        <v>6.1</v>
      </c>
      <c r="J60" s="55">
        <v>2.9</v>
      </c>
      <c r="K60" s="167">
        <v>2.75</v>
      </c>
      <c r="L60" s="167">
        <v>6.625</v>
      </c>
      <c r="M60" s="167">
        <v>67.5</v>
      </c>
      <c r="N60" s="168" t="s">
        <v>126</v>
      </c>
    </row>
    <row r="61" spans="1:14" ht="16.5" thickBot="1" x14ac:dyDescent="0.3">
      <c r="A61" s="22">
        <v>2005</v>
      </c>
      <c r="B61" s="22">
        <v>4</v>
      </c>
      <c r="C61" s="22">
        <v>29</v>
      </c>
      <c r="D61" s="22">
        <v>1.8</v>
      </c>
      <c r="E61" s="23" t="s">
        <v>11</v>
      </c>
      <c r="F61" s="15" t="s">
        <v>15</v>
      </c>
      <c r="G61">
        <f t="shared" si="4"/>
        <v>-8.1999999999999993</v>
      </c>
      <c r="H61" s="5">
        <v>38471</v>
      </c>
      <c r="I61">
        <f t="shared" si="1"/>
        <v>1.8</v>
      </c>
      <c r="J61" s="55">
        <v>0</v>
      </c>
      <c r="K61" s="167">
        <v>3</v>
      </c>
      <c r="L61" s="167">
        <v>7.25</v>
      </c>
      <c r="M61" s="167">
        <v>45.25</v>
      </c>
      <c r="N61" s="168" t="s">
        <v>120</v>
      </c>
    </row>
    <row r="62" spans="1:14" ht="16.5" thickBot="1" x14ac:dyDescent="0.3">
      <c r="A62" s="22">
        <v>2005</v>
      </c>
      <c r="B62" s="22">
        <v>4</v>
      </c>
      <c r="C62" s="22">
        <v>30</v>
      </c>
      <c r="D62" s="22">
        <v>6.9</v>
      </c>
      <c r="E62" s="23" t="s">
        <v>12</v>
      </c>
      <c r="F62" s="15" t="s">
        <v>15</v>
      </c>
      <c r="G62">
        <f t="shared" si="4"/>
        <v>-3.0999999999999996</v>
      </c>
      <c r="H62" s="5">
        <v>38472</v>
      </c>
      <c r="I62">
        <f t="shared" si="1"/>
        <v>6.9</v>
      </c>
      <c r="J62" s="55">
        <v>0</v>
      </c>
      <c r="K62" s="167">
        <v>2.625</v>
      </c>
      <c r="L62" s="167">
        <v>5.875</v>
      </c>
      <c r="M62" s="167">
        <v>42</v>
      </c>
      <c r="N62" s="168" t="s">
        <v>121</v>
      </c>
    </row>
    <row r="63" spans="1:14" ht="16.5" thickBot="1" x14ac:dyDescent="0.3">
      <c r="A63" s="22">
        <v>2005</v>
      </c>
      <c r="B63" s="22">
        <v>5</v>
      </c>
      <c r="C63" s="22">
        <v>1</v>
      </c>
      <c r="D63" s="22">
        <v>6.6</v>
      </c>
      <c r="E63" s="23" t="s">
        <v>12</v>
      </c>
      <c r="F63" s="15" t="s">
        <v>15</v>
      </c>
      <c r="G63">
        <f t="shared" si="4"/>
        <v>-3.4000000000000004</v>
      </c>
      <c r="H63" s="5">
        <v>38473</v>
      </c>
      <c r="I63">
        <f t="shared" si="1"/>
        <v>6.6</v>
      </c>
      <c r="J63" s="55">
        <v>0</v>
      </c>
      <c r="K63" s="167">
        <v>2.5</v>
      </c>
      <c r="L63" s="167">
        <v>5.875</v>
      </c>
      <c r="M63" s="167">
        <v>43.75</v>
      </c>
      <c r="N63" s="168" t="s">
        <v>129</v>
      </c>
    </row>
    <row r="64" spans="1:14" ht="16.5" thickBot="1" x14ac:dyDescent="0.3">
      <c r="A64" s="22">
        <v>2005</v>
      </c>
      <c r="B64" s="22">
        <v>5</v>
      </c>
      <c r="C64" s="22">
        <v>2</v>
      </c>
      <c r="D64" s="22">
        <v>2.8</v>
      </c>
      <c r="E64" s="23" t="s">
        <v>11</v>
      </c>
      <c r="F64" s="15" t="s">
        <v>15</v>
      </c>
      <c r="G64">
        <f t="shared" si="4"/>
        <v>-7.2</v>
      </c>
      <c r="H64" s="5">
        <v>38474</v>
      </c>
      <c r="I64">
        <f t="shared" si="1"/>
        <v>2.8</v>
      </c>
      <c r="J64" s="55">
        <v>0</v>
      </c>
      <c r="K64" s="167">
        <v>2.625</v>
      </c>
      <c r="L64" s="167">
        <v>6.875</v>
      </c>
      <c r="M64" s="167">
        <v>44.625</v>
      </c>
      <c r="N64" s="168" t="s">
        <v>129</v>
      </c>
    </row>
    <row r="65" spans="1:18" ht="16.5" thickBot="1" x14ac:dyDescent="0.3">
      <c r="A65" s="22">
        <v>2005</v>
      </c>
      <c r="B65" s="22">
        <v>5</v>
      </c>
      <c r="C65" s="22">
        <v>3</v>
      </c>
      <c r="D65" s="22">
        <v>2.6</v>
      </c>
      <c r="E65" s="23" t="s">
        <v>11</v>
      </c>
      <c r="F65" s="15" t="s">
        <v>15</v>
      </c>
      <c r="G65">
        <f t="shared" si="4"/>
        <v>-7.4</v>
      </c>
      <c r="H65" s="5">
        <v>38475</v>
      </c>
      <c r="I65">
        <f t="shared" si="1"/>
        <v>2.6</v>
      </c>
      <c r="J65" s="55">
        <v>0</v>
      </c>
      <c r="K65" s="167">
        <v>1.375</v>
      </c>
      <c r="L65" s="167">
        <v>3.375</v>
      </c>
      <c r="M65" s="167">
        <v>40.875</v>
      </c>
      <c r="N65" s="168" t="s">
        <v>121</v>
      </c>
    </row>
    <row r="66" spans="1:18" ht="16.5" thickBot="1" x14ac:dyDescent="0.3">
      <c r="A66" s="22">
        <v>2005</v>
      </c>
      <c r="B66" s="22">
        <v>5</v>
      </c>
      <c r="C66" s="22">
        <v>4</v>
      </c>
      <c r="D66" s="22">
        <v>4.4000000000000004</v>
      </c>
      <c r="E66" s="23" t="s">
        <v>11</v>
      </c>
      <c r="F66" s="15" t="s">
        <v>15</v>
      </c>
      <c r="G66">
        <f t="shared" si="4"/>
        <v>-5.6</v>
      </c>
      <c r="H66" s="5">
        <v>38476</v>
      </c>
      <c r="I66">
        <f t="shared" si="1"/>
        <v>4.4000000000000004</v>
      </c>
      <c r="J66" s="55">
        <v>0</v>
      </c>
      <c r="K66" s="167">
        <v>1.125</v>
      </c>
      <c r="L66" s="167">
        <v>3.125</v>
      </c>
      <c r="M66" s="167">
        <v>33.625</v>
      </c>
      <c r="N66" s="168" t="s">
        <v>124</v>
      </c>
      <c r="P66" s="6">
        <v>8</v>
      </c>
    </row>
    <row r="67" spans="1:18" ht="16.5" thickBot="1" x14ac:dyDescent="0.3">
      <c r="A67" s="22">
        <v>2005</v>
      </c>
      <c r="B67" s="22">
        <v>5</v>
      </c>
      <c r="C67" s="22">
        <v>5</v>
      </c>
      <c r="D67" s="22">
        <v>12.4</v>
      </c>
      <c r="E67" s="23" t="s">
        <v>13</v>
      </c>
      <c r="F67" s="15" t="s">
        <v>15</v>
      </c>
      <c r="G67">
        <f t="shared" si="4"/>
        <v>2.4000000000000004</v>
      </c>
      <c r="H67" s="5">
        <v>38477</v>
      </c>
      <c r="I67">
        <f t="shared" ref="I67:I130" si="5">D67</f>
        <v>12.4</v>
      </c>
      <c r="J67" s="55">
        <v>0</v>
      </c>
      <c r="K67" s="167">
        <v>3</v>
      </c>
      <c r="L67" s="167">
        <v>6.375</v>
      </c>
      <c r="M67" s="167">
        <v>51.5</v>
      </c>
      <c r="N67" s="168" t="s">
        <v>122</v>
      </c>
      <c r="P67" s="6">
        <v>15</v>
      </c>
    </row>
    <row r="68" spans="1:18" ht="16.5" thickBot="1" x14ac:dyDescent="0.3">
      <c r="A68" s="22">
        <v>2005</v>
      </c>
      <c r="B68" s="22">
        <v>5</v>
      </c>
      <c r="C68" s="22">
        <v>6</v>
      </c>
      <c r="D68" s="22">
        <v>12.9</v>
      </c>
      <c r="E68" s="23" t="s">
        <v>13</v>
      </c>
      <c r="F68" s="15" t="s">
        <v>15</v>
      </c>
      <c r="G68">
        <f t="shared" si="4"/>
        <v>2.9000000000000004</v>
      </c>
      <c r="H68" s="5">
        <v>38478</v>
      </c>
      <c r="I68">
        <f t="shared" si="5"/>
        <v>12.9</v>
      </c>
      <c r="J68" s="55">
        <v>0</v>
      </c>
      <c r="K68" s="167">
        <v>2.625</v>
      </c>
      <c r="L68" s="167">
        <v>5.25</v>
      </c>
      <c r="M68" s="167">
        <v>43.75</v>
      </c>
      <c r="N68" s="168" t="s">
        <v>124</v>
      </c>
      <c r="P68" s="6">
        <v>42</v>
      </c>
    </row>
    <row r="69" spans="1:18" ht="16.5" thickBot="1" x14ac:dyDescent="0.3">
      <c r="A69" s="22">
        <v>2005</v>
      </c>
      <c r="B69" s="22">
        <v>5</v>
      </c>
      <c r="C69" s="22">
        <v>7</v>
      </c>
      <c r="D69" s="22">
        <v>19.5</v>
      </c>
      <c r="E69" s="23" t="s">
        <v>14</v>
      </c>
      <c r="F69" s="15" t="s">
        <v>15</v>
      </c>
      <c r="G69">
        <f t="shared" si="4"/>
        <v>9.5</v>
      </c>
      <c r="H69" s="5">
        <v>38479</v>
      </c>
      <c r="I69">
        <f t="shared" si="5"/>
        <v>19.5</v>
      </c>
      <c r="J69" s="55">
        <v>0</v>
      </c>
      <c r="K69" s="167">
        <v>2.375</v>
      </c>
      <c r="L69" s="167">
        <v>5.875</v>
      </c>
      <c r="M69" s="167">
        <v>40.75</v>
      </c>
      <c r="N69" s="168" t="s">
        <v>117</v>
      </c>
      <c r="P69" s="6">
        <v>118</v>
      </c>
    </row>
    <row r="70" spans="1:18" ht="16.5" thickBot="1" x14ac:dyDescent="0.3">
      <c r="A70" s="22">
        <v>2005</v>
      </c>
      <c r="B70" s="22">
        <v>5</v>
      </c>
      <c r="C70" s="22">
        <v>8</v>
      </c>
      <c r="D70" s="22">
        <v>18.899999999999999</v>
      </c>
      <c r="E70" s="23" t="s">
        <v>14</v>
      </c>
      <c r="F70" s="15" t="s">
        <v>15</v>
      </c>
      <c r="G70">
        <f t="shared" si="4"/>
        <v>8.8999999999999986</v>
      </c>
      <c r="H70" s="5">
        <v>38480</v>
      </c>
      <c r="I70">
        <f t="shared" si="5"/>
        <v>18.899999999999999</v>
      </c>
      <c r="J70" s="55">
        <v>0</v>
      </c>
      <c r="K70" s="167">
        <v>3</v>
      </c>
      <c r="L70" s="167">
        <v>7.5</v>
      </c>
      <c r="M70" s="167">
        <v>50</v>
      </c>
      <c r="N70" s="168" t="s">
        <v>119</v>
      </c>
      <c r="P70" s="6">
        <v>65</v>
      </c>
    </row>
    <row r="71" spans="1:18" ht="16.5" thickBot="1" x14ac:dyDescent="0.3">
      <c r="A71" s="22">
        <v>2005</v>
      </c>
      <c r="B71" s="22">
        <v>5</v>
      </c>
      <c r="C71" s="22">
        <v>9</v>
      </c>
      <c r="D71" s="22">
        <v>11.3</v>
      </c>
      <c r="E71" s="23" t="s">
        <v>13</v>
      </c>
      <c r="F71" s="15" t="s">
        <v>15</v>
      </c>
      <c r="G71">
        <f t="shared" si="4"/>
        <v>1.3000000000000007</v>
      </c>
      <c r="H71" s="5">
        <v>38481</v>
      </c>
      <c r="I71">
        <f t="shared" si="5"/>
        <v>11.3</v>
      </c>
      <c r="J71" s="55">
        <v>0</v>
      </c>
      <c r="K71" s="167">
        <v>2.375</v>
      </c>
      <c r="L71" s="167">
        <v>5.75</v>
      </c>
      <c r="M71" s="167">
        <v>42.75</v>
      </c>
      <c r="N71" s="168" t="s">
        <v>127</v>
      </c>
      <c r="P71" s="6">
        <v>28</v>
      </c>
    </row>
    <row r="72" spans="1:18" ht="16.5" thickBot="1" x14ac:dyDescent="0.3">
      <c r="A72" s="22">
        <v>2005</v>
      </c>
      <c r="B72" s="22">
        <v>5</v>
      </c>
      <c r="C72" s="22">
        <v>10</v>
      </c>
      <c r="D72" s="22">
        <v>12.7</v>
      </c>
      <c r="E72" s="23" t="s">
        <v>13</v>
      </c>
      <c r="F72" s="15" t="s">
        <v>15</v>
      </c>
      <c r="G72">
        <f t="shared" si="4"/>
        <v>2.6999999999999993</v>
      </c>
      <c r="H72" s="5">
        <v>38482</v>
      </c>
      <c r="I72">
        <f t="shared" si="5"/>
        <v>12.7</v>
      </c>
      <c r="J72" s="55">
        <v>0</v>
      </c>
      <c r="K72" s="167">
        <v>1.75</v>
      </c>
      <c r="L72" s="167">
        <v>5</v>
      </c>
      <c r="M72" s="167">
        <v>43</v>
      </c>
      <c r="N72" s="168" t="s">
        <v>127</v>
      </c>
      <c r="P72" s="6">
        <v>12</v>
      </c>
    </row>
    <row r="73" spans="1:18" ht="16.5" thickBot="1" x14ac:dyDescent="0.3">
      <c r="A73" s="22">
        <v>2005</v>
      </c>
      <c r="B73" s="22">
        <v>5</v>
      </c>
      <c r="C73" s="22">
        <v>11</v>
      </c>
      <c r="D73" s="22">
        <v>12.3</v>
      </c>
      <c r="E73" s="23" t="s">
        <v>13</v>
      </c>
      <c r="F73" s="15" t="s">
        <v>15</v>
      </c>
      <c r="G73">
        <f t="shared" si="4"/>
        <v>2.3000000000000007</v>
      </c>
      <c r="H73" s="5">
        <v>38483</v>
      </c>
      <c r="I73">
        <f t="shared" si="5"/>
        <v>12.3</v>
      </c>
      <c r="J73" s="55">
        <v>0</v>
      </c>
      <c r="K73" s="167">
        <v>1.125</v>
      </c>
      <c r="L73" s="167">
        <v>3.375</v>
      </c>
      <c r="M73" s="167">
        <v>54.875</v>
      </c>
      <c r="N73" s="168" t="s">
        <v>121</v>
      </c>
      <c r="P73" s="6">
        <v>9</v>
      </c>
    </row>
    <row r="74" spans="1:18" ht="16.5" thickBot="1" x14ac:dyDescent="0.3">
      <c r="A74" s="22">
        <v>2005</v>
      </c>
      <c r="B74" s="22">
        <v>5</v>
      </c>
      <c r="C74" s="22">
        <v>12</v>
      </c>
      <c r="D74" s="22">
        <v>10.4</v>
      </c>
      <c r="E74" s="23" t="s">
        <v>13</v>
      </c>
      <c r="F74" s="15" t="s">
        <v>15</v>
      </c>
      <c r="G74">
        <f t="shared" si="4"/>
        <v>0.40000000000000036</v>
      </c>
      <c r="H74" s="5">
        <v>38484</v>
      </c>
      <c r="I74">
        <f t="shared" si="5"/>
        <v>10.4</v>
      </c>
      <c r="J74" s="55">
        <v>0</v>
      </c>
      <c r="K74" s="167">
        <v>1.875</v>
      </c>
      <c r="L74" s="167">
        <v>6</v>
      </c>
      <c r="M74" s="167">
        <v>51.875</v>
      </c>
      <c r="N74" s="168" t="s">
        <v>117</v>
      </c>
      <c r="P74" s="6">
        <v>7</v>
      </c>
      <c r="R74" s="6"/>
    </row>
    <row r="75" spans="1:18" ht="16.5" thickBot="1" x14ac:dyDescent="0.3">
      <c r="A75" s="22">
        <v>2005</v>
      </c>
      <c r="B75" s="22">
        <v>5</v>
      </c>
      <c r="C75" s="22">
        <v>13</v>
      </c>
      <c r="D75" s="22">
        <v>10</v>
      </c>
      <c r="E75" s="23" t="s">
        <v>13</v>
      </c>
      <c r="F75" s="15" t="s">
        <v>15</v>
      </c>
      <c r="G75">
        <f t="shared" si="4"/>
        <v>0</v>
      </c>
      <c r="H75" s="5">
        <v>38485</v>
      </c>
      <c r="I75">
        <f t="shared" si="5"/>
        <v>10</v>
      </c>
      <c r="J75" s="55">
        <v>0</v>
      </c>
      <c r="K75" s="167">
        <v>1.75</v>
      </c>
      <c r="L75" s="167">
        <v>5</v>
      </c>
      <c r="M75" s="167">
        <v>47</v>
      </c>
      <c r="N75" s="168" t="s">
        <v>128</v>
      </c>
      <c r="P75" s="6">
        <v>5</v>
      </c>
    </row>
    <row r="76" spans="1:18" ht="16.5" thickBot="1" x14ac:dyDescent="0.3">
      <c r="A76" s="22">
        <v>2005</v>
      </c>
      <c r="B76" s="22">
        <v>5</v>
      </c>
      <c r="C76" s="22">
        <v>14</v>
      </c>
      <c r="D76" s="22">
        <v>11.1</v>
      </c>
      <c r="E76" s="23" t="s">
        <v>13</v>
      </c>
      <c r="F76" s="15" t="s">
        <v>15</v>
      </c>
      <c r="G76">
        <f t="shared" si="4"/>
        <v>1.0999999999999996</v>
      </c>
      <c r="H76" s="5">
        <v>38486</v>
      </c>
      <c r="I76">
        <f t="shared" si="5"/>
        <v>11.1</v>
      </c>
      <c r="J76" s="55">
        <v>3.9</v>
      </c>
      <c r="K76" s="167">
        <v>1.875</v>
      </c>
      <c r="L76" s="167">
        <v>4.875</v>
      </c>
      <c r="M76" s="167">
        <v>57.625</v>
      </c>
      <c r="N76" s="168" t="s">
        <v>120</v>
      </c>
      <c r="P76" s="6">
        <v>3</v>
      </c>
    </row>
    <row r="77" spans="1:18" ht="16.5" thickBot="1" x14ac:dyDescent="0.3">
      <c r="A77" s="22">
        <v>2005</v>
      </c>
      <c r="B77" s="22">
        <v>5</v>
      </c>
      <c r="C77" s="22">
        <v>15</v>
      </c>
      <c r="D77" s="22">
        <v>11.7</v>
      </c>
      <c r="E77" s="23" t="s">
        <v>13</v>
      </c>
      <c r="F77" s="15" t="s">
        <v>15</v>
      </c>
      <c r="G77">
        <f t="shared" si="4"/>
        <v>1.6999999999999993</v>
      </c>
      <c r="H77" s="5">
        <v>38487</v>
      </c>
      <c r="I77">
        <f t="shared" si="5"/>
        <v>11.7</v>
      </c>
      <c r="J77" s="55">
        <v>2.2999999999999998</v>
      </c>
      <c r="K77" s="167">
        <v>3</v>
      </c>
      <c r="L77" s="167">
        <v>8.25</v>
      </c>
      <c r="M77" s="167">
        <v>67.875</v>
      </c>
      <c r="N77" s="168" t="s">
        <v>119</v>
      </c>
      <c r="P77" s="6">
        <v>2</v>
      </c>
    </row>
    <row r="78" spans="1:18" ht="16.5" thickBot="1" x14ac:dyDescent="0.3">
      <c r="A78" s="28">
        <v>2005</v>
      </c>
      <c r="B78" s="28">
        <v>5</v>
      </c>
      <c r="C78" s="28">
        <v>16</v>
      </c>
      <c r="D78" s="28">
        <v>11.2</v>
      </c>
      <c r="E78" s="29" t="s">
        <v>13</v>
      </c>
      <c r="F78" s="15" t="s">
        <v>15</v>
      </c>
      <c r="G78" s="30">
        <f t="shared" si="4"/>
        <v>1.1999999999999993</v>
      </c>
      <c r="H78" s="5">
        <v>38488</v>
      </c>
      <c r="I78" s="30">
        <f t="shared" si="5"/>
        <v>11.2</v>
      </c>
      <c r="J78" s="55">
        <v>1.7</v>
      </c>
      <c r="K78" s="167">
        <v>2.25</v>
      </c>
      <c r="L78" s="167">
        <v>6.25</v>
      </c>
      <c r="M78" s="167">
        <v>48.75</v>
      </c>
      <c r="N78" s="168" t="s">
        <v>129</v>
      </c>
      <c r="P78" s="6">
        <v>1</v>
      </c>
    </row>
    <row r="79" spans="1:18" ht="16.5" thickBot="1" x14ac:dyDescent="0.3">
      <c r="A79" s="22">
        <v>2005</v>
      </c>
      <c r="B79" s="22">
        <v>5</v>
      </c>
      <c r="C79" s="22">
        <v>17</v>
      </c>
      <c r="D79" s="22">
        <v>16.3</v>
      </c>
      <c r="E79" s="23" t="s">
        <v>14</v>
      </c>
      <c r="F79" s="36" t="s">
        <v>16</v>
      </c>
      <c r="G79">
        <f>D79-15</f>
        <v>1.3000000000000007</v>
      </c>
      <c r="H79" s="5">
        <v>38489</v>
      </c>
      <c r="I79">
        <f t="shared" si="5"/>
        <v>16.3</v>
      </c>
      <c r="J79" s="55">
        <v>0</v>
      </c>
      <c r="K79" s="167">
        <v>1.375</v>
      </c>
      <c r="L79" s="167">
        <v>5</v>
      </c>
      <c r="M79" s="167">
        <v>41.875</v>
      </c>
      <c r="N79" s="168" t="s">
        <v>125</v>
      </c>
      <c r="P79" s="6">
        <v>4</v>
      </c>
    </row>
    <row r="80" spans="1:18" ht="16.5" thickBot="1" x14ac:dyDescent="0.3">
      <c r="A80" s="22">
        <v>2005</v>
      </c>
      <c r="B80" s="22">
        <v>5</v>
      </c>
      <c r="C80" s="22">
        <v>18</v>
      </c>
      <c r="D80" s="22">
        <v>19.100000000000001</v>
      </c>
      <c r="E80" s="23" t="s">
        <v>14</v>
      </c>
      <c r="F80" s="17" t="s">
        <v>16</v>
      </c>
      <c r="G80">
        <f t="shared" ref="G80:G143" si="6">D80-15</f>
        <v>4.1000000000000014</v>
      </c>
      <c r="H80" s="5">
        <v>38490</v>
      </c>
      <c r="I80">
        <f t="shared" si="5"/>
        <v>19.100000000000001</v>
      </c>
      <c r="J80" s="55">
        <v>0</v>
      </c>
      <c r="K80" s="167">
        <v>1.125</v>
      </c>
      <c r="L80" s="167">
        <v>3</v>
      </c>
      <c r="M80" s="167">
        <v>46.625</v>
      </c>
      <c r="N80" s="168" t="s">
        <v>125</v>
      </c>
      <c r="P80" s="6">
        <v>6</v>
      </c>
    </row>
    <row r="81" spans="1:26" ht="16.5" thickBot="1" x14ac:dyDescent="0.3">
      <c r="A81" s="22">
        <v>2005</v>
      </c>
      <c r="B81" s="22">
        <v>5</v>
      </c>
      <c r="C81" s="22">
        <v>19</v>
      </c>
      <c r="D81" s="22">
        <v>18.600000000000001</v>
      </c>
      <c r="E81" s="23" t="s">
        <v>14</v>
      </c>
      <c r="F81" s="17" t="s">
        <v>16</v>
      </c>
      <c r="G81">
        <f t="shared" si="6"/>
        <v>3.6000000000000014</v>
      </c>
      <c r="H81" s="5">
        <v>38491</v>
      </c>
      <c r="I81">
        <f t="shared" si="5"/>
        <v>18.600000000000001</v>
      </c>
      <c r="J81" s="55">
        <v>0</v>
      </c>
      <c r="K81" s="167">
        <v>1.5</v>
      </c>
      <c r="L81" s="167">
        <v>4.5</v>
      </c>
      <c r="M81" s="167">
        <v>57.125</v>
      </c>
      <c r="N81" s="168" t="s">
        <v>122</v>
      </c>
      <c r="P81" s="6">
        <v>4</v>
      </c>
    </row>
    <row r="82" spans="1:26" ht="16.5" thickBot="1" x14ac:dyDescent="0.3">
      <c r="A82" s="22">
        <v>2005</v>
      </c>
      <c r="B82" s="22">
        <v>5</v>
      </c>
      <c r="C82" s="22">
        <v>20</v>
      </c>
      <c r="D82" s="22">
        <v>17.399999999999999</v>
      </c>
      <c r="E82" s="23" t="s">
        <v>14</v>
      </c>
      <c r="F82" s="17" t="s">
        <v>16</v>
      </c>
      <c r="G82">
        <f t="shared" si="6"/>
        <v>2.3999999999999986</v>
      </c>
      <c r="H82" s="5">
        <v>38492</v>
      </c>
      <c r="I82">
        <f t="shared" si="5"/>
        <v>17.399999999999999</v>
      </c>
      <c r="J82" s="55">
        <v>0</v>
      </c>
      <c r="K82" s="167">
        <v>1</v>
      </c>
      <c r="L82" s="167">
        <v>3.375</v>
      </c>
      <c r="M82" s="167">
        <v>59.875</v>
      </c>
      <c r="N82" s="168" t="s">
        <v>118</v>
      </c>
      <c r="O82" s="78">
        <v>1</v>
      </c>
      <c r="P82" s="6">
        <v>3</v>
      </c>
      <c r="Q82" s="6">
        <v>8</v>
      </c>
      <c r="R82">
        <v>3</v>
      </c>
    </row>
    <row r="83" spans="1:26" ht="16.5" thickBot="1" x14ac:dyDescent="0.3">
      <c r="A83" s="22">
        <v>2005</v>
      </c>
      <c r="B83" s="22">
        <v>5</v>
      </c>
      <c r="C83" s="22">
        <v>21</v>
      </c>
      <c r="D83" s="22">
        <v>16.8</v>
      </c>
      <c r="E83" s="23" t="s">
        <v>14</v>
      </c>
      <c r="F83" s="17" t="s">
        <v>16</v>
      </c>
      <c r="G83">
        <f t="shared" si="6"/>
        <v>1.8000000000000007</v>
      </c>
      <c r="H83" s="5">
        <v>38493</v>
      </c>
      <c r="I83">
        <f t="shared" si="5"/>
        <v>16.8</v>
      </c>
      <c r="J83" s="55">
        <v>0</v>
      </c>
      <c r="K83" s="167">
        <v>1.25</v>
      </c>
      <c r="L83" s="167">
        <v>3.75</v>
      </c>
      <c r="M83" s="167">
        <v>56.375</v>
      </c>
      <c r="N83" s="168" t="s">
        <v>121</v>
      </c>
      <c r="O83" s="6">
        <v>9</v>
      </c>
      <c r="P83" s="6">
        <v>2</v>
      </c>
      <c r="Q83" s="6">
        <v>112</v>
      </c>
      <c r="R83">
        <v>51</v>
      </c>
      <c r="U83" s="6">
        <v>8</v>
      </c>
    </row>
    <row r="84" spans="1:26" ht="16.5" thickBot="1" x14ac:dyDescent="0.3">
      <c r="A84" s="22">
        <v>2005</v>
      </c>
      <c r="B84" s="22">
        <v>5</v>
      </c>
      <c r="C84" s="22">
        <v>22</v>
      </c>
      <c r="D84" s="22">
        <v>19.2</v>
      </c>
      <c r="E84" s="23" t="s">
        <v>14</v>
      </c>
      <c r="F84" s="17" t="s">
        <v>16</v>
      </c>
      <c r="G84">
        <f t="shared" si="6"/>
        <v>4.1999999999999993</v>
      </c>
      <c r="H84" s="5">
        <v>38494</v>
      </c>
      <c r="I84">
        <f t="shared" si="5"/>
        <v>19.2</v>
      </c>
      <c r="J84" s="55">
        <v>0.3</v>
      </c>
      <c r="K84" s="167">
        <v>2.5</v>
      </c>
      <c r="L84" s="167">
        <v>6.75</v>
      </c>
      <c r="M84" s="167">
        <v>57.125</v>
      </c>
      <c r="N84" s="168" t="s">
        <v>120</v>
      </c>
      <c r="O84" s="6">
        <v>8</v>
      </c>
      <c r="P84" s="6">
        <v>1</v>
      </c>
      <c r="Q84" s="6">
        <v>92</v>
      </c>
      <c r="R84">
        <v>7</v>
      </c>
      <c r="S84">
        <v>7</v>
      </c>
      <c r="T84" s="6">
        <v>1</v>
      </c>
      <c r="U84" s="6">
        <v>42</v>
      </c>
    </row>
    <row r="85" spans="1:26" ht="16.5" thickBot="1" x14ac:dyDescent="0.3">
      <c r="A85" s="22">
        <v>2005</v>
      </c>
      <c r="B85" s="22">
        <v>5</v>
      </c>
      <c r="C85" s="22">
        <v>23</v>
      </c>
      <c r="D85" s="22">
        <v>11.8</v>
      </c>
      <c r="E85" s="23" t="s">
        <v>13</v>
      </c>
      <c r="F85" s="17" t="s">
        <v>16</v>
      </c>
      <c r="G85">
        <f t="shared" si="6"/>
        <v>-3.1999999999999993</v>
      </c>
      <c r="H85" s="5">
        <v>38495</v>
      </c>
      <c r="I85">
        <f t="shared" si="5"/>
        <v>11.8</v>
      </c>
      <c r="J85" s="55">
        <v>2.1</v>
      </c>
      <c r="K85" s="167">
        <v>1.625</v>
      </c>
      <c r="L85" s="167">
        <v>4.625</v>
      </c>
      <c r="M85" s="167">
        <v>52.125</v>
      </c>
      <c r="N85" s="168" t="s">
        <v>124</v>
      </c>
      <c r="O85" s="6">
        <v>21</v>
      </c>
      <c r="P85" s="6">
        <v>1</v>
      </c>
      <c r="Q85" s="6">
        <v>134</v>
      </c>
      <c r="R85">
        <v>5</v>
      </c>
      <c r="S85">
        <v>4</v>
      </c>
      <c r="T85" s="6">
        <v>5</v>
      </c>
      <c r="U85" s="6">
        <v>674</v>
      </c>
    </row>
    <row r="86" spans="1:26" ht="16.5" thickBot="1" x14ac:dyDescent="0.3">
      <c r="A86" s="22">
        <v>2005</v>
      </c>
      <c r="B86" s="22">
        <v>5</v>
      </c>
      <c r="C86" s="22">
        <v>24</v>
      </c>
      <c r="D86" s="22">
        <v>13</v>
      </c>
      <c r="E86" s="23" t="s">
        <v>13</v>
      </c>
      <c r="F86" s="17" t="s">
        <v>16</v>
      </c>
      <c r="G86">
        <f t="shared" si="6"/>
        <v>-2</v>
      </c>
      <c r="H86" s="5">
        <v>38496</v>
      </c>
      <c r="I86">
        <f t="shared" si="5"/>
        <v>13</v>
      </c>
      <c r="J86" s="55">
        <v>0</v>
      </c>
      <c r="K86" s="167">
        <v>1.125</v>
      </c>
      <c r="L86" s="167">
        <v>4</v>
      </c>
      <c r="M86" s="167">
        <v>47.125</v>
      </c>
      <c r="N86" s="168" t="s">
        <v>127</v>
      </c>
      <c r="O86" s="6">
        <v>18</v>
      </c>
      <c r="P86" s="6">
        <v>2</v>
      </c>
      <c r="Q86" s="6">
        <v>128</v>
      </c>
      <c r="R86">
        <v>3</v>
      </c>
      <c r="S86">
        <v>12</v>
      </c>
      <c r="T86" s="6">
        <v>6</v>
      </c>
      <c r="U86" s="6">
        <v>512</v>
      </c>
    </row>
    <row r="87" spans="1:26" ht="16.5" thickBot="1" x14ac:dyDescent="0.3">
      <c r="A87" s="22">
        <v>2005</v>
      </c>
      <c r="B87" s="22">
        <v>5</v>
      </c>
      <c r="C87" s="22">
        <v>25</v>
      </c>
      <c r="D87" s="22">
        <v>16.5</v>
      </c>
      <c r="E87" s="23" t="s">
        <v>14</v>
      </c>
      <c r="F87" s="17" t="s">
        <v>16</v>
      </c>
      <c r="G87">
        <f t="shared" si="6"/>
        <v>1.5</v>
      </c>
      <c r="H87" s="5">
        <v>38497</v>
      </c>
      <c r="I87">
        <f t="shared" si="5"/>
        <v>16.5</v>
      </c>
      <c r="J87" s="55">
        <v>0</v>
      </c>
      <c r="K87" s="167">
        <v>2.5</v>
      </c>
      <c r="L87" s="167">
        <v>5.875</v>
      </c>
      <c r="M87" s="167">
        <v>50.625</v>
      </c>
      <c r="N87" s="168" t="s">
        <v>122</v>
      </c>
      <c r="O87" s="6">
        <v>17</v>
      </c>
      <c r="P87" s="6">
        <v>1</v>
      </c>
      <c r="Q87" s="6">
        <v>118</v>
      </c>
      <c r="R87">
        <v>13</v>
      </c>
      <c r="S87">
        <v>20</v>
      </c>
      <c r="T87" s="6">
        <v>3</v>
      </c>
      <c r="U87" s="6">
        <v>423</v>
      </c>
    </row>
    <row r="88" spans="1:26" ht="16.5" thickBot="1" x14ac:dyDescent="0.3">
      <c r="A88" s="22">
        <v>2005</v>
      </c>
      <c r="B88" s="22">
        <v>5</v>
      </c>
      <c r="C88" s="22">
        <v>26</v>
      </c>
      <c r="D88" s="22">
        <v>12.1</v>
      </c>
      <c r="E88" s="23" t="s">
        <v>13</v>
      </c>
      <c r="F88" s="17" t="s">
        <v>16</v>
      </c>
      <c r="G88">
        <f t="shared" si="6"/>
        <v>-2.9000000000000004</v>
      </c>
      <c r="H88" s="5">
        <v>38498</v>
      </c>
      <c r="I88">
        <f t="shared" si="5"/>
        <v>12.1</v>
      </c>
      <c r="J88" s="55">
        <v>3.5</v>
      </c>
      <c r="K88" s="167">
        <v>2.875</v>
      </c>
      <c r="L88" s="167">
        <v>7</v>
      </c>
      <c r="M88" s="167">
        <v>79.75</v>
      </c>
      <c r="N88" s="168" t="s">
        <v>120</v>
      </c>
      <c r="O88" s="6">
        <v>15</v>
      </c>
      <c r="Q88" s="6">
        <v>98</v>
      </c>
      <c r="R88">
        <v>5</v>
      </c>
      <c r="S88">
        <v>9</v>
      </c>
      <c r="T88" s="6">
        <v>5</v>
      </c>
      <c r="U88" s="6">
        <v>347</v>
      </c>
    </row>
    <row r="89" spans="1:26" ht="16.5" thickBot="1" x14ac:dyDescent="0.3">
      <c r="A89" s="22">
        <v>2005</v>
      </c>
      <c r="B89" s="22">
        <v>5</v>
      </c>
      <c r="C89" s="22">
        <v>27</v>
      </c>
      <c r="D89" s="22">
        <v>6</v>
      </c>
      <c r="E89" s="23" t="s">
        <v>12</v>
      </c>
      <c r="F89" s="17" t="s">
        <v>16</v>
      </c>
      <c r="G89">
        <f t="shared" si="6"/>
        <v>-9</v>
      </c>
      <c r="H89" s="5">
        <v>38499</v>
      </c>
      <c r="I89">
        <f t="shared" si="5"/>
        <v>6</v>
      </c>
      <c r="J89" s="55">
        <v>3.6</v>
      </c>
      <c r="K89" s="167">
        <v>1.125</v>
      </c>
      <c r="L89" s="167">
        <v>2.875</v>
      </c>
      <c r="M89" s="167">
        <v>69.875</v>
      </c>
      <c r="N89" s="168" t="s">
        <v>118</v>
      </c>
      <c r="O89" s="6">
        <v>9</v>
      </c>
      <c r="Q89" s="6">
        <v>84</v>
      </c>
      <c r="R89">
        <v>6</v>
      </c>
      <c r="S89">
        <v>5</v>
      </c>
      <c r="T89" s="6">
        <v>7</v>
      </c>
      <c r="U89" s="6">
        <v>381</v>
      </c>
    </row>
    <row r="90" spans="1:26" ht="16.5" thickBot="1" x14ac:dyDescent="0.3">
      <c r="A90" s="22">
        <v>2005</v>
      </c>
      <c r="B90" s="22">
        <v>5</v>
      </c>
      <c r="C90" s="22">
        <v>28</v>
      </c>
      <c r="D90" s="22">
        <v>8.3000000000000007</v>
      </c>
      <c r="E90" s="23" t="s">
        <v>12</v>
      </c>
      <c r="F90" s="17" t="s">
        <v>16</v>
      </c>
      <c r="G90">
        <f t="shared" si="6"/>
        <v>-6.6999999999999993</v>
      </c>
      <c r="H90" s="5">
        <v>38500</v>
      </c>
      <c r="I90">
        <f t="shared" si="5"/>
        <v>8.3000000000000007</v>
      </c>
      <c r="J90" s="55">
        <v>0</v>
      </c>
      <c r="K90" s="167">
        <v>0.875</v>
      </c>
      <c r="L90" s="167">
        <v>2.5</v>
      </c>
      <c r="M90" s="167">
        <v>54</v>
      </c>
      <c r="N90" s="168" t="s">
        <v>127</v>
      </c>
      <c r="O90" s="6">
        <v>12</v>
      </c>
      <c r="Q90" s="6">
        <v>72</v>
      </c>
      <c r="R90">
        <v>12</v>
      </c>
      <c r="S90">
        <v>8</v>
      </c>
      <c r="T90" s="6">
        <v>2</v>
      </c>
      <c r="U90" s="6">
        <v>295</v>
      </c>
    </row>
    <row r="91" spans="1:26" ht="16.5" thickBot="1" x14ac:dyDescent="0.3">
      <c r="A91" s="22">
        <v>2005</v>
      </c>
      <c r="B91" s="22">
        <v>5</v>
      </c>
      <c r="C91" s="22">
        <v>29</v>
      </c>
      <c r="D91" s="22">
        <v>13.9</v>
      </c>
      <c r="E91" s="23" t="s">
        <v>13</v>
      </c>
      <c r="F91" s="17" t="s">
        <v>16</v>
      </c>
      <c r="G91">
        <f t="shared" si="6"/>
        <v>-1.0999999999999996</v>
      </c>
      <c r="H91" s="5">
        <v>38501</v>
      </c>
      <c r="I91">
        <f t="shared" si="5"/>
        <v>13.9</v>
      </c>
      <c r="J91" s="55">
        <v>0</v>
      </c>
      <c r="K91" s="167">
        <v>1.875</v>
      </c>
      <c r="L91" s="167">
        <v>5.75</v>
      </c>
      <c r="M91" s="167">
        <v>43.25</v>
      </c>
      <c r="N91" s="168" t="s">
        <v>124</v>
      </c>
      <c r="Q91" s="6">
        <v>65</v>
      </c>
      <c r="R91">
        <v>6</v>
      </c>
      <c r="S91">
        <v>12</v>
      </c>
      <c r="T91" s="6">
        <v>1</v>
      </c>
      <c r="U91" s="6">
        <v>264</v>
      </c>
    </row>
    <row r="92" spans="1:26" ht="16.5" thickBot="1" x14ac:dyDescent="0.3">
      <c r="A92" s="22">
        <v>2005</v>
      </c>
      <c r="B92" s="22">
        <v>5</v>
      </c>
      <c r="C92" s="22">
        <v>30</v>
      </c>
      <c r="D92" s="22">
        <v>17.3</v>
      </c>
      <c r="E92" s="23" t="s">
        <v>14</v>
      </c>
      <c r="F92" s="17" t="s">
        <v>16</v>
      </c>
      <c r="G92">
        <f t="shared" si="6"/>
        <v>2.3000000000000007</v>
      </c>
      <c r="H92" s="5">
        <v>38502</v>
      </c>
      <c r="I92">
        <f t="shared" si="5"/>
        <v>17.3</v>
      </c>
      <c r="J92" s="55">
        <v>0</v>
      </c>
      <c r="K92" s="167">
        <v>2.5</v>
      </c>
      <c r="L92" s="167">
        <v>7.125</v>
      </c>
      <c r="M92" s="167">
        <v>57.75</v>
      </c>
      <c r="N92" s="168" t="s">
        <v>121</v>
      </c>
      <c r="R92">
        <v>11</v>
      </c>
      <c r="S92">
        <v>5</v>
      </c>
      <c r="T92" s="6">
        <v>4</v>
      </c>
      <c r="U92" s="6">
        <v>218</v>
      </c>
      <c r="V92">
        <v>1</v>
      </c>
      <c r="W92">
        <v>53</v>
      </c>
      <c r="Y92">
        <v>22</v>
      </c>
      <c r="Z92">
        <v>3</v>
      </c>
    </row>
    <row r="93" spans="1:26" ht="16.5" thickBot="1" x14ac:dyDescent="0.3">
      <c r="A93" s="22">
        <v>2005</v>
      </c>
      <c r="B93" s="22">
        <v>5</v>
      </c>
      <c r="C93" s="22">
        <v>31</v>
      </c>
      <c r="D93" s="22">
        <v>16.2</v>
      </c>
      <c r="E93" s="23" t="s">
        <v>14</v>
      </c>
      <c r="F93" s="17" t="s">
        <v>16</v>
      </c>
      <c r="G93">
        <f t="shared" si="6"/>
        <v>1.1999999999999993</v>
      </c>
      <c r="H93" s="5">
        <v>38503</v>
      </c>
      <c r="I93">
        <f t="shared" si="5"/>
        <v>16.2</v>
      </c>
      <c r="J93" s="55">
        <v>2.6</v>
      </c>
      <c r="K93" s="167">
        <v>3</v>
      </c>
      <c r="L93" s="167">
        <v>7.375</v>
      </c>
      <c r="M93" s="167">
        <v>58.625</v>
      </c>
      <c r="N93" s="168" t="s">
        <v>119</v>
      </c>
      <c r="R93">
        <v>15</v>
      </c>
      <c r="T93" s="6">
        <v>9</v>
      </c>
      <c r="U93" s="6">
        <v>187</v>
      </c>
    </row>
    <row r="94" spans="1:26" ht="16.5" thickBot="1" x14ac:dyDescent="0.3">
      <c r="A94" s="22">
        <v>2005</v>
      </c>
      <c r="B94" s="22">
        <v>6</v>
      </c>
      <c r="C94" s="22">
        <v>1</v>
      </c>
      <c r="D94" s="22">
        <v>11.9</v>
      </c>
      <c r="E94" s="23" t="s">
        <v>13</v>
      </c>
      <c r="F94" s="17" t="s">
        <v>16</v>
      </c>
      <c r="G94">
        <f t="shared" si="6"/>
        <v>-3.0999999999999996</v>
      </c>
      <c r="H94" s="5">
        <v>38504</v>
      </c>
      <c r="I94">
        <f t="shared" si="5"/>
        <v>11.9</v>
      </c>
      <c r="J94" s="55">
        <v>8.3000000000000007</v>
      </c>
      <c r="K94" s="167">
        <v>5.125</v>
      </c>
      <c r="L94" s="167">
        <v>11.375</v>
      </c>
      <c r="M94" s="167">
        <v>85</v>
      </c>
      <c r="N94" s="168" t="s">
        <v>122</v>
      </c>
      <c r="R94">
        <v>8</v>
      </c>
      <c r="U94" s="6">
        <v>156</v>
      </c>
    </row>
    <row r="95" spans="1:26" ht="16.5" thickBot="1" x14ac:dyDescent="0.3">
      <c r="A95" s="22">
        <v>2005</v>
      </c>
      <c r="B95" s="22">
        <v>6</v>
      </c>
      <c r="C95" s="22">
        <v>2</v>
      </c>
      <c r="D95" s="22">
        <v>10.3</v>
      </c>
      <c r="E95" s="23" t="s">
        <v>13</v>
      </c>
      <c r="F95" s="17" t="s">
        <v>16</v>
      </c>
      <c r="G95">
        <f t="shared" si="6"/>
        <v>-4.6999999999999993</v>
      </c>
      <c r="H95" s="5">
        <v>38505</v>
      </c>
      <c r="I95">
        <f t="shared" si="5"/>
        <v>10.3</v>
      </c>
      <c r="J95" s="55">
        <v>6.3</v>
      </c>
      <c r="K95" s="167">
        <v>3.25</v>
      </c>
      <c r="L95" s="167">
        <v>7</v>
      </c>
      <c r="M95" s="167">
        <v>73.125</v>
      </c>
      <c r="N95" s="168" t="s">
        <v>123</v>
      </c>
      <c r="R95">
        <v>1</v>
      </c>
      <c r="S95">
        <v>2</v>
      </c>
      <c r="U95" s="6">
        <v>123</v>
      </c>
    </row>
    <row r="96" spans="1:26" ht="16.5" thickBot="1" x14ac:dyDescent="0.3">
      <c r="A96" s="22">
        <v>2005</v>
      </c>
      <c r="B96" s="22">
        <v>6</v>
      </c>
      <c r="C96" s="22">
        <v>3</v>
      </c>
      <c r="D96" s="22">
        <v>12.1</v>
      </c>
      <c r="E96" s="23" t="s">
        <v>13</v>
      </c>
      <c r="F96" s="17" t="s">
        <v>16</v>
      </c>
      <c r="G96">
        <f t="shared" si="6"/>
        <v>-2.9000000000000004</v>
      </c>
      <c r="H96" s="5">
        <v>38506</v>
      </c>
      <c r="I96">
        <f t="shared" si="5"/>
        <v>12.1</v>
      </c>
      <c r="J96" s="55">
        <v>0.4</v>
      </c>
      <c r="K96" s="167">
        <v>1.875</v>
      </c>
      <c r="L96" s="167">
        <v>4.375</v>
      </c>
      <c r="M96" s="167">
        <v>61.875</v>
      </c>
      <c r="N96" s="168" t="s">
        <v>117</v>
      </c>
      <c r="U96" s="6">
        <v>98</v>
      </c>
    </row>
    <row r="97" spans="1:26" ht="16.5" thickBot="1" x14ac:dyDescent="0.3">
      <c r="A97" s="22">
        <v>2005</v>
      </c>
      <c r="B97" s="22">
        <v>6</v>
      </c>
      <c r="C97" s="22">
        <v>4</v>
      </c>
      <c r="D97" s="22">
        <v>13.6</v>
      </c>
      <c r="E97" s="23" t="s">
        <v>13</v>
      </c>
      <c r="F97" s="17" t="s">
        <v>16</v>
      </c>
      <c r="G97">
        <f t="shared" si="6"/>
        <v>-1.4000000000000004</v>
      </c>
      <c r="H97" s="5">
        <v>38507</v>
      </c>
      <c r="I97">
        <f t="shared" si="5"/>
        <v>13.6</v>
      </c>
      <c r="J97" s="55">
        <v>0</v>
      </c>
      <c r="K97" s="167">
        <v>1.5</v>
      </c>
      <c r="L97" s="167">
        <v>2.75</v>
      </c>
      <c r="M97" s="167">
        <v>64.125</v>
      </c>
      <c r="N97" s="168" t="s">
        <v>118</v>
      </c>
      <c r="U97" s="6">
        <v>76</v>
      </c>
    </row>
    <row r="98" spans="1:26" ht="16.5" thickBot="1" x14ac:dyDescent="0.3">
      <c r="A98" s="22">
        <v>2005</v>
      </c>
      <c r="B98" s="22">
        <v>6</v>
      </c>
      <c r="C98" s="22">
        <v>5</v>
      </c>
      <c r="D98" s="22">
        <v>15.2</v>
      </c>
      <c r="E98" s="23" t="s">
        <v>14</v>
      </c>
      <c r="F98" s="17" t="s">
        <v>16</v>
      </c>
      <c r="G98">
        <f t="shared" si="6"/>
        <v>0.19999999999999929</v>
      </c>
      <c r="H98" s="5">
        <v>38508</v>
      </c>
      <c r="I98">
        <f t="shared" si="5"/>
        <v>15.2</v>
      </c>
      <c r="J98" s="55">
        <v>3.7</v>
      </c>
      <c r="K98" s="167">
        <v>1.25</v>
      </c>
      <c r="L98" s="167">
        <v>4.125</v>
      </c>
      <c r="M98" s="167">
        <v>69.25</v>
      </c>
      <c r="N98" s="168" t="s">
        <v>119</v>
      </c>
      <c r="S98">
        <v>1</v>
      </c>
      <c r="U98" s="6">
        <v>62</v>
      </c>
    </row>
    <row r="99" spans="1:26" ht="16.5" thickBot="1" x14ac:dyDescent="0.3">
      <c r="A99" s="22">
        <v>2005</v>
      </c>
      <c r="B99" s="22">
        <v>6</v>
      </c>
      <c r="C99" s="22">
        <v>6</v>
      </c>
      <c r="D99" s="22">
        <v>16.600000000000001</v>
      </c>
      <c r="E99" s="23" t="s">
        <v>14</v>
      </c>
      <c r="F99" s="17" t="s">
        <v>16</v>
      </c>
      <c r="G99">
        <f t="shared" si="6"/>
        <v>1.6000000000000014</v>
      </c>
      <c r="H99" s="5">
        <v>38509</v>
      </c>
      <c r="I99">
        <f t="shared" si="5"/>
        <v>16.600000000000001</v>
      </c>
      <c r="J99" s="55">
        <v>0</v>
      </c>
      <c r="K99" s="167">
        <v>0.625</v>
      </c>
      <c r="L99" s="167">
        <v>2.25</v>
      </c>
      <c r="M99" s="167">
        <v>56.625</v>
      </c>
      <c r="N99" s="168" t="s">
        <v>127</v>
      </c>
      <c r="U99" s="6">
        <v>48</v>
      </c>
      <c r="W99">
        <v>1</v>
      </c>
    </row>
    <row r="100" spans="1:26" ht="16.5" thickBot="1" x14ac:dyDescent="0.3">
      <c r="A100" s="22">
        <v>2005</v>
      </c>
      <c r="B100" s="22">
        <v>6</v>
      </c>
      <c r="C100" s="22">
        <v>7</v>
      </c>
      <c r="D100" s="22">
        <v>18.8</v>
      </c>
      <c r="E100" s="23" t="s">
        <v>14</v>
      </c>
      <c r="F100" s="17" t="s">
        <v>16</v>
      </c>
      <c r="G100">
        <f t="shared" si="6"/>
        <v>3.8000000000000007</v>
      </c>
      <c r="H100" s="5">
        <v>38510</v>
      </c>
      <c r="I100">
        <f t="shared" si="5"/>
        <v>18.8</v>
      </c>
      <c r="J100" s="55">
        <v>0</v>
      </c>
      <c r="K100" s="167">
        <v>0.75</v>
      </c>
      <c r="L100" s="167">
        <v>2.625</v>
      </c>
      <c r="M100" s="167">
        <v>55</v>
      </c>
      <c r="N100" s="168" t="s">
        <v>127</v>
      </c>
      <c r="U100" s="6">
        <v>35</v>
      </c>
    </row>
    <row r="101" spans="1:26" ht="16.5" thickBot="1" x14ac:dyDescent="0.3">
      <c r="A101" s="22">
        <v>2005</v>
      </c>
      <c r="B101" s="22">
        <v>6</v>
      </c>
      <c r="C101" s="22">
        <v>8</v>
      </c>
      <c r="D101" s="22">
        <v>20.399999999999999</v>
      </c>
      <c r="E101" s="23" t="s">
        <v>14</v>
      </c>
      <c r="F101" s="17" t="s">
        <v>16</v>
      </c>
      <c r="G101">
        <f t="shared" si="6"/>
        <v>5.3999999999999986</v>
      </c>
      <c r="H101" s="5">
        <v>38511</v>
      </c>
      <c r="I101">
        <f t="shared" si="5"/>
        <v>20.399999999999999</v>
      </c>
      <c r="J101" s="55">
        <v>0</v>
      </c>
      <c r="K101" s="167">
        <v>0.5</v>
      </c>
      <c r="L101" s="167">
        <v>1.875</v>
      </c>
      <c r="M101" s="167">
        <v>54.75</v>
      </c>
      <c r="N101" s="168" t="s">
        <v>125</v>
      </c>
      <c r="U101" s="6">
        <v>27</v>
      </c>
    </row>
    <row r="102" spans="1:26" ht="16.5" thickBot="1" x14ac:dyDescent="0.3">
      <c r="A102" s="22">
        <v>2005</v>
      </c>
      <c r="B102" s="22">
        <v>6</v>
      </c>
      <c r="C102" s="22">
        <v>9</v>
      </c>
      <c r="D102" s="22">
        <v>22.7</v>
      </c>
      <c r="E102" s="23" t="s">
        <v>14</v>
      </c>
      <c r="F102" s="17" t="s">
        <v>16</v>
      </c>
      <c r="G102">
        <f t="shared" si="6"/>
        <v>7.6999999999999993</v>
      </c>
      <c r="H102" s="5">
        <v>38512</v>
      </c>
      <c r="I102">
        <f t="shared" si="5"/>
        <v>22.7</v>
      </c>
      <c r="J102" s="55">
        <v>0</v>
      </c>
      <c r="K102" s="167">
        <v>0.75</v>
      </c>
      <c r="L102" s="167">
        <v>2.75</v>
      </c>
      <c r="M102" s="167">
        <v>53.75</v>
      </c>
      <c r="N102" s="168" t="s">
        <v>117</v>
      </c>
      <c r="U102" s="6">
        <v>19</v>
      </c>
      <c r="W102">
        <v>18</v>
      </c>
    </row>
    <row r="103" spans="1:26" ht="16.5" thickBot="1" x14ac:dyDescent="0.3">
      <c r="A103" s="22">
        <v>2005</v>
      </c>
      <c r="B103" s="22">
        <v>6</v>
      </c>
      <c r="C103" s="22">
        <v>10</v>
      </c>
      <c r="D103" s="22">
        <v>19.600000000000001</v>
      </c>
      <c r="E103" s="23" t="s">
        <v>14</v>
      </c>
      <c r="F103" s="17" t="s">
        <v>16</v>
      </c>
      <c r="G103">
        <f t="shared" si="6"/>
        <v>4.6000000000000014</v>
      </c>
      <c r="H103" s="5">
        <v>38513</v>
      </c>
      <c r="I103">
        <f t="shared" si="5"/>
        <v>19.600000000000001</v>
      </c>
      <c r="J103" s="55">
        <v>0</v>
      </c>
      <c r="K103" s="167">
        <v>1.875</v>
      </c>
      <c r="L103" s="167">
        <v>4.625</v>
      </c>
      <c r="M103" s="167">
        <v>58.125</v>
      </c>
      <c r="N103" s="168" t="s">
        <v>129</v>
      </c>
      <c r="U103" s="6">
        <v>14</v>
      </c>
    </row>
    <row r="104" spans="1:26" ht="16.5" thickBot="1" x14ac:dyDescent="0.3">
      <c r="A104" s="22">
        <v>2005</v>
      </c>
      <c r="B104" s="22">
        <v>6</v>
      </c>
      <c r="C104" s="22">
        <v>11</v>
      </c>
      <c r="D104" s="22">
        <v>18.8</v>
      </c>
      <c r="E104" s="23" t="s">
        <v>14</v>
      </c>
      <c r="F104" s="17" t="s">
        <v>16</v>
      </c>
      <c r="G104">
        <f t="shared" si="6"/>
        <v>3.8000000000000007</v>
      </c>
      <c r="H104" s="5">
        <v>38514</v>
      </c>
      <c r="I104">
        <f t="shared" si="5"/>
        <v>18.8</v>
      </c>
      <c r="J104" s="55">
        <v>0</v>
      </c>
      <c r="K104" s="167">
        <v>2</v>
      </c>
      <c r="L104" s="167">
        <v>4.375</v>
      </c>
      <c r="M104" s="167">
        <v>57.125</v>
      </c>
      <c r="N104" s="168" t="s">
        <v>125</v>
      </c>
      <c r="U104" s="6">
        <v>11</v>
      </c>
    </row>
    <row r="105" spans="1:26" ht="16.5" thickBot="1" x14ac:dyDescent="0.3">
      <c r="A105" s="22">
        <v>2005</v>
      </c>
      <c r="B105" s="22">
        <v>6</v>
      </c>
      <c r="C105" s="22">
        <v>12</v>
      </c>
      <c r="D105" s="22">
        <v>22.2</v>
      </c>
      <c r="E105" s="23" t="s">
        <v>14</v>
      </c>
      <c r="F105" s="17" t="s">
        <v>16</v>
      </c>
      <c r="G105">
        <f t="shared" si="6"/>
        <v>7.1999999999999993</v>
      </c>
      <c r="H105" s="5">
        <v>38515</v>
      </c>
      <c r="I105">
        <f t="shared" si="5"/>
        <v>22.2</v>
      </c>
      <c r="J105" s="55">
        <v>0</v>
      </c>
      <c r="K105" s="167">
        <v>2.125</v>
      </c>
      <c r="L105" s="167">
        <v>5.125</v>
      </c>
      <c r="M105" s="167">
        <v>51.375</v>
      </c>
      <c r="N105" s="168" t="s">
        <v>127</v>
      </c>
      <c r="U105" s="6">
        <v>9</v>
      </c>
    </row>
    <row r="106" spans="1:26" ht="16.5" thickBot="1" x14ac:dyDescent="0.3">
      <c r="A106" s="22">
        <v>2005</v>
      </c>
      <c r="B106" s="22">
        <v>6</v>
      </c>
      <c r="C106" s="22">
        <v>13</v>
      </c>
      <c r="D106" s="22">
        <v>23.6</v>
      </c>
      <c r="E106" s="23" t="s">
        <v>14</v>
      </c>
      <c r="F106" s="17" t="s">
        <v>16</v>
      </c>
      <c r="G106">
        <f t="shared" si="6"/>
        <v>8.6000000000000014</v>
      </c>
      <c r="H106" s="5">
        <v>38516</v>
      </c>
      <c r="I106">
        <f t="shared" si="5"/>
        <v>23.6</v>
      </c>
      <c r="J106" s="55">
        <v>0</v>
      </c>
      <c r="K106" s="167">
        <v>1.125</v>
      </c>
      <c r="L106" s="167">
        <v>2.5</v>
      </c>
      <c r="M106" s="167">
        <v>47.875</v>
      </c>
      <c r="N106" s="168" t="s">
        <v>124</v>
      </c>
      <c r="U106" s="6">
        <v>7</v>
      </c>
    </row>
    <row r="107" spans="1:26" ht="16.5" thickBot="1" x14ac:dyDescent="0.3">
      <c r="A107" s="22">
        <v>2005</v>
      </c>
      <c r="B107" s="22">
        <v>6</v>
      </c>
      <c r="C107" s="22">
        <v>14</v>
      </c>
      <c r="D107" s="22">
        <v>23.2</v>
      </c>
      <c r="E107" s="23" t="s">
        <v>14</v>
      </c>
      <c r="F107" s="17" t="s">
        <v>16</v>
      </c>
      <c r="G107">
        <f t="shared" si="6"/>
        <v>8.1999999999999993</v>
      </c>
      <c r="H107" s="5">
        <v>38517</v>
      </c>
      <c r="I107">
        <f t="shared" si="5"/>
        <v>23.2</v>
      </c>
      <c r="J107" s="55">
        <v>0</v>
      </c>
      <c r="K107" s="167">
        <v>3</v>
      </c>
      <c r="L107" s="167">
        <v>8.25</v>
      </c>
      <c r="M107" s="167">
        <v>67</v>
      </c>
      <c r="N107" s="168" t="s">
        <v>117</v>
      </c>
      <c r="U107" s="6">
        <v>5</v>
      </c>
      <c r="W107">
        <v>25</v>
      </c>
    </row>
    <row r="108" spans="1:26" ht="16.5" thickBot="1" x14ac:dyDescent="0.3">
      <c r="A108" s="22">
        <v>2005</v>
      </c>
      <c r="B108" s="22">
        <v>6</v>
      </c>
      <c r="C108" s="22">
        <v>15</v>
      </c>
      <c r="D108" s="22">
        <v>21.1</v>
      </c>
      <c r="E108" s="23" t="s">
        <v>14</v>
      </c>
      <c r="F108" s="17" t="s">
        <v>16</v>
      </c>
      <c r="G108">
        <f t="shared" si="6"/>
        <v>6.1000000000000014</v>
      </c>
      <c r="H108" s="5">
        <v>38518</v>
      </c>
      <c r="I108">
        <f t="shared" si="5"/>
        <v>21.1</v>
      </c>
      <c r="J108" s="55">
        <v>11.5</v>
      </c>
      <c r="K108" s="167">
        <v>3.375</v>
      </c>
      <c r="L108" s="167">
        <v>6.75</v>
      </c>
      <c r="M108" s="167">
        <v>68.25</v>
      </c>
      <c r="N108" s="168" t="s">
        <v>123</v>
      </c>
      <c r="U108" s="6">
        <v>4</v>
      </c>
    </row>
    <row r="109" spans="1:26" ht="16.5" thickBot="1" x14ac:dyDescent="0.3">
      <c r="A109" s="22">
        <v>2005</v>
      </c>
      <c r="B109" s="22">
        <v>6</v>
      </c>
      <c r="C109" s="22">
        <v>16</v>
      </c>
      <c r="D109" s="22">
        <v>20.7</v>
      </c>
      <c r="E109" s="23" t="s">
        <v>14</v>
      </c>
      <c r="F109" s="17" t="s">
        <v>16</v>
      </c>
      <c r="G109">
        <f t="shared" si="6"/>
        <v>5.6999999999999993</v>
      </c>
      <c r="H109" s="5">
        <v>38519</v>
      </c>
      <c r="I109">
        <f t="shared" si="5"/>
        <v>20.7</v>
      </c>
      <c r="J109" s="55">
        <v>0</v>
      </c>
      <c r="K109" s="167">
        <v>1.5</v>
      </c>
      <c r="L109" s="167">
        <v>3.625</v>
      </c>
      <c r="M109" s="167">
        <v>69.625</v>
      </c>
      <c r="N109" s="168" t="s">
        <v>117</v>
      </c>
      <c r="W109">
        <v>29</v>
      </c>
      <c r="Z109">
        <v>4</v>
      </c>
    </row>
    <row r="110" spans="1:26" ht="16.5" thickBot="1" x14ac:dyDescent="0.3">
      <c r="A110" s="22">
        <v>2005</v>
      </c>
      <c r="B110" s="22">
        <v>6</v>
      </c>
      <c r="C110" s="22">
        <v>17</v>
      </c>
      <c r="D110" s="22">
        <v>21.7</v>
      </c>
      <c r="E110" s="23" t="s">
        <v>14</v>
      </c>
      <c r="F110" s="17" t="s">
        <v>16</v>
      </c>
      <c r="G110">
        <f t="shared" si="6"/>
        <v>6.6999999999999993</v>
      </c>
      <c r="H110" s="5">
        <v>38520</v>
      </c>
      <c r="I110">
        <f t="shared" si="5"/>
        <v>21.7</v>
      </c>
      <c r="J110" s="55">
        <v>25.5</v>
      </c>
      <c r="K110" s="167">
        <v>1.75</v>
      </c>
      <c r="L110" s="167">
        <v>6</v>
      </c>
      <c r="M110" s="167">
        <v>69.125</v>
      </c>
      <c r="N110" s="168" t="s">
        <v>117</v>
      </c>
    </row>
    <row r="111" spans="1:26" ht="16.5" thickBot="1" x14ac:dyDescent="0.3">
      <c r="A111" s="22">
        <v>2005</v>
      </c>
      <c r="B111" s="22">
        <v>6</v>
      </c>
      <c r="C111" s="22">
        <v>18</v>
      </c>
      <c r="D111" s="22">
        <v>18.100000000000001</v>
      </c>
      <c r="E111" s="23" t="s">
        <v>14</v>
      </c>
      <c r="F111" s="17" t="s">
        <v>16</v>
      </c>
      <c r="G111">
        <f t="shared" si="6"/>
        <v>3.1000000000000014</v>
      </c>
      <c r="H111" s="5">
        <v>38521</v>
      </c>
      <c r="I111">
        <f t="shared" si="5"/>
        <v>18.100000000000001</v>
      </c>
      <c r="J111" s="55">
        <v>0</v>
      </c>
      <c r="K111" s="167">
        <v>2</v>
      </c>
      <c r="L111" s="167">
        <v>5.75</v>
      </c>
      <c r="M111" s="167">
        <v>71.125</v>
      </c>
      <c r="N111" s="168" t="s">
        <v>121</v>
      </c>
    </row>
    <row r="112" spans="1:26" ht="16.5" thickBot="1" x14ac:dyDescent="0.3">
      <c r="A112" s="22">
        <v>2005</v>
      </c>
      <c r="B112" s="22">
        <v>6</v>
      </c>
      <c r="C112" s="22">
        <v>19</v>
      </c>
      <c r="D112" s="22">
        <v>16</v>
      </c>
      <c r="E112" s="23" t="s">
        <v>14</v>
      </c>
      <c r="F112" s="17" t="s">
        <v>16</v>
      </c>
      <c r="G112">
        <f t="shared" si="6"/>
        <v>1</v>
      </c>
      <c r="H112" s="5">
        <v>38522</v>
      </c>
      <c r="I112">
        <f t="shared" si="5"/>
        <v>16</v>
      </c>
      <c r="J112" s="55">
        <v>0</v>
      </c>
      <c r="K112" s="167">
        <v>2.125</v>
      </c>
      <c r="L112" s="167">
        <v>6.375</v>
      </c>
      <c r="M112" s="167">
        <v>56.875</v>
      </c>
      <c r="N112" s="168" t="s">
        <v>124</v>
      </c>
      <c r="W112">
        <v>45</v>
      </c>
      <c r="Z112">
        <v>7</v>
      </c>
    </row>
    <row r="113" spans="1:28" ht="16.5" thickBot="1" x14ac:dyDescent="0.3">
      <c r="A113" s="22">
        <v>2005</v>
      </c>
      <c r="B113" s="22">
        <v>6</v>
      </c>
      <c r="C113" s="22">
        <v>20</v>
      </c>
      <c r="D113" s="22">
        <v>15.9</v>
      </c>
      <c r="E113" s="23" t="s">
        <v>14</v>
      </c>
      <c r="F113" s="17" t="s">
        <v>16</v>
      </c>
      <c r="G113">
        <f t="shared" si="6"/>
        <v>0.90000000000000036</v>
      </c>
      <c r="H113" s="5">
        <v>38523</v>
      </c>
      <c r="I113">
        <f t="shared" si="5"/>
        <v>15.9</v>
      </c>
      <c r="J113" s="55">
        <v>20.100000000000001</v>
      </c>
      <c r="K113" s="167">
        <v>2.375</v>
      </c>
      <c r="L113" s="167">
        <v>7.625</v>
      </c>
      <c r="M113" s="167">
        <v>75.375</v>
      </c>
      <c r="N113" s="168" t="s">
        <v>122</v>
      </c>
    </row>
    <row r="114" spans="1:28" ht="16.5" thickBot="1" x14ac:dyDescent="0.3">
      <c r="A114" s="22">
        <v>2005</v>
      </c>
      <c r="B114" s="22">
        <v>6</v>
      </c>
      <c r="C114" s="22">
        <v>21</v>
      </c>
      <c r="D114" s="22">
        <v>19.2</v>
      </c>
      <c r="E114" s="23" t="s">
        <v>14</v>
      </c>
      <c r="F114" s="17" t="s">
        <v>16</v>
      </c>
      <c r="G114">
        <f t="shared" si="6"/>
        <v>4.1999999999999993</v>
      </c>
      <c r="H114" s="5">
        <v>38524</v>
      </c>
      <c r="I114">
        <f t="shared" si="5"/>
        <v>19.2</v>
      </c>
      <c r="J114" s="55">
        <v>0.3</v>
      </c>
      <c r="K114" s="167">
        <v>1.5</v>
      </c>
      <c r="L114" s="167">
        <v>5.25</v>
      </c>
      <c r="M114" s="167">
        <v>55.875</v>
      </c>
      <c r="N114" s="168" t="s">
        <v>121</v>
      </c>
      <c r="W114">
        <v>33</v>
      </c>
      <c r="Y114">
        <v>4</v>
      </c>
      <c r="Z114">
        <v>1</v>
      </c>
    </row>
    <row r="115" spans="1:28" ht="16.5" thickBot="1" x14ac:dyDescent="0.3">
      <c r="A115" s="22">
        <v>2005</v>
      </c>
      <c r="B115" s="22">
        <v>6</v>
      </c>
      <c r="C115" s="22">
        <v>22</v>
      </c>
      <c r="D115" s="22">
        <v>22.9</v>
      </c>
      <c r="E115" s="23" t="s">
        <v>14</v>
      </c>
      <c r="F115" s="17" t="s">
        <v>16</v>
      </c>
      <c r="G115">
        <f t="shared" si="6"/>
        <v>7.8999999999999986</v>
      </c>
      <c r="H115" s="5">
        <v>38525</v>
      </c>
      <c r="I115">
        <f t="shared" si="5"/>
        <v>22.9</v>
      </c>
      <c r="J115" s="55">
        <v>0</v>
      </c>
      <c r="K115" s="167">
        <v>1.125</v>
      </c>
      <c r="L115" s="167">
        <v>4</v>
      </c>
      <c r="M115" s="167">
        <v>59.75</v>
      </c>
      <c r="N115" s="168" t="s">
        <v>124</v>
      </c>
    </row>
    <row r="116" spans="1:28" ht="16.5" thickBot="1" x14ac:dyDescent="0.3">
      <c r="A116" s="22">
        <v>2005</v>
      </c>
      <c r="B116" s="22">
        <v>6</v>
      </c>
      <c r="C116" s="22">
        <v>23</v>
      </c>
      <c r="D116" s="22">
        <v>24.4</v>
      </c>
      <c r="E116" s="23" t="s">
        <v>14</v>
      </c>
      <c r="F116" s="17" t="s">
        <v>16</v>
      </c>
      <c r="G116">
        <f t="shared" si="6"/>
        <v>9.3999999999999986</v>
      </c>
      <c r="H116" s="5">
        <v>38526</v>
      </c>
      <c r="I116">
        <f t="shared" si="5"/>
        <v>24.4</v>
      </c>
      <c r="J116" s="55">
        <v>0</v>
      </c>
      <c r="K116" s="167">
        <v>1.625</v>
      </c>
      <c r="L116" s="167">
        <v>5.75</v>
      </c>
      <c r="M116" s="167">
        <v>54.5</v>
      </c>
      <c r="N116" s="168" t="s">
        <v>121</v>
      </c>
      <c r="W116">
        <v>57</v>
      </c>
      <c r="Y116">
        <v>7</v>
      </c>
      <c r="Z116">
        <v>7</v>
      </c>
    </row>
    <row r="117" spans="1:28" ht="16.5" thickBot="1" x14ac:dyDescent="0.3">
      <c r="A117" s="22">
        <v>2005</v>
      </c>
      <c r="B117" s="22">
        <v>6</v>
      </c>
      <c r="C117" s="22">
        <v>24</v>
      </c>
      <c r="D117" s="22">
        <v>25.1</v>
      </c>
      <c r="E117" s="23" t="s">
        <v>14</v>
      </c>
      <c r="F117" s="17" t="s">
        <v>16</v>
      </c>
      <c r="G117">
        <f t="shared" si="6"/>
        <v>10.100000000000001</v>
      </c>
      <c r="H117" s="5">
        <v>38527</v>
      </c>
      <c r="I117">
        <f t="shared" si="5"/>
        <v>25.1</v>
      </c>
      <c r="J117" s="55">
        <v>0</v>
      </c>
      <c r="K117" s="167">
        <v>3.125</v>
      </c>
      <c r="L117" s="167">
        <v>10.75</v>
      </c>
      <c r="M117" s="167">
        <v>59.5</v>
      </c>
      <c r="N117" s="168" t="s">
        <v>117</v>
      </c>
    </row>
    <row r="118" spans="1:28" ht="16.5" thickBot="1" x14ac:dyDescent="0.3">
      <c r="A118" s="22">
        <v>2005</v>
      </c>
      <c r="B118" s="22">
        <v>6</v>
      </c>
      <c r="C118" s="22">
        <v>25</v>
      </c>
      <c r="D118" s="22">
        <v>20</v>
      </c>
      <c r="E118" s="23" t="s">
        <v>14</v>
      </c>
      <c r="F118" s="17" t="s">
        <v>16</v>
      </c>
      <c r="G118">
        <f t="shared" si="6"/>
        <v>5</v>
      </c>
      <c r="H118" s="5">
        <v>38528</v>
      </c>
      <c r="I118">
        <f t="shared" si="5"/>
        <v>20</v>
      </c>
      <c r="J118" s="55">
        <v>0</v>
      </c>
      <c r="K118" s="167">
        <v>4.5</v>
      </c>
      <c r="L118" s="167">
        <v>12.25</v>
      </c>
      <c r="M118" s="167">
        <v>61.25</v>
      </c>
      <c r="N118" s="168" t="s">
        <v>120</v>
      </c>
      <c r="V118">
        <v>1</v>
      </c>
    </row>
    <row r="119" spans="1:28" ht="16.5" thickBot="1" x14ac:dyDescent="0.3">
      <c r="A119" s="22">
        <v>2005</v>
      </c>
      <c r="B119" s="22">
        <v>6</v>
      </c>
      <c r="C119" s="22">
        <v>26</v>
      </c>
      <c r="D119" s="22">
        <v>16.5</v>
      </c>
      <c r="E119" s="23" t="s">
        <v>14</v>
      </c>
      <c r="F119" s="17" t="s">
        <v>16</v>
      </c>
      <c r="G119">
        <f t="shared" si="6"/>
        <v>1.5</v>
      </c>
      <c r="H119" s="5">
        <v>38529</v>
      </c>
      <c r="I119">
        <f t="shared" si="5"/>
        <v>16.5</v>
      </c>
      <c r="J119" s="55">
        <v>0.6</v>
      </c>
      <c r="K119" s="167">
        <v>3.125</v>
      </c>
      <c r="L119" s="167">
        <v>10.25</v>
      </c>
      <c r="M119" s="167">
        <v>79.25</v>
      </c>
      <c r="N119" s="168" t="s">
        <v>120</v>
      </c>
      <c r="V119">
        <v>2</v>
      </c>
      <c r="W119">
        <v>2</v>
      </c>
      <c r="Z119">
        <v>2</v>
      </c>
    </row>
    <row r="120" spans="1:28" ht="16.5" thickBot="1" x14ac:dyDescent="0.3">
      <c r="A120" s="22">
        <v>2005</v>
      </c>
      <c r="B120" s="22">
        <v>6</v>
      </c>
      <c r="C120" s="22">
        <v>27</v>
      </c>
      <c r="D120" s="22">
        <v>16.600000000000001</v>
      </c>
      <c r="E120" s="23" t="s">
        <v>14</v>
      </c>
      <c r="F120" s="17" t="s">
        <v>16</v>
      </c>
      <c r="G120">
        <f t="shared" si="6"/>
        <v>1.6000000000000014</v>
      </c>
      <c r="H120" s="5">
        <v>38530</v>
      </c>
      <c r="I120">
        <f t="shared" si="5"/>
        <v>16.600000000000001</v>
      </c>
      <c r="J120" s="55">
        <v>0.3</v>
      </c>
      <c r="K120" s="167">
        <v>1.375</v>
      </c>
      <c r="L120" s="167">
        <v>4.5</v>
      </c>
      <c r="M120" s="167">
        <v>77.875</v>
      </c>
      <c r="N120" s="168" t="s">
        <v>117</v>
      </c>
      <c r="V120">
        <v>1</v>
      </c>
    </row>
    <row r="121" spans="1:28" ht="16.5" thickBot="1" x14ac:dyDescent="0.3">
      <c r="A121" s="22">
        <v>2005</v>
      </c>
      <c r="B121" s="22">
        <v>6</v>
      </c>
      <c r="C121" s="22">
        <v>28</v>
      </c>
      <c r="D121" s="22">
        <v>19.600000000000001</v>
      </c>
      <c r="E121" s="23" t="s">
        <v>14</v>
      </c>
      <c r="F121" s="17" t="s">
        <v>16</v>
      </c>
      <c r="G121">
        <f t="shared" si="6"/>
        <v>4.6000000000000014</v>
      </c>
      <c r="H121" s="5">
        <v>38531</v>
      </c>
      <c r="I121">
        <f t="shared" si="5"/>
        <v>19.600000000000001</v>
      </c>
      <c r="J121" s="55">
        <v>0</v>
      </c>
      <c r="K121" s="167">
        <v>1.25</v>
      </c>
      <c r="L121" s="167">
        <v>4.75</v>
      </c>
      <c r="M121" s="167">
        <v>72.375</v>
      </c>
      <c r="N121" s="168" t="s">
        <v>121</v>
      </c>
      <c r="U121" s="6">
        <v>3</v>
      </c>
      <c r="V121">
        <v>3</v>
      </c>
      <c r="W121">
        <v>17</v>
      </c>
      <c r="Y121">
        <v>11</v>
      </c>
    </row>
    <row r="122" spans="1:28" ht="16.5" thickBot="1" x14ac:dyDescent="0.3">
      <c r="A122" s="22">
        <v>2005</v>
      </c>
      <c r="B122" s="22">
        <v>6</v>
      </c>
      <c r="C122" s="22">
        <v>29</v>
      </c>
      <c r="D122" s="22">
        <v>19.600000000000001</v>
      </c>
      <c r="E122" s="23" t="s">
        <v>14</v>
      </c>
      <c r="F122" s="17" t="s">
        <v>16</v>
      </c>
      <c r="G122">
        <f t="shared" si="6"/>
        <v>4.6000000000000014</v>
      </c>
      <c r="H122" s="5">
        <v>38532</v>
      </c>
      <c r="I122">
        <f t="shared" si="5"/>
        <v>19.600000000000001</v>
      </c>
      <c r="J122" s="55">
        <v>0</v>
      </c>
      <c r="K122" s="167">
        <v>1.125</v>
      </c>
      <c r="L122" s="167">
        <v>3.625</v>
      </c>
      <c r="M122" s="167">
        <v>65.75</v>
      </c>
      <c r="N122" s="168" t="s">
        <v>124</v>
      </c>
      <c r="V122">
        <v>4</v>
      </c>
    </row>
    <row r="123" spans="1:28" ht="16.5" thickBot="1" x14ac:dyDescent="0.3">
      <c r="A123" s="22">
        <v>2005</v>
      </c>
      <c r="B123" s="22">
        <v>6</v>
      </c>
      <c r="C123" s="22">
        <v>30</v>
      </c>
      <c r="D123" s="22">
        <v>21</v>
      </c>
      <c r="E123" s="23" t="s">
        <v>14</v>
      </c>
      <c r="F123" s="17" t="s">
        <v>16</v>
      </c>
      <c r="G123">
        <f t="shared" si="6"/>
        <v>6</v>
      </c>
      <c r="H123" s="5">
        <v>38533</v>
      </c>
      <c r="I123">
        <f t="shared" si="5"/>
        <v>21</v>
      </c>
      <c r="J123" s="55">
        <v>0</v>
      </c>
      <c r="K123" s="167">
        <v>1.375</v>
      </c>
      <c r="L123" s="167">
        <v>4.75</v>
      </c>
      <c r="M123" s="167">
        <v>59.125</v>
      </c>
      <c r="N123" s="168" t="s">
        <v>124</v>
      </c>
      <c r="V123">
        <v>5</v>
      </c>
    </row>
    <row r="124" spans="1:28" ht="16.5" thickBot="1" x14ac:dyDescent="0.3">
      <c r="A124" s="22">
        <v>2005</v>
      </c>
      <c r="B124" s="22">
        <v>7</v>
      </c>
      <c r="C124" s="22">
        <v>1</v>
      </c>
      <c r="D124" s="22">
        <v>22</v>
      </c>
      <c r="E124" s="23" t="s">
        <v>14</v>
      </c>
      <c r="F124" s="17" t="s">
        <v>16</v>
      </c>
      <c r="G124">
        <f t="shared" si="6"/>
        <v>7</v>
      </c>
      <c r="H124" s="5">
        <v>38534</v>
      </c>
      <c r="I124">
        <f t="shared" si="5"/>
        <v>22</v>
      </c>
      <c r="J124" s="55">
        <v>0</v>
      </c>
      <c r="K124" s="167">
        <v>1.5</v>
      </c>
      <c r="L124" s="167">
        <v>4.625</v>
      </c>
      <c r="M124" s="167">
        <v>60.875</v>
      </c>
      <c r="N124" s="168" t="s">
        <v>127</v>
      </c>
      <c r="V124">
        <v>7</v>
      </c>
    </row>
    <row r="125" spans="1:28" ht="16.5" thickBot="1" x14ac:dyDescent="0.3">
      <c r="A125" s="22">
        <v>2005</v>
      </c>
      <c r="B125" s="22">
        <v>7</v>
      </c>
      <c r="C125" s="22">
        <v>2</v>
      </c>
      <c r="D125" s="22">
        <v>23.8</v>
      </c>
      <c r="E125" s="23" t="s">
        <v>14</v>
      </c>
      <c r="F125" s="17" t="s">
        <v>16</v>
      </c>
      <c r="G125">
        <f t="shared" si="6"/>
        <v>8.8000000000000007</v>
      </c>
      <c r="H125" s="5">
        <v>38535</v>
      </c>
      <c r="I125">
        <f t="shared" si="5"/>
        <v>23.8</v>
      </c>
      <c r="J125" s="55">
        <v>0</v>
      </c>
      <c r="K125" s="167">
        <v>1.25</v>
      </c>
      <c r="L125" s="167">
        <v>5</v>
      </c>
      <c r="M125" s="167">
        <v>63.125</v>
      </c>
      <c r="N125" s="168" t="s">
        <v>117</v>
      </c>
      <c r="V125">
        <v>11</v>
      </c>
      <c r="X125">
        <v>3</v>
      </c>
    </row>
    <row r="126" spans="1:28" ht="16.5" thickBot="1" x14ac:dyDescent="0.3">
      <c r="A126" s="22">
        <v>2005</v>
      </c>
      <c r="B126" s="22">
        <v>7</v>
      </c>
      <c r="C126" s="22">
        <v>3</v>
      </c>
      <c r="D126" s="22">
        <v>21.6</v>
      </c>
      <c r="E126" s="23" t="s">
        <v>14</v>
      </c>
      <c r="F126" s="17" t="s">
        <v>16</v>
      </c>
      <c r="G126">
        <f t="shared" si="6"/>
        <v>6.6000000000000014</v>
      </c>
      <c r="H126" s="5">
        <v>38536</v>
      </c>
      <c r="I126">
        <f t="shared" si="5"/>
        <v>21.6</v>
      </c>
      <c r="J126" s="55">
        <v>0.5</v>
      </c>
      <c r="K126" s="167">
        <v>1.75</v>
      </c>
      <c r="L126" s="167">
        <v>5.875</v>
      </c>
      <c r="M126" s="167">
        <v>74</v>
      </c>
      <c r="N126" s="168" t="s">
        <v>123</v>
      </c>
      <c r="U126" s="6">
        <v>1</v>
      </c>
      <c r="V126">
        <v>9</v>
      </c>
      <c r="W126">
        <v>21</v>
      </c>
      <c r="X126">
        <v>7</v>
      </c>
      <c r="Y126">
        <v>22</v>
      </c>
      <c r="AA126">
        <v>1</v>
      </c>
    </row>
    <row r="127" spans="1:28" ht="16.5" thickBot="1" x14ac:dyDescent="0.3">
      <c r="A127" s="22">
        <v>2005</v>
      </c>
      <c r="B127" s="22">
        <v>7</v>
      </c>
      <c r="C127" s="22">
        <v>4</v>
      </c>
      <c r="D127" s="22">
        <v>22.5</v>
      </c>
      <c r="E127" s="23" t="s">
        <v>14</v>
      </c>
      <c r="F127" s="17" t="s">
        <v>16</v>
      </c>
      <c r="G127">
        <f t="shared" si="6"/>
        <v>7.5</v>
      </c>
      <c r="H127" s="5">
        <v>38537</v>
      </c>
      <c r="I127">
        <f t="shared" si="5"/>
        <v>22.5</v>
      </c>
      <c r="J127" s="55">
        <v>0</v>
      </c>
      <c r="K127" s="167">
        <v>1.625</v>
      </c>
      <c r="L127" s="167">
        <v>4.25</v>
      </c>
      <c r="M127" s="167">
        <v>63.875</v>
      </c>
      <c r="N127" s="168" t="s">
        <v>126</v>
      </c>
      <c r="V127">
        <v>9</v>
      </c>
      <c r="X127">
        <v>7</v>
      </c>
      <c r="Z127">
        <v>16</v>
      </c>
      <c r="AA127">
        <v>143</v>
      </c>
      <c r="AB127">
        <v>48</v>
      </c>
    </row>
    <row r="128" spans="1:28" ht="16.5" thickBot="1" x14ac:dyDescent="0.3">
      <c r="A128" s="22">
        <v>2005</v>
      </c>
      <c r="B128" s="22">
        <v>7</v>
      </c>
      <c r="C128" s="22">
        <v>5</v>
      </c>
      <c r="D128" s="22">
        <v>24.4</v>
      </c>
      <c r="E128" s="23" t="s">
        <v>14</v>
      </c>
      <c r="F128" s="17" t="s">
        <v>16</v>
      </c>
      <c r="G128">
        <f t="shared" si="6"/>
        <v>9.3999999999999986</v>
      </c>
      <c r="H128" s="5">
        <v>38538</v>
      </c>
      <c r="I128">
        <f t="shared" si="5"/>
        <v>24.4</v>
      </c>
      <c r="J128" s="55">
        <v>0</v>
      </c>
      <c r="K128" s="167">
        <v>1.25</v>
      </c>
      <c r="L128" s="167">
        <v>4.5</v>
      </c>
      <c r="M128" s="167">
        <v>57.5</v>
      </c>
      <c r="N128" s="168" t="s">
        <v>121</v>
      </c>
      <c r="U128" s="6">
        <v>3</v>
      </c>
      <c r="V128">
        <v>6</v>
      </c>
      <c r="W128">
        <v>38</v>
      </c>
      <c r="X128">
        <v>12</v>
      </c>
      <c r="Y128">
        <v>22</v>
      </c>
      <c r="AB128">
        <v>1</v>
      </c>
    </row>
    <row r="129" spans="1:28" ht="16.5" thickBot="1" x14ac:dyDescent="0.3">
      <c r="A129" s="22">
        <v>2005</v>
      </c>
      <c r="B129" s="22">
        <v>7</v>
      </c>
      <c r="C129" s="22">
        <v>6</v>
      </c>
      <c r="D129" s="22">
        <v>25.5</v>
      </c>
      <c r="E129" s="23" t="s">
        <v>14</v>
      </c>
      <c r="F129" s="17" t="s">
        <v>16</v>
      </c>
      <c r="G129">
        <f t="shared" si="6"/>
        <v>10.5</v>
      </c>
      <c r="H129" s="5">
        <v>38539</v>
      </c>
      <c r="I129">
        <f t="shared" si="5"/>
        <v>25.5</v>
      </c>
      <c r="J129" s="55">
        <v>0</v>
      </c>
      <c r="K129" s="167">
        <v>1</v>
      </c>
      <c r="L129" s="167">
        <v>4.375</v>
      </c>
      <c r="M129" s="167">
        <v>66</v>
      </c>
      <c r="N129" s="168" t="s">
        <v>121</v>
      </c>
      <c r="V129">
        <v>6</v>
      </c>
      <c r="X129">
        <v>18</v>
      </c>
    </row>
    <row r="130" spans="1:28" ht="16.5" thickBot="1" x14ac:dyDescent="0.3">
      <c r="A130" s="22">
        <v>2005</v>
      </c>
      <c r="B130" s="22">
        <v>7</v>
      </c>
      <c r="C130" s="22">
        <v>7</v>
      </c>
      <c r="D130" s="22">
        <v>24.6</v>
      </c>
      <c r="E130" s="23" t="s">
        <v>14</v>
      </c>
      <c r="F130" s="17" t="s">
        <v>16</v>
      </c>
      <c r="G130">
        <f t="shared" si="6"/>
        <v>9.6000000000000014</v>
      </c>
      <c r="H130" s="5">
        <v>38540</v>
      </c>
      <c r="I130">
        <f t="shared" si="5"/>
        <v>24.6</v>
      </c>
      <c r="J130" s="55">
        <v>0</v>
      </c>
      <c r="K130" s="167">
        <v>1.25</v>
      </c>
      <c r="L130" s="167">
        <v>4.625</v>
      </c>
      <c r="M130" s="167">
        <v>57.125</v>
      </c>
      <c r="N130" s="168" t="s">
        <v>125</v>
      </c>
      <c r="P130" s="6">
        <v>8</v>
      </c>
      <c r="U130" s="6">
        <v>3</v>
      </c>
      <c r="V130">
        <v>2</v>
      </c>
      <c r="W130">
        <v>37</v>
      </c>
      <c r="X130">
        <v>22</v>
      </c>
      <c r="Y130">
        <v>27</v>
      </c>
      <c r="AA130">
        <v>1</v>
      </c>
      <c r="AB130">
        <v>2</v>
      </c>
    </row>
    <row r="131" spans="1:28" ht="16.5" thickBot="1" x14ac:dyDescent="0.3">
      <c r="A131" s="22">
        <v>2005</v>
      </c>
      <c r="B131" s="22">
        <v>7</v>
      </c>
      <c r="C131" s="22">
        <v>8</v>
      </c>
      <c r="D131" s="22">
        <v>26.6</v>
      </c>
      <c r="E131" s="23" t="s">
        <v>14</v>
      </c>
      <c r="F131" s="17" t="s">
        <v>16</v>
      </c>
      <c r="G131">
        <f t="shared" si="6"/>
        <v>11.600000000000001</v>
      </c>
      <c r="H131" s="5">
        <v>38541</v>
      </c>
      <c r="I131">
        <f t="shared" ref="I131:I194" si="7">D131</f>
        <v>26.6</v>
      </c>
      <c r="J131" s="55">
        <v>0</v>
      </c>
      <c r="K131" s="167">
        <v>1.375</v>
      </c>
      <c r="L131" s="167">
        <v>4.75</v>
      </c>
      <c r="M131" s="167">
        <v>62.25</v>
      </c>
      <c r="N131" s="168" t="s">
        <v>117</v>
      </c>
      <c r="V131">
        <v>2</v>
      </c>
      <c r="X131">
        <v>28</v>
      </c>
    </row>
    <row r="132" spans="1:28" ht="16.5" thickBot="1" x14ac:dyDescent="0.3">
      <c r="A132" s="22">
        <v>2005</v>
      </c>
      <c r="B132" s="22">
        <v>7</v>
      </c>
      <c r="C132" s="22">
        <v>9</v>
      </c>
      <c r="D132" s="22">
        <v>26.2</v>
      </c>
      <c r="E132" s="23" t="s">
        <v>14</v>
      </c>
      <c r="F132" s="17" t="s">
        <v>16</v>
      </c>
      <c r="G132">
        <f t="shared" si="6"/>
        <v>11.2</v>
      </c>
      <c r="H132" s="5">
        <v>38542</v>
      </c>
      <c r="I132">
        <f t="shared" si="7"/>
        <v>26.2</v>
      </c>
      <c r="J132" s="55">
        <v>0</v>
      </c>
      <c r="K132" s="167">
        <v>1.875</v>
      </c>
      <c r="L132" s="167">
        <v>8.75</v>
      </c>
      <c r="M132" s="167">
        <v>74.625</v>
      </c>
      <c r="N132" s="168" t="s">
        <v>118</v>
      </c>
      <c r="V132">
        <v>1</v>
      </c>
      <c r="X132">
        <v>31</v>
      </c>
    </row>
    <row r="133" spans="1:28" ht="16.5" thickBot="1" x14ac:dyDescent="0.3">
      <c r="A133" s="22">
        <v>2005</v>
      </c>
      <c r="B133" s="22">
        <v>7</v>
      </c>
      <c r="C133" s="22">
        <v>10</v>
      </c>
      <c r="D133" s="22">
        <v>22.3</v>
      </c>
      <c r="E133" s="23" t="s">
        <v>14</v>
      </c>
      <c r="F133" s="17" t="s">
        <v>16</v>
      </c>
      <c r="G133">
        <f t="shared" si="6"/>
        <v>7.3000000000000007</v>
      </c>
      <c r="H133" s="5">
        <v>38543</v>
      </c>
      <c r="I133">
        <f t="shared" si="7"/>
        <v>22.3</v>
      </c>
      <c r="J133" s="55">
        <v>4.2</v>
      </c>
      <c r="K133" s="167">
        <v>3.125</v>
      </c>
      <c r="L133" s="167">
        <v>7.625</v>
      </c>
      <c r="M133" s="167">
        <v>65.625</v>
      </c>
      <c r="N133" s="168" t="s">
        <v>122</v>
      </c>
      <c r="X133">
        <v>18</v>
      </c>
    </row>
    <row r="134" spans="1:28" ht="16.5" thickBot="1" x14ac:dyDescent="0.3">
      <c r="A134" s="22">
        <v>2005</v>
      </c>
      <c r="B134" s="22">
        <v>7</v>
      </c>
      <c r="C134" s="22">
        <v>11</v>
      </c>
      <c r="D134" s="22">
        <v>19.3</v>
      </c>
      <c r="E134" s="23" t="s">
        <v>14</v>
      </c>
      <c r="F134" s="17" t="s">
        <v>16</v>
      </c>
      <c r="G134">
        <f t="shared" si="6"/>
        <v>4.3000000000000007</v>
      </c>
      <c r="H134" s="5">
        <v>38544</v>
      </c>
      <c r="I134">
        <f t="shared" si="7"/>
        <v>19.3</v>
      </c>
      <c r="J134" s="55">
        <v>0</v>
      </c>
      <c r="K134" s="167">
        <v>2.625</v>
      </c>
      <c r="L134" s="167">
        <v>7.125</v>
      </c>
      <c r="M134" s="167">
        <v>52.875</v>
      </c>
      <c r="N134" s="168" t="s">
        <v>126</v>
      </c>
      <c r="U134" s="6">
        <v>1</v>
      </c>
      <c r="X134">
        <v>15</v>
      </c>
    </row>
    <row r="135" spans="1:28" ht="16.5" thickBot="1" x14ac:dyDescent="0.3">
      <c r="A135" s="22">
        <v>2005</v>
      </c>
      <c r="B135" s="22">
        <v>7</v>
      </c>
      <c r="C135" s="22">
        <v>12</v>
      </c>
      <c r="D135" s="22">
        <v>20</v>
      </c>
      <c r="E135" s="23" t="s">
        <v>14</v>
      </c>
      <c r="F135" s="17" t="s">
        <v>16</v>
      </c>
      <c r="G135">
        <f t="shared" si="6"/>
        <v>5</v>
      </c>
      <c r="H135" s="5">
        <v>38545</v>
      </c>
      <c r="I135">
        <f t="shared" si="7"/>
        <v>20</v>
      </c>
      <c r="J135" s="55">
        <v>0</v>
      </c>
      <c r="K135" s="167">
        <v>2.125</v>
      </c>
      <c r="L135" s="167">
        <v>6.625</v>
      </c>
      <c r="M135" s="167">
        <v>58.375</v>
      </c>
      <c r="N135" s="168" t="s">
        <v>117</v>
      </c>
      <c r="W135">
        <v>7</v>
      </c>
      <c r="X135">
        <v>13</v>
      </c>
      <c r="Y135">
        <v>2</v>
      </c>
      <c r="Z135">
        <v>1</v>
      </c>
      <c r="AB135">
        <v>11</v>
      </c>
    </row>
    <row r="136" spans="1:28" ht="16.5" thickBot="1" x14ac:dyDescent="0.3">
      <c r="A136" s="22">
        <v>2005</v>
      </c>
      <c r="B136" s="22">
        <v>7</v>
      </c>
      <c r="C136" s="22">
        <v>13</v>
      </c>
      <c r="D136" s="22">
        <v>21.2</v>
      </c>
      <c r="E136" s="23" t="s">
        <v>14</v>
      </c>
      <c r="F136" s="17" t="s">
        <v>16</v>
      </c>
      <c r="G136">
        <f t="shared" si="6"/>
        <v>6.1999999999999993</v>
      </c>
      <c r="H136" s="5">
        <v>38546</v>
      </c>
      <c r="I136">
        <f t="shared" si="7"/>
        <v>21.2</v>
      </c>
      <c r="J136" s="55">
        <v>0</v>
      </c>
      <c r="K136" s="167">
        <v>2.25</v>
      </c>
      <c r="L136" s="167">
        <v>7.25</v>
      </c>
      <c r="M136" s="167">
        <v>55.75</v>
      </c>
      <c r="N136" s="168" t="s">
        <v>124</v>
      </c>
      <c r="X136">
        <v>11</v>
      </c>
    </row>
    <row r="137" spans="1:28" ht="16.5" thickBot="1" x14ac:dyDescent="0.3">
      <c r="A137" s="22">
        <v>2005</v>
      </c>
      <c r="B137" s="22">
        <v>7</v>
      </c>
      <c r="C137" s="22">
        <v>14</v>
      </c>
      <c r="D137" s="22">
        <v>23</v>
      </c>
      <c r="E137" s="23" t="s">
        <v>14</v>
      </c>
      <c r="F137" s="17" t="s">
        <v>16</v>
      </c>
      <c r="G137">
        <f t="shared" si="6"/>
        <v>8</v>
      </c>
      <c r="H137" s="5">
        <v>38547</v>
      </c>
      <c r="I137">
        <f t="shared" si="7"/>
        <v>23</v>
      </c>
      <c r="J137" s="55">
        <v>0</v>
      </c>
      <c r="K137" s="167">
        <v>3.25</v>
      </c>
      <c r="L137" s="167">
        <v>9.25</v>
      </c>
      <c r="M137" s="167">
        <v>54.25</v>
      </c>
      <c r="N137" s="168" t="s">
        <v>119</v>
      </c>
      <c r="W137">
        <v>13</v>
      </c>
      <c r="X137">
        <v>3</v>
      </c>
      <c r="Y137">
        <v>4</v>
      </c>
      <c r="Z137">
        <v>3</v>
      </c>
      <c r="AA137">
        <v>1</v>
      </c>
      <c r="AB137">
        <v>9</v>
      </c>
    </row>
    <row r="138" spans="1:28" ht="16.5" thickBot="1" x14ac:dyDescent="0.3">
      <c r="A138" s="22">
        <v>2005</v>
      </c>
      <c r="B138" s="22">
        <v>7</v>
      </c>
      <c r="C138" s="22">
        <v>15</v>
      </c>
      <c r="D138" s="22">
        <v>19.3</v>
      </c>
      <c r="E138" s="23" t="s">
        <v>14</v>
      </c>
      <c r="F138" s="17" t="s">
        <v>16</v>
      </c>
      <c r="G138">
        <f t="shared" si="6"/>
        <v>4.3000000000000007</v>
      </c>
      <c r="H138" s="5">
        <v>38548</v>
      </c>
      <c r="I138">
        <f t="shared" si="7"/>
        <v>19.3</v>
      </c>
      <c r="J138" s="55">
        <v>5</v>
      </c>
      <c r="K138" s="167">
        <v>2.5</v>
      </c>
      <c r="L138" s="167">
        <v>10</v>
      </c>
      <c r="M138" s="167">
        <v>57.625</v>
      </c>
      <c r="N138" s="168" t="s">
        <v>120</v>
      </c>
      <c r="X138">
        <v>3</v>
      </c>
    </row>
    <row r="139" spans="1:28" ht="16.5" thickBot="1" x14ac:dyDescent="0.3">
      <c r="A139" s="22">
        <v>2005</v>
      </c>
      <c r="B139" s="22">
        <v>7</v>
      </c>
      <c r="C139" s="22">
        <v>16</v>
      </c>
      <c r="D139" s="22">
        <v>19.8</v>
      </c>
      <c r="E139" s="23" t="s">
        <v>14</v>
      </c>
      <c r="F139" s="17" t="s">
        <v>16</v>
      </c>
      <c r="G139">
        <f t="shared" si="6"/>
        <v>4.8000000000000007</v>
      </c>
      <c r="H139" s="5">
        <v>38549</v>
      </c>
      <c r="I139">
        <f t="shared" si="7"/>
        <v>19.8</v>
      </c>
      <c r="J139" s="55">
        <v>0</v>
      </c>
      <c r="K139" s="167">
        <v>1.5</v>
      </c>
      <c r="L139" s="167">
        <v>6.5</v>
      </c>
      <c r="M139" s="167">
        <v>61.625</v>
      </c>
      <c r="N139" s="168" t="s">
        <v>121</v>
      </c>
    </row>
    <row r="140" spans="1:28" ht="16.5" thickBot="1" x14ac:dyDescent="0.3">
      <c r="A140" s="22">
        <v>2005</v>
      </c>
      <c r="B140" s="22">
        <v>7</v>
      </c>
      <c r="C140" s="22">
        <v>17</v>
      </c>
      <c r="D140" s="22">
        <v>17.600000000000001</v>
      </c>
      <c r="E140" s="23" t="s">
        <v>14</v>
      </c>
      <c r="F140" s="17" t="s">
        <v>16</v>
      </c>
      <c r="G140">
        <f t="shared" si="6"/>
        <v>2.6000000000000014</v>
      </c>
      <c r="H140" s="5">
        <v>38550</v>
      </c>
      <c r="I140">
        <f t="shared" si="7"/>
        <v>17.600000000000001</v>
      </c>
      <c r="J140" s="55">
        <v>0.3</v>
      </c>
      <c r="K140" s="167">
        <v>1.25</v>
      </c>
      <c r="L140" s="167">
        <v>4.5</v>
      </c>
      <c r="M140" s="167">
        <v>76.125</v>
      </c>
      <c r="N140" s="168" t="s">
        <v>121</v>
      </c>
      <c r="W140">
        <v>15</v>
      </c>
      <c r="Y140">
        <v>7</v>
      </c>
      <c r="Z140">
        <v>1</v>
      </c>
      <c r="AA140">
        <v>1</v>
      </c>
      <c r="AB140">
        <v>7</v>
      </c>
    </row>
    <row r="141" spans="1:28" ht="16.5" thickBot="1" x14ac:dyDescent="0.3">
      <c r="A141" s="22">
        <v>2005</v>
      </c>
      <c r="B141" s="22">
        <v>7</v>
      </c>
      <c r="C141" s="22">
        <v>18</v>
      </c>
      <c r="D141" s="22">
        <v>18.7</v>
      </c>
      <c r="E141" s="23" t="s">
        <v>14</v>
      </c>
      <c r="F141" s="17" t="s">
        <v>16</v>
      </c>
      <c r="G141">
        <f t="shared" si="6"/>
        <v>3.6999999999999993</v>
      </c>
      <c r="H141" s="5">
        <v>38551</v>
      </c>
      <c r="I141">
        <f t="shared" si="7"/>
        <v>18.7</v>
      </c>
      <c r="J141" s="55">
        <v>8.5</v>
      </c>
      <c r="K141" s="167">
        <v>1.375</v>
      </c>
      <c r="L141" s="167">
        <v>6.75</v>
      </c>
      <c r="M141" s="167">
        <v>75.5</v>
      </c>
      <c r="N141" s="168" t="s">
        <v>119</v>
      </c>
    </row>
    <row r="142" spans="1:28" ht="16.5" thickBot="1" x14ac:dyDescent="0.3">
      <c r="A142" s="22">
        <v>2005</v>
      </c>
      <c r="B142" s="22">
        <v>7</v>
      </c>
      <c r="C142" s="22">
        <v>19</v>
      </c>
      <c r="D142" s="22">
        <v>17.8</v>
      </c>
      <c r="E142" s="23" t="s">
        <v>14</v>
      </c>
      <c r="F142" s="17" t="s">
        <v>16</v>
      </c>
      <c r="G142">
        <f t="shared" si="6"/>
        <v>2.8000000000000007</v>
      </c>
      <c r="H142" s="5">
        <v>38552</v>
      </c>
      <c r="I142">
        <f t="shared" si="7"/>
        <v>17.8</v>
      </c>
      <c r="J142" s="55">
        <v>6</v>
      </c>
      <c r="K142" s="167">
        <v>0.625</v>
      </c>
      <c r="L142" s="167">
        <v>4.75</v>
      </c>
      <c r="M142" s="167">
        <v>81.75</v>
      </c>
      <c r="N142" s="168" t="s">
        <v>129</v>
      </c>
      <c r="W142">
        <v>5</v>
      </c>
    </row>
    <row r="143" spans="1:28" ht="16.5" thickBot="1" x14ac:dyDescent="0.3">
      <c r="A143" s="22">
        <v>2005</v>
      </c>
      <c r="B143" s="22">
        <v>7</v>
      </c>
      <c r="C143" s="22">
        <v>20</v>
      </c>
      <c r="D143" s="22">
        <v>15.7</v>
      </c>
      <c r="E143" s="23" t="s">
        <v>14</v>
      </c>
      <c r="F143" s="17" t="s">
        <v>16</v>
      </c>
      <c r="G143">
        <f t="shared" si="6"/>
        <v>0.69999999999999929</v>
      </c>
      <c r="H143" s="5">
        <v>38553</v>
      </c>
      <c r="I143">
        <f t="shared" si="7"/>
        <v>15.7</v>
      </c>
      <c r="J143" s="55">
        <v>3.9</v>
      </c>
      <c r="K143" s="167">
        <v>1</v>
      </c>
      <c r="L143" s="167">
        <v>4.75</v>
      </c>
      <c r="M143" s="167">
        <v>84.75</v>
      </c>
      <c r="N143" s="168" t="s">
        <v>122</v>
      </c>
    </row>
    <row r="144" spans="1:28" ht="16.5" thickBot="1" x14ac:dyDescent="0.3">
      <c r="A144" s="22">
        <v>2005</v>
      </c>
      <c r="B144" s="22">
        <v>7</v>
      </c>
      <c r="C144" s="22">
        <v>21</v>
      </c>
      <c r="D144" s="22">
        <v>16.100000000000001</v>
      </c>
      <c r="E144" s="23" t="s">
        <v>14</v>
      </c>
      <c r="F144" s="17" t="s">
        <v>16</v>
      </c>
      <c r="G144">
        <f t="shared" ref="G144:G164" si="8">D144-15</f>
        <v>1.1000000000000014</v>
      </c>
      <c r="H144" s="5">
        <v>38554</v>
      </c>
      <c r="I144">
        <f t="shared" si="7"/>
        <v>16.100000000000001</v>
      </c>
      <c r="J144" s="55">
        <v>2.4</v>
      </c>
      <c r="K144" s="167">
        <v>0.75</v>
      </c>
      <c r="L144" s="167">
        <v>4.125</v>
      </c>
      <c r="M144" s="167">
        <v>87.75</v>
      </c>
      <c r="N144" s="168" t="s">
        <v>124</v>
      </c>
      <c r="W144">
        <v>1</v>
      </c>
    </row>
    <row r="145" spans="1:28" ht="16.5" thickBot="1" x14ac:dyDescent="0.3">
      <c r="A145" s="22">
        <v>2005</v>
      </c>
      <c r="B145" s="22">
        <v>7</v>
      </c>
      <c r="C145" s="22">
        <v>22</v>
      </c>
      <c r="D145" s="22">
        <v>18</v>
      </c>
      <c r="E145" s="23" t="s">
        <v>14</v>
      </c>
      <c r="F145" s="17" t="s">
        <v>16</v>
      </c>
      <c r="G145">
        <f t="shared" si="8"/>
        <v>3</v>
      </c>
      <c r="H145" s="5">
        <v>38555</v>
      </c>
      <c r="I145">
        <f t="shared" si="7"/>
        <v>18</v>
      </c>
      <c r="J145" s="55">
        <v>4.7</v>
      </c>
      <c r="K145" s="167">
        <v>1.125</v>
      </c>
      <c r="L145" s="167">
        <v>4.375</v>
      </c>
      <c r="M145" s="167">
        <v>80.75</v>
      </c>
      <c r="N145" s="168" t="s">
        <v>127</v>
      </c>
    </row>
    <row r="146" spans="1:28" ht="16.5" thickBot="1" x14ac:dyDescent="0.3">
      <c r="A146" s="22">
        <v>2005</v>
      </c>
      <c r="B146" s="22">
        <v>7</v>
      </c>
      <c r="C146" s="22">
        <v>23</v>
      </c>
      <c r="D146" s="22">
        <v>19.2</v>
      </c>
      <c r="E146" s="23" t="s">
        <v>14</v>
      </c>
      <c r="F146" s="17" t="s">
        <v>16</v>
      </c>
      <c r="G146">
        <f t="shared" si="8"/>
        <v>4.1999999999999993</v>
      </c>
      <c r="H146" s="5">
        <v>38556</v>
      </c>
      <c r="I146">
        <f t="shared" si="7"/>
        <v>19.2</v>
      </c>
      <c r="J146" s="55">
        <v>0</v>
      </c>
      <c r="K146" s="167">
        <v>0.875</v>
      </c>
      <c r="L146" s="167">
        <v>4</v>
      </c>
      <c r="M146" s="167">
        <v>74.875</v>
      </c>
      <c r="N146" s="168" t="s">
        <v>117</v>
      </c>
      <c r="X146">
        <v>1</v>
      </c>
    </row>
    <row r="147" spans="1:28" ht="16.5" thickBot="1" x14ac:dyDescent="0.3">
      <c r="A147" s="22">
        <v>2005</v>
      </c>
      <c r="B147" s="22">
        <v>7</v>
      </c>
      <c r="C147" s="22">
        <v>24</v>
      </c>
      <c r="D147" s="22">
        <v>20.7</v>
      </c>
      <c r="E147" s="23" t="s">
        <v>14</v>
      </c>
      <c r="F147" s="17" t="s">
        <v>16</v>
      </c>
      <c r="G147">
        <f t="shared" si="8"/>
        <v>5.6999999999999993</v>
      </c>
      <c r="H147" s="5">
        <v>38557</v>
      </c>
      <c r="I147">
        <f t="shared" si="7"/>
        <v>20.7</v>
      </c>
      <c r="J147" s="55">
        <v>0</v>
      </c>
      <c r="K147" s="167">
        <v>1</v>
      </c>
      <c r="L147" s="167">
        <v>4.375</v>
      </c>
      <c r="M147" s="167">
        <v>67.75</v>
      </c>
      <c r="N147" s="168" t="s">
        <v>124</v>
      </c>
      <c r="X147">
        <v>1</v>
      </c>
      <c r="Y147">
        <v>52</v>
      </c>
      <c r="Z147">
        <v>2</v>
      </c>
      <c r="AA147">
        <v>2</v>
      </c>
      <c r="AB147">
        <v>20</v>
      </c>
    </row>
    <row r="148" spans="1:28" ht="16.5" thickBot="1" x14ac:dyDescent="0.3">
      <c r="A148" s="22">
        <v>2005</v>
      </c>
      <c r="B148" s="22">
        <v>7</v>
      </c>
      <c r="C148" s="22">
        <v>25</v>
      </c>
      <c r="D148" s="22">
        <v>22.7</v>
      </c>
      <c r="E148" s="23" t="s">
        <v>14</v>
      </c>
      <c r="F148" s="17" t="s">
        <v>16</v>
      </c>
      <c r="G148">
        <f t="shared" si="8"/>
        <v>7.6999999999999993</v>
      </c>
      <c r="H148" s="5">
        <v>38558</v>
      </c>
      <c r="I148">
        <f t="shared" si="7"/>
        <v>22.7</v>
      </c>
      <c r="J148" s="55">
        <v>0</v>
      </c>
      <c r="K148" s="167">
        <v>1.375</v>
      </c>
      <c r="L148" s="167">
        <v>5</v>
      </c>
      <c r="M148" s="167">
        <v>66.625</v>
      </c>
      <c r="N148" s="168" t="s">
        <v>129</v>
      </c>
    </row>
    <row r="149" spans="1:28" ht="16.5" thickBot="1" x14ac:dyDescent="0.3">
      <c r="A149" s="22">
        <v>2005</v>
      </c>
      <c r="B149" s="22">
        <v>7</v>
      </c>
      <c r="C149" s="22">
        <v>26</v>
      </c>
      <c r="D149" s="22">
        <v>21.2</v>
      </c>
      <c r="E149" s="23" t="s">
        <v>14</v>
      </c>
      <c r="F149" s="17" t="s">
        <v>16</v>
      </c>
      <c r="G149">
        <f t="shared" si="8"/>
        <v>6.1999999999999993</v>
      </c>
      <c r="H149" s="5">
        <v>38559</v>
      </c>
      <c r="I149">
        <f t="shared" si="7"/>
        <v>21.2</v>
      </c>
      <c r="J149" s="55">
        <v>9.9</v>
      </c>
      <c r="K149" s="167">
        <v>1.5</v>
      </c>
      <c r="L149" s="167">
        <v>5.375</v>
      </c>
      <c r="M149" s="167">
        <v>85.125</v>
      </c>
      <c r="N149" s="168" t="s">
        <v>117</v>
      </c>
      <c r="W149">
        <v>16</v>
      </c>
      <c r="Z149">
        <v>58</v>
      </c>
      <c r="AB149">
        <v>14</v>
      </c>
    </row>
    <row r="150" spans="1:28" ht="16.5" thickBot="1" x14ac:dyDescent="0.3">
      <c r="A150" s="22">
        <v>2005</v>
      </c>
      <c r="B150" s="22">
        <v>7</v>
      </c>
      <c r="C150" s="22">
        <v>27</v>
      </c>
      <c r="D150" s="22">
        <v>20.399999999999999</v>
      </c>
      <c r="E150" s="23" t="s">
        <v>14</v>
      </c>
      <c r="F150" s="17" t="s">
        <v>16</v>
      </c>
      <c r="G150">
        <f t="shared" si="8"/>
        <v>5.3999999999999986</v>
      </c>
      <c r="H150" s="5">
        <v>38560</v>
      </c>
      <c r="I150">
        <f t="shared" si="7"/>
        <v>20.399999999999999</v>
      </c>
      <c r="J150" s="55">
        <v>21.3</v>
      </c>
      <c r="K150" s="167">
        <v>1.5</v>
      </c>
      <c r="L150" s="167">
        <v>6</v>
      </c>
      <c r="M150" s="167">
        <v>85.625</v>
      </c>
      <c r="N150" s="168" t="s">
        <v>120</v>
      </c>
    </row>
    <row r="151" spans="1:28" ht="16.5" thickBot="1" x14ac:dyDescent="0.3">
      <c r="A151" s="22">
        <v>2005</v>
      </c>
      <c r="B151" s="22">
        <v>7</v>
      </c>
      <c r="C151" s="22">
        <v>28</v>
      </c>
      <c r="D151" s="22">
        <v>20.2</v>
      </c>
      <c r="E151" s="23" t="s">
        <v>14</v>
      </c>
      <c r="F151" s="17" t="s">
        <v>16</v>
      </c>
      <c r="G151">
        <f t="shared" si="8"/>
        <v>5.1999999999999993</v>
      </c>
      <c r="H151" s="5">
        <v>38561</v>
      </c>
      <c r="I151">
        <f t="shared" si="7"/>
        <v>20.2</v>
      </c>
      <c r="J151" s="55">
        <v>0</v>
      </c>
      <c r="K151" s="167">
        <v>1.625</v>
      </c>
      <c r="L151" s="167">
        <v>6</v>
      </c>
      <c r="M151" s="167">
        <v>86.875</v>
      </c>
      <c r="N151" s="168" t="s">
        <v>120</v>
      </c>
      <c r="W151">
        <v>8</v>
      </c>
      <c r="Y151">
        <v>1</v>
      </c>
      <c r="Z151">
        <v>27</v>
      </c>
      <c r="AB151">
        <v>12</v>
      </c>
    </row>
    <row r="152" spans="1:28" ht="16.5" thickBot="1" x14ac:dyDescent="0.3">
      <c r="A152" s="22">
        <v>2005</v>
      </c>
      <c r="B152" s="22">
        <v>7</v>
      </c>
      <c r="C152" s="22">
        <v>29</v>
      </c>
      <c r="D152" s="22">
        <v>20.7</v>
      </c>
      <c r="E152" s="23" t="s">
        <v>14</v>
      </c>
      <c r="F152" s="17" t="s">
        <v>16</v>
      </c>
      <c r="G152">
        <f t="shared" si="8"/>
        <v>5.6999999999999993</v>
      </c>
      <c r="H152" s="5">
        <v>38562</v>
      </c>
      <c r="I152">
        <f t="shared" si="7"/>
        <v>20.7</v>
      </c>
      <c r="J152" s="55">
        <v>0</v>
      </c>
      <c r="K152" s="167">
        <v>1</v>
      </c>
      <c r="L152" s="167">
        <v>4.75</v>
      </c>
      <c r="M152" s="167">
        <v>81.5</v>
      </c>
      <c r="N152" s="168" t="s">
        <v>118</v>
      </c>
    </row>
    <row r="153" spans="1:28" ht="16.5" thickBot="1" x14ac:dyDescent="0.3">
      <c r="A153" s="22">
        <v>2005</v>
      </c>
      <c r="B153" s="22">
        <v>7</v>
      </c>
      <c r="C153" s="22">
        <v>30</v>
      </c>
      <c r="D153" s="22">
        <v>21.6</v>
      </c>
      <c r="E153" s="23" t="s">
        <v>14</v>
      </c>
      <c r="F153" s="17" t="s">
        <v>16</v>
      </c>
      <c r="G153">
        <f t="shared" si="8"/>
        <v>6.6000000000000014</v>
      </c>
      <c r="H153" s="5">
        <v>38563</v>
      </c>
      <c r="I153">
        <f t="shared" si="7"/>
        <v>21.6</v>
      </c>
      <c r="J153" s="55">
        <v>0</v>
      </c>
      <c r="K153" s="167">
        <v>0.625</v>
      </c>
      <c r="L153" s="167">
        <v>3.875</v>
      </c>
      <c r="M153" s="167">
        <v>74.25</v>
      </c>
      <c r="N153" s="168" t="s">
        <v>129</v>
      </c>
    </row>
    <row r="154" spans="1:28" ht="16.5" thickBot="1" x14ac:dyDescent="0.3">
      <c r="A154" s="22">
        <v>2005</v>
      </c>
      <c r="B154" s="22">
        <v>7</v>
      </c>
      <c r="C154" s="22">
        <v>31</v>
      </c>
      <c r="D154" s="22">
        <v>23.1</v>
      </c>
      <c r="E154" s="23" t="s">
        <v>14</v>
      </c>
      <c r="F154" s="17" t="s">
        <v>16</v>
      </c>
      <c r="G154">
        <f t="shared" si="8"/>
        <v>8.1000000000000014</v>
      </c>
      <c r="H154" s="5">
        <v>38564</v>
      </c>
      <c r="I154">
        <f t="shared" si="7"/>
        <v>23.1</v>
      </c>
      <c r="J154" s="55">
        <v>0</v>
      </c>
      <c r="K154" s="167">
        <v>1.375</v>
      </c>
      <c r="L154" s="167">
        <v>4.375</v>
      </c>
      <c r="M154" s="167">
        <v>70.75</v>
      </c>
      <c r="N154" s="168" t="s">
        <v>121</v>
      </c>
      <c r="W154">
        <v>4</v>
      </c>
      <c r="X154">
        <v>1</v>
      </c>
      <c r="Z154">
        <v>3</v>
      </c>
      <c r="AA154">
        <v>8</v>
      </c>
      <c r="AB154">
        <v>12</v>
      </c>
    </row>
    <row r="155" spans="1:28" ht="16.5" thickBot="1" x14ac:dyDescent="0.3">
      <c r="A155" s="22">
        <v>2005</v>
      </c>
      <c r="B155" s="22">
        <v>8</v>
      </c>
      <c r="C155" s="22">
        <v>1</v>
      </c>
      <c r="D155" s="22">
        <v>24.5</v>
      </c>
      <c r="E155" s="23" t="s">
        <v>14</v>
      </c>
      <c r="F155" s="17" t="s">
        <v>16</v>
      </c>
      <c r="G155">
        <f t="shared" si="8"/>
        <v>9.5</v>
      </c>
      <c r="H155" s="5">
        <v>38565</v>
      </c>
      <c r="I155">
        <f t="shared" si="7"/>
        <v>24.5</v>
      </c>
      <c r="J155" s="55">
        <v>0</v>
      </c>
      <c r="K155" s="167">
        <v>0.875</v>
      </c>
      <c r="L155" s="167">
        <v>4.125</v>
      </c>
      <c r="M155" s="167">
        <v>65.375</v>
      </c>
      <c r="N155" s="168" t="s">
        <v>129</v>
      </c>
    </row>
    <row r="156" spans="1:28" ht="16.5" thickBot="1" x14ac:dyDescent="0.3">
      <c r="A156" s="22">
        <v>2005</v>
      </c>
      <c r="B156" s="22">
        <v>8</v>
      </c>
      <c r="C156" s="22">
        <v>2</v>
      </c>
      <c r="D156" s="22">
        <v>25.9</v>
      </c>
      <c r="E156" s="23" t="s">
        <v>14</v>
      </c>
      <c r="F156" s="17" t="s">
        <v>16</v>
      </c>
      <c r="G156">
        <f t="shared" si="8"/>
        <v>10.899999999999999</v>
      </c>
      <c r="H156" s="5">
        <v>38566</v>
      </c>
      <c r="I156">
        <f t="shared" si="7"/>
        <v>25.9</v>
      </c>
      <c r="J156" s="55">
        <v>0</v>
      </c>
      <c r="K156" s="167">
        <v>1.875</v>
      </c>
      <c r="L156" s="167">
        <v>7.375</v>
      </c>
      <c r="M156" s="167">
        <v>60</v>
      </c>
      <c r="N156" s="168" t="s">
        <v>121</v>
      </c>
      <c r="W156">
        <v>1</v>
      </c>
      <c r="Z156">
        <v>36</v>
      </c>
      <c r="AA156">
        <v>154</v>
      </c>
      <c r="AB156">
        <v>47</v>
      </c>
    </row>
    <row r="157" spans="1:28" ht="16.5" thickBot="1" x14ac:dyDescent="0.3">
      <c r="A157" s="22">
        <v>2005</v>
      </c>
      <c r="B157" s="22">
        <v>8</v>
      </c>
      <c r="C157" s="22">
        <v>3</v>
      </c>
      <c r="D157" s="22">
        <v>25.9</v>
      </c>
      <c r="E157" s="23" t="s">
        <v>14</v>
      </c>
      <c r="F157" s="17" t="s">
        <v>16</v>
      </c>
      <c r="G157">
        <f t="shared" si="8"/>
        <v>10.899999999999999</v>
      </c>
      <c r="H157" s="5">
        <v>38567</v>
      </c>
      <c r="I157">
        <f t="shared" si="7"/>
        <v>25.9</v>
      </c>
      <c r="J157" s="55">
        <v>0</v>
      </c>
      <c r="K157" s="167">
        <v>1.5</v>
      </c>
      <c r="L157" s="167">
        <v>5.125</v>
      </c>
      <c r="M157" s="167">
        <v>67.875</v>
      </c>
      <c r="N157" s="168" t="s">
        <v>120</v>
      </c>
    </row>
    <row r="158" spans="1:28" ht="16.5" thickBot="1" x14ac:dyDescent="0.3">
      <c r="A158" s="22">
        <v>2005</v>
      </c>
      <c r="B158" s="22">
        <v>8</v>
      </c>
      <c r="C158" s="22">
        <v>4</v>
      </c>
      <c r="D158" s="22">
        <v>22.4</v>
      </c>
      <c r="E158" s="23" t="s">
        <v>14</v>
      </c>
      <c r="F158" s="17" t="s">
        <v>16</v>
      </c>
      <c r="G158">
        <f t="shared" si="8"/>
        <v>7.3999999999999986</v>
      </c>
      <c r="H158" s="5">
        <v>38568</v>
      </c>
      <c r="I158">
        <f t="shared" si="7"/>
        <v>22.4</v>
      </c>
      <c r="J158" s="55">
        <v>16.100000000000001</v>
      </c>
      <c r="K158" s="167">
        <v>1.125</v>
      </c>
      <c r="L158" s="167">
        <v>6.5</v>
      </c>
      <c r="M158" s="167">
        <v>85.125</v>
      </c>
      <c r="N158" s="168" t="s">
        <v>121</v>
      </c>
    </row>
    <row r="159" spans="1:28" ht="16.5" thickBot="1" x14ac:dyDescent="0.3">
      <c r="A159" s="22">
        <v>2005</v>
      </c>
      <c r="B159" s="22">
        <v>8</v>
      </c>
      <c r="C159" s="22">
        <v>5</v>
      </c>
      <c r="D159" s="22">
        <v>20.8</v>
      </c>
      <c r="E159" s="23" t="s">
        <v>14</v>
      </c>
      <c r="F159" s="17" t="s">
        <v>16</v>
      </c>
      <c r="G159">
        <f t="shared" si="8"/>
        <v>5.8000000000000007</v>
      </c>
      <c r="H159" s="5">
        <v>38569</v>
      </c>
      <c r="I159">
        <f t="shared" si="7"/>
        <v>20.8</v>
      </c>
      <c r="J159" s="55">
        <v>3.8</v>
      </c>
      <c r="K159" s="167">
        <v>1.125</v>
      </c>
      <c r="L159" s="167">
        <v>4.875</v>
      </c>
      <c r="M159" s="167">
        <v>88.875</v>
      </c>
      <c r="N159" s="168" t="s">
        <v>117</v>
      </c>
    </row>
    <row r="160" spans="1:28" ht="16.5" thickBot="1" x14ac:dyDescent="0.3">
      <c r="A160" s="22">
        <v>2005</v>
      </c>
      <c r="B160" s="22">
        <v>8</v>
      </c>
      <c r="C160" s="22">
        <v>6</v>
      </c>
      <c r="D160" s="22">
        <v>21.4</v>
      </c>
      <c r="E160" s="23" t="s">
        <v>14</v>
      </c>
      <c r="F160" s="17" t="s">
        <v>16</v>
      </c>
      <c r="G160">
        <f t="shared" si="8"/>
        <v>6.3999999999999986</v>
      </c>
      <c r="H160" s="5">
        <v>38570</v>
      </c>
      <c r="I160">
        <f t="shared" si="7"/>
        <v>21.4</v>
      </c>
      <c r="J160" s="55">
        <v>10.1</v>
      </c>
      <c r="K160" s="167">
        <v>1.375</v>
      </c>
      <c r="L160" s="167">
        <v>5.125</v>
      </c>
      <c r="M160" s="167">
        <v>86.5</v>
      </c>
      <c r="N160" s="168" t="s">
        <v>129</v>
      </c>
    </row>
    <row r="161" spans="1:28" ht="16.5" thickBot="1" x14ac:dyDescent="0.3">
      <c r="A161" s="22">
        <v>2005</v>
      </c>
      <c r="B161" s="22">
        <v>8</v>
      </c>
      <c r="C161" s="22">
        <v>7</v>
      </c>
      <c r="D161" s="22">
        <v>21.6</v>
      </c>
      <c r="E161" s="23" t="s">
        <v>14</v>
      </c>
      <c r="F161" s="17" t="s">
        <v>16</v>
      </c>
      <c r="G161">
        <f t="shared" si="8"/>
        <v>6.6000000000000014</v>
      </c>
      <c r="H161" s="5">
        <v>38571</v>
      </c>
      <c r="I161">
        <f t="shared" si="7"/>
        <v>21.6</v>
      </c>
      <c r="J161" s="55">
        <v>0.7</v>
      </c>
      <c r="K161" s="167">
        <v>1.875</v>
      </c>
      <c r="L161" s="167">
        <v>6.875</v>
      </c>
      <c r="M161" s="167">
        <v>70.375</v>
      </c>
      <c r="N161" s="168" t="s">
        <v>124</v>
      </c>
    </row>
    <row r="162" spans="1:28" ht="16.5" thickBot="1" x14ac:dyDescent="0.3">
      <c r="A162" s="22">
        <v>2005</v>
      </c>
      <c r="B162" s="22">
        <v>8</v>
      </c>
      <c r="C162" s="22">
        <v>8</v>
      </c>
      <c r="D162" s="22">
        <v>20.8</v>
      </c>
      <c r="E162" s="23" t="s">
        <v>14</v>
      </c>
      <c r="F162" s="17" t="s">
        <v>16</v>
      </c>
      <c r="G162">
        <f t="shared" si="8"/>
        <v>5.8000000000000007</v>
      </c>
      <c r="H162" s="5">
        <v>38572</v>
      </c>
      <c r="I162">
        <f t="shared" si="7"/>
        <v>20.8</v>
      </c>
      <c r="J162" s="55">
        <v>0</v>
      </c>
      <c r="K162" s="167">
        <v>1.625</v>
      </c>
      <c r="L162" s="167">
        <v>6.375</v>
      </c>
      <c r="M162" s="167">
        <v>68.875</v>
      </c>
      <c r="N162" s="168" t="s">
        <v>127</v>
      </c>
    </row>
    <row r="163" spans="1:28" ht="16.5" thickBot="1" x14ac:dyDescent="0.3">
      <c r="A163" s="22">
        <v>2005</v>
      </c>
      <c r="B163" s="22">
        <v>8</v>
      </c>
      <c r="C163" s="22">
        <v>9</v>
      </c>
      <c r="D163" s="22">
        <v>19.8</v>
      </c>
      <c r="E163" s="23" t="s">
        <v>14</v>
      </c>
      <c r="F163" s="17" t="s">
        <v>16</v>
      </c>
      <c r="G163">
        <f t="shared" si="8"/>
        <v>4.8000000000000007</v>
      </c>
      <c r="H163" s="5">
        <v>38573</v>
      </c>
      <c r="I163">
        <f t="shared" si="7"/>
        <v>19.8</v>
      </c>
      <c r="J163" s="55">
        <v>0</v>
      </c>
      <c r="K163" s="167">
        <v>1.375</v>
      </c>
      <c r="L163" s="167">
        <v>4.25</v>
      </c>
      <c r="M163" s="167">
        <v>66.125</v>
      </c>
      <c r="N163" s="168" t="s">
        <v>117</v>
      </c>
      <c r="U163" s="6">
        <v>2</v>
      </c>
      <c r="Z163">
        <v>4</v>
      </c>
      <c r="AA163">
        <v>66</v>
      </c>
      <c r="AB163">
        <v>7</v>
      </c>
    </row>
    <row r="164" spans="1:28" ht="16.5" thickBot="1" x14ac:dyDescent="0.3">
      <c r="A164" s="28">
        <v>2005</v>
      </c>
      <c r="B164" s="28">
        <v>8</v>
      </c>
      <c r="C164" s="28">
        <v>10</v>
      </c>
      <c r="D164" s="28">
        <v>16.100000000000001</v>
      </c>
      <c r="E164" s="29" t="s">
        <v>14</v>
      </c>
      <c r="F164" s="17" t="s">
        <v>16</v>
      </c>
      <c r="G164" s="30">
        <f t="shared" si="8"/>
        <v>1.1000000000000014</v>
      </c>
      <c r="H164" s="5">
        <v>38574</v>
      </c>
      <c r="I164" s="30">
        <f t="shared" si="7"/>
        <v>16.100000000000001</v>
      </c>
      <c r="J164" s="55">
        <v>6.1</v>
      </c>
      <c r="K164" s="167">
        <v>1.625</v>
      </c>
      <c r="L164" s="167">
        <v>6</v>
      </c>
      <c r="M164" s="167">
        <v>81.75</v>
      </c>
      <c r="N164" s="168" t="s">
        <v>128</v>
      </c>
    </row>
    <row r="165" spans="1:28" ht="16.5" thickBot="1" x14ac:dyDescent="0.3">
      <c r="A165" s="22">
        <v>2005</v>
      </c>
      <c r="B165" s="22">
        <v>8</v>
      </c>
      <c r="C165" s="22">
        <v>11</v>
      </c>
      <c r="D165" s="22">
        <v>11.5</v>
      </c>
      <c r="E165" s="23" t="s">
        <v>13</v>
      </c>
      <c r="F165" s="17" t="s">
        <v>16</v>
      </c>
      <c r="G165">
        <f>D165-10</f>
        <v>1.5</v>
      </c>
      <c r="H165" s="5">
        <v>38575</v>
      </c>
      <c r="I165">
        <f t="shared" si="7"/>
        <v>11.5</v>
      </c>
      <c r="J165" s="55">
        <v>0</v>
      </c>
      <c r="K165" s="167">
        <v>1.25</v>
      </c>
      <c r="L165" s="167">
        <v>5.75</v>
      </c>
      <c r="M165" s="167">
        <v>70.625</v>
      </c>
      <c r="N165" s="168" t="s">
        <v>126</v>
      </c>
    </row>
    <row r="166" spans="1:28" ht="16.5" thickBot="1" x14ac:dyDescent="0.3">
      <c r="A166" s="22">
        <v>2005</v>
      </c>
      <c r="B166" s="22">
        <v>8</v>
      </c>
      <c r="C166" s="22">
        <v>12</v>
      </c>
      <c r="D166" s="22">
        <v>11.3</v>
      </c>
      <c r="E166" s="23" t="s">
        <v>13</v>
      </c>
      <c r="F166" s="17" t="s">
        <v>16</v>
      </c>
      <c r="G166">
        <f t="shared" ref="G166:G197" si="9">D166-10</f>
        <v>1.3000000000000007</v>
      </c>
      <c r="H166" s="5">
        <v>38576</v>
      </c>
      <c r="I166">
        <f t="shared" si="7"/>
        <v>11.3</v>
      </c>
      <c r="J166" s="55">
        <v>0</v>
      </c>
      <c r="K166" s="167">
        <v>1.125</v>
      </c>
      <c r="L166" s="167">
        <v>4.5</v>
      </c>
      <c r="M166" s="167">
        <v>70.125</v>
      </c>
      <c r="N166" s="168" t="s">
        <v>120</v>
      </c>
    </row>
    <row r="167" spans="1:28" ht="16.5" thickBot="1" x14ac:dyDescent="0.3">
      <c r="A167" s="22">
        <v>2005</v>
      </c>
      <c r="B167" s="22">
        <v>8</v>
      </c>
      <c r="C167" s="22">
        <v>13</v>
      </c>
      <c r="D167" s="22">
        <v>11.1</v>
      </c>
      <c r="E167" s="23" t="s">
        <v>13</v>
      </c>
      <c r="F167" s="17" t="s">
        <v>16</v>
      </c>
      <c r="G167">
        <f t="shared" si="9"/>
        <v>1.0999999999999996</v>
      </c>
      <c r="H167" s="5">
        <v>38577</v>
      </c>
      <c r="I167">
        <f t="shared" si="7"/>
        <v>11.1</v>
      </c>
      <c r="J167" s="55">
        <v>1.4</v>
      </c>
      <c r="K167" s="167">
        <v>1.125</v>
      </c>
      <c r="L167" s="167">
        <v>4.5</v>
      </c>
      <c r="M167" s="167">
        <v>87.25</v>
      </c>
      <c r="N167" s="168" t="s">
        <v>118</v>
      </c>
    </row>
    <row r="168" spans="1:28" ht="16.5" thickBot="1" x14ac:dyDescent="0.3">
      <c r="A168" s="22">
        <v>2005</v>
      </c>
      <c r="B168" s="22">
        <v>8</v>
      </c>
      <c r="C168" s="22">
        <v>14</v>
      </c>
      <c r="D168" s="22">
        <v>10.4</v>
      </c>
      <c r="E168" s="23" t="s">
        <v>13</v>
      </c>
      <c r="F168" s="17" t="s">
        <v>16</v>
      </c>
      <c r="G168">
        <f t="shared" si="9"/>
        <v>0.40000000000000036</v>
      </c>
      <c r="H168" s="5">
        <v>38578</v>
      </c>
      <c r="I168">
        <f t="shared" si="7"/>
        <v>10.4</v>
      </c>
      <c r="J168" s="55">
        <v>0</v>
      </c>
      <c r="K168" s="167">
        <v>0.75</v>
      </c>
      <c r="L168" s="167">
        <v>2.875</v>
      </c>
      <c r="M168" s="167">
        <v>73</v>
      </c>
      <c r="N168" s="168" t="s">
        <v>129</v>
      </c>
      <c r="Z168">
        <v>1</v>
      </c>
      <c r="AA168">
        <v>56</v>
      </c>
      <c r="AB168">
        <v>6</v>
      </c>
    </row>
    <row r="169" spans="1:28" ht="16.5" thickBot="1" x14ac:dyDescent="0.3">
      <c r="A169" s="22">
        <v>2005</v>
      </c>
      <c r="B169" s="22">
        <v>8</v>
      </c>
      <c r="C169" s="22">
        <v>15</v>
      </c>
      <c r="D169" s="22">
        <v>14.8</v>
      </c>
      <c r="E169" s="23" t="s">
        <v>13</v>
      </c>
      <c r="F169" s="17" t="s">
        <v>16</v>
      </c>
      <c r="G169">
        <f t="shared" si="9"/>
        <v>4.8000000000000007</v>
      </c>
      <c r="H169" s="5">
        <v>38579</v>
      </c>
      <c r="I169">
        <f t="shared" si="7"/>
        <v>14.8</v>
      </c>
      <c r="J169" s="55">
        <v>0</v>
      </c>
      <c r="K169" s="167">
        <v>1.125</v>
      </c>
      <c r="L169" s="167">
        <v>4.5</v>
      </c>
      <c r="M169" s="167">
        <v>57.25</v>
      </c>
      <c r="N169" s="168" t="s">
        <v>119</v>
      </c>
    </row>
    <row r="170" spans="1:28" ht="16.5" thickBot="1" x14ac:dyDescent="0.3">
      <c r="A170" s="22">
        <v>2005</v>
      </c>
      <c r="B170" s="22">
        <v>8</v>
      </c>
      <c r="C170" s="22">
        <v>16</v>
      </c>
      <c r="D170" s="22">
        <v>19.899999999999999</v>
      </c>
      <c r="E170" s="23" t="s">
        <v>14</v>
      </c>
      <c r="F170" s="17" t="s">
        <v>16</v>
      </c>
      <c r="G170">
        <f t="shared" si="9"/>
        <v>9.8999999999999986</v>
      </c>
      <c r="H170" s="5">
        <v>38580</v>
      </c>
      <c r="I170">
        <f t="shared" si="7"/>
        <v>19.899999999999999</v>
      </c>
      <c r="J170" s="55">
        <v>0</v>
      </c>
      <c r="K170" s="167">
        <v>0.75</v>
      </c>
      <c r="L170" s="167">
        <v>4</v>
      </c>
      <c r="M170" s="167">
        <v>63.5</v>
      </c>
      <c r="N170" s="168" t="s">
        <v>120</v>
      </c>
      <c r="Z170">
        <v>18</v>
      </c>
      <c r="AA170">
        <v>150</v>
      </c>
    </row>
    <row r="171" spans="1:28" ht="16.5" thickBot="1" x14ac:dyDescent="0.3">
      <c r="A171" s="22">
        <v>2005</v>
      </c>
      <c r="B171" s="22">
        <v>8</v>
      </c>
      <c r="C171" s="22">
        <v>17</v>
      </c>
      <c r="D171" s="22">
        <v>21.7</v>
      </c>
      <c r="E171" s="23" t="s">
        <v>14</v>
      </c>
      <c r="F171" s="17" t="s">
        <v>16</v>
      </c>
      <c r="G171">
        <f t="shared" si="9"/>
        <v>11.7</v>
      </c>
      <c r="H171" s="5">
        <v>38581</v>
      </c>
      <c r="I171">
        <f t="shared" si="7"/>
        <v>21.7</v>
      </c>
      <c r="J171" s="55">
        <v>0</v>
      </c>
      <c r="K171" s="167">
        <v>0.875</v>
      </c>
      <c r="L171" s="167">
        <v>3.375</v>
      </c>
      <c r="M171" s="167">
        <v>63.875</v>
      </c>
      <c r="N171" s="168" t="s">
        <v>118</v>
      </c>
    </row>
    <row r="172" spans="1:28" ht="16.5" thickBot="1" x14ac:dyDescent="0.3">
      <c r="A172" s="22">
        <v>2005</v>
      </c>
      <c r="B172" s="22">
        <v>8</v>
      </c>
      <c r="C172" s="22">
        <v>18</v>
      </c>
      <c r="D172" s="22">
        <v>21.7</v>
      </c>
      <c r="E172" s="23" t="s">
        <v>14</v>
      </c>
      <c r="F172" s="17" t="s">
        <v>16</v>
      </c>
      <c r="G172">
        <f t="shared" si="9"/>
        <v>11.7</v>
      </c>
      <c r="H172" s="5">
        <v>38582</v>
      </c>
      <c r="I172">
        <f t="shared" si="7"/>
        <v>21.7</v>
      </c>
      <c r="J172" s="55">
        <v>0</v>
      </c>
      <c r="K172" s="167">
        <v>0.25</v>
      </c>
      <c r="L172" s="167">
        <v>3.125</v>
      </c>
      <c r="M172" s="167">
        <v>62.625</v>
      </c>
      <c r="N172" s="168" t="s">
        <v>130</v>
      </c>
      <c r="AA172">
        <v>94</v>
      </c>
      <c r="AB172">
        <v>1</v>
      </c>
    </row>
    <row r="173" spans="1:28" ht="16.5" thickBot="1" x14ac:dyDescent="0.3">
      <c r="A173" s="22">
        <v>2005</v>
      </c>
      <c r="B173" s="22">
        <v>8</v>
      </c>
      <c r="C173" s="22">
        <v>19</v>
      </c>
      <c r="D173" s="22">
        <v>21.6</v>
      </c>
      <c r="E173" s="23" t="s">
        <v>14</v>
      </c>
      <c r="F173" s="17" t="s">
        <v>16</v>
      </c>
      <c r="G173">
        <f t="shared" si="9"/>
        <v>11.600000000000001</v>
      </c>
      <c r="H173" s="5">
        <v>38583</v>
      </c>
      <c r="I173">
        <f t="shared" si="7"/>
        <v>21.6</v>
      </c>
      <c r="J173" s="55">
        <v>0</v>
      </c>
      <c r="K173" s="167">
        <v>1.375</v>
      </c>
      <c r="L173" s="167">
        <v>6.125</v>
      </c>
      <c r="M173" s="167">
        <v>59</v>
      </c>
      <c r="N173" s="168" t="s">
        <v>124</v>
      </c>
    </row>
    <row r="174" spans="1:28" ht="16.5" thickBot="1" x14ac:dyDescent="0.3">
      <c r="A174" s="22">
        <v>2005</v>
      </c>
      <c r="B174" s="22">
        <v>8</v>
      </c>
      <c r="C174" s="22">
        <v>20</v>
      </c>
      <c r="D174" s="22">
        <v>21.8</v>
      </c>
      <c r="E174" s="23" t="s">
        <v>14</v>
      </c>
      <c r="F174" s="17" t="s">
        <v>16</v>
      </c>
      <c r="G174">
        <f t="shared" si="9"/>
        <v>11.8</v>
      </c>
      <c r="H174" s="5">
        <v>38584</v>
      </c>
      <c r="I174">
        <f t="shared" si="7"/>
        <v>21.8</v>
      </c>
      <c r="J174" s="55">
        <v>0</v>
      </c>
      <c r="K174" s="167">
        <v>1.5</v>
      </c>
      <c r="L174" s="167">
        <v>4.5</v>
      </c>
      <c r="M174" s="167">
        <v>59.125</v>
      </c>
      <c r="N174" s="168" t="s">
        <v>118</v>
      </c>
    </row>
    <row r="175" spans="1:28" ht="16.5" thickBot="1" x14ac:dyDescent="0.3">
      <c r="A175" s="22">
        <v>2005</v>
      </c>
      <c r="B175" s="22">
        <v>8</v>
      </c>
      <c r="C175" s="22">
        <v>21</v>
      </c>
      <c r="D175" s="22">
        <v>24.3</v>
      </c>
      <c r="E175" s="23" t="s">
        <v>14</v>
      </c>
      <c r="F175" s="17" t="s">
        <v>16</v>
      </c>
      <c r="G175">
        <f t="shared" si="9"/>
        <v>14.3</v>
      </c>
      <c r="H175" s="5">
        <v>38585</v>
      </c>
      <c r="I175">
        <f t="shared" si="7"/>
        <v>24.3</v>
      </c>
      <c r="J175" s="55">
        <v>0</v>
      </c>
      <c r="K175" s="167">
        <v>2.25</v>
      </c>
      <c r="L175" s="167">
        <v>7.75</v>
      </c>
      <c r="M175" s="167">
        <v>46.625</v>
      </c>
      <c r="N175" s="168" t="s">
        <v>121</v>
      </c>
      <c r="AA175">
        <v>68</v>
      </c>
      <c r="AB175">
        <v>16</v>
      </c>
    </row>
    <row r="176" spans="1:28" ht="16.5" thickBot="1" x14ac:dyDescent="0.3">
      <c r="A176" s="22">
        <v>2005</v>
      </c>
      <c r="B176" s="22">
        <v>8</v>
      </c>
      <c r="C176" s="22">
        <v>22</v>
      </c>
      <c r="D176" s="22">
        <v>25.7</v>
      </c>
      <c r="E176" s="23" t="s">
        <v>14</v>
      </c>
      <c r="F176" s="17" t="s">
        <v>16</v>
      </c>
      <c r="G176">
        <f t="shared" si="9"/>
        <v>15.7</v>
      </c>
      <c r="H176" s="5">
        <v>38586</v>
      </c>
      <c r="I176">
        <f t="shared" si="7"/>
        <v>25.7</v>
      </c>
      <c r="J176" s="55">
        <v>0</v>
      </c>
      <c r="K176" s="167">
        <v>3.375</v>
      </c>
      <c r="L176" s="167">
        <v>12.25</v>
      </c>
      <c r="M176" s="167">
        <v>43.75</v>
      </c>
      <c r="N176" s="168" t="s">
        <v>117</v>
      </c>
    </row>
    <row r="177" spans="1:28" ht="16.5" thickBot="1" x14ac:dyDescent="0.3">
      <c r="A177" s="22">
        <v>2005</v>
      </c>
      <c r="B177" s="22">
        <v>8</v>
      </c>
      <c r="C177" s="22">
        <v>23</v>
      </c>
      <c r="D177" s="22">
        <v>16.7</v>
      </c>
      <c r="E177" s="23" t="s">
        <v>14</v>
      </c>
      <c r="F177" s="17" t="s">
        <v>16</v>
      </c>
      <c r="G177">
        <f t="shared" si="9"/>
        <v>6.6999999999999993</v>
      </c>
      <c r="H177" s="5">
        <v>38587</v>
      </c>
      <c r="I177">
        <f t="shared" si="7"/>
        <v>16.7</v>
      </c>
      <c r="J177" s="55">
        <v>0.5</v>
      </c>
      <c r="K177" s="167">
        <v>3.125</v>
      </c>
      <c r="L177" s="167">
        <v>10.625</v>
      </c>
      <c r="M177" s="167">
        <v>76.875</v>
      </c>
      <c r="N177" s="168" t="s">
        <v>119</v>
      </c>
    </row>
    <row r="178" spans="1:28" ht="16.5" thickBot="1" x14ac:dyDescent="0.3">
      <c r="A178" s="22">
        <v>2005</v>
      </c>
      <c r="B178" s="22">
        <v>8</v>
      </c>
      <c r="C178" s="22">
        <v>24</v>
      </c>
      <c r="D178" s="22">
        <v>14.9</v>
      </c>
      <c r="E178" s="23" t="s">
        <v>13</v>
      </c>
      <c r="F178" s="17" t="s">
        <v>16</v>
      </c>
      <c r="G178">
        <f t="shared" si="9"/>
        <v>4.9000000000000004</v>
      </c>
      <c r="H178" s="5">
        <v>38588</v>
      </c>
      <c r="I178">
        <f t="shared" si="7"/>
        <v>14.9</v>
      </c>
      <c r="J178" s="55">
        <v>14.4</v>
      </c>
      <c r="K178" s="167">
        <v>1.625</v>
      </c>
      <c r="L178" s="167">
        <v>5.5</v>
      </c>
      <c r="M178" s="167">
        <v>89.125</v>
      </c>
      <c r="N178" s="168" t="s">
        <v>117</v>
      </c>
    </row>
    <row r="179" spans="1:28" ht="16.5" thickBot="1" x14ac:dyDescent="0.3">
      <c r="A179" s="22">
        <v>2005</v>
      </c>
      <c r="B179" s="22">
        <v>8</v>
      </c>
      <c r="C179" s="22">
        <v>25</v>
      </c>
      <c r="D179" s="22">
        <v>13.6</v>
      </c>
      <c r="E179" s="23" t="s">
        <v>13</v>
      </c>
      <c r="F179" s="17" t="s">
        <v>16</v>
      </c>
      <c r="G179">
        <f t="shared" si="9"/>
        <v>3.5999999999999996</v>
      </c>
      <c r="H179" s="5">
        <v>38589</v>
      </c>
      <c r="I179">
        <f t="shared" si="7"/>
        <v>13.6</v>
      </c>
      <c r="J179" s="55">
        <v>0.5</v>
      </c>
      <c r="K179" s="167">
        <v>1.25</v>
      </c>
      <c r="L179" s="167">
        <v>4.75</v>
      </c>
      <c r="M179" s="167">
        <v>84.625</v>
      </c>
      <c r="N179" s="168" t="s">
        <v>119</v>
      </c>
    </row>
    <row r="180" spans="1:28" ht="16.5" thickBot="1" x14ac:dyDescent="0.3">
      <c r="A180" s="22">
        <v>2005</v>
      </c>
      <c r="B180" s="22">
        <v>8</v>
      </c>
      <c r="C180" s="22">
        <v>26</v>
      </c>
      <c r="D180" s="22">
        <v>13.3</v>
      </c>
      <c r="E180" s="23" t="s">
        <v>13</v>
      </c>
      <c r="F180" s="17" t="s">
        <v>16</v>
      </c>
      <c r="G180">
        <f t="shared" si="9"/>
        <v>3.3000000000000007</v>
      </c>
      <c r="H180" s="5">
        <v>38590</v>
      </c>
      <c r="I180">
        <f t="shared" si="7"/>
        <v>13.3</v>
      </c>
      <c r="J180" s="55">
        <v>18.100000000000001</v>
      </c>
      <c r="K180" s="167">
        <v>1.125</v>
      </c>
      <c r="L180" s="167">
        <v>5.25</v>
      </c>
      <c r="M180" s="167">
        <v>94.625</v>
      </c>
      <c r="N180" s="168" t="s">
        <v>117</v>
      </c>
    </row>
    <row r="181" spans="1:28" ht="16.5" thickBot="1" x14ac:dyDescent="0.3">
      <c r="A181" s="22">
        <v>2005</v>
      </c>
      <c r="B181" s="22">
        <v>8</v>
      </c>
      <c r="C181" s="22">
        <v>27</v>
      </c>
      <c r="D181" s="22">
        <v>14</v>
      </c>
      <c r="E181" s="23" t="s">
        <v>13</v>
      </c>
      <c r="F181" s="17" t="s">
        <v>16</v>
      </c>
      <c r="G181">
        <f t="shared" si="9"/>
        <v>4</v>
      </c>
      <c r="H181" s="5">
        <v>38591</v>
      </c>
      <c r="I181">
        <f t="shared" si="7"/>
        <v>14</v>
      </c>
      <c r="J181" s="55">
        <v>0.3</v>
      </c>
      <c r="K181" s="167">
        <v>1.625</v>
      </c>
      <c r="L181" s="167">
        <v>5.875</v>
      </c>
      <c r="M181" s="167">
        <v>88.875</v>
      </c>
      <c r="N181" s="168" t="s">
        <v>124</v>
      </c>
    </row>
    <row r="182" spans="1:28" ht="16.5" thickBot="1" x14ac:dyDescent="0.3">
      <c r="A182" s="22">
        <v>2005</v>
      </c>
      <c r="B182" s="22">
        <v>8</v>
      </c>
      <c r="C182" s="22">
        <v>28</v>
      </c>
      <c r="D182" s="22">
        <v>15.9</v>
      </c>
      <c r="E182" s="23" t="s">
        <v>14</v>
      </c>
      <c r="F182" s="17" t="s">
        <v>16</v>
      </c>
      <c r="G182">
        <f t="shared" si="9"/>
        <v>5.9</v>
      </c>
      <c r="H182" s="5">
        <v>38592</v>
      </c>
      <c r="I182">
        <f t="shared" si="7"/>
        <v>15.9</v>
      </c>
      <c r="J182" s="55">
        <v>0</v>
      </c>
      <c r="K182" s="167">
        <v>1.375</v>
      </c>
      <c r="L182" s="167">
        <v>5.25</v>
      </c>
      <c r="M182" s="167">
        <v>72.875</v>
      </c>
      <c r="N182" s="168" t="s">
        <v>121</v>
      </c>
    </row>
    <row r="183" spans="1:28" ht="16.5" thickBot="1" x14ac:dyDescent="0.3">
      <c r="A183" s="22">
        <v>2005</v>
      </c>
      <c r="B183" s="22">
        <v>8</v>
      </c>
      <c r="C183" s="22">
        <v>29</v>
      </c>
      <c r="D183" s="22">
        <v>15.5</v>
      </c>
      <c r="E183" s="23" t="s">
        <v>14</v>
      </c>
      <c r="F183" s="17" t="s">
        <v>16</v>
      </c>
      <c r="G183">
        <f t="shared" si="9"/>
        <v>5.5</v>
      </c>
      <c r="H183" s="5">
        <v>38593</v>
      </c>
      <c r="I183">
        <f t="shared" si="7"/>
        <v>15.5</v>
      </c>
      <c r="J183" s="55">
        <v>0</v>
      </c>
      <c r="K183" s="167">
        <v>1</v>
      </c>
      <c r="L183" s="167">
        <v>4.75</v>
      </c>
      <c r="M183" s="167">
        <v>76.5</v>
      </c>
      <c r="N183" s="168" t="s">
        <v>125</v>
      </c>
    </row>
    <row r="184" spans="1:28" ht="16.5" thickBot="1" x14ac:dyDescent="0.3">
      <c r="A184" s="22">
        <v>2005</v>
      </c>
      <c r="B184" s="22">
        <v>8</v>
      </c>
      <c r="C184" s="22">
        <v>30</v>
      </c>
      <c r="D184" s="22">
        <v>15.7</v>
      </c>
      <c r="E184" s="23" t="s">
        <v>14</v>
      </c>
      <c r="F184" s="17" t="s">
        <v>16</v>
      </c>
      <c r="G184">
        <f t="shared" si="9"/>
        <v>5.6999999999999993</v>
      </c>
      <c r="H184" s="5">
        <v>38594</v>
      </c>
      <c r="I184">
        <f t="shared" si="7"/>
        <v>15.7</v>
      </c>
      <c r="J184" s="55">
        <v>0</v>
      </c>
      <c r="K184" s="167">
        <v>1.75</v>
      </c>
      <c r="L184" s="167">
        <v>6.375</v>
      </c>
      <c r="M184" s="167">
        <v>71</v>
      </c>
      <c r="N184" s="168" t="s">
        <v>118</v>
      </c>
    </row>
    <row r="185" spans="1:28" ht="16.5" thickBot="1" x14ac:dyDescent="0.3">
      <c r="A185" s="22">
        <v>2005</v>
      </c>
      <c r="B185" s="22">
        <v>8</v>
      </c>
      <c r="C185" s="22">
        <v>31</v>
      </c>
      <c r="D185" s="22">
        <v>16.5</v>
      </c>
      <c r="E185" s="23" t="s">
        <v>14</v>
      </c>
      <c r="F185" s="17" t="s">
        <v>16</v>
      </c>
      <c r="G185">
        <f t="shared" si="9"/>
        <v>6.5</v>
      </c>
      <c r="H185" s="5">
        <v>38595</v>
      </c>
      <c r="I185">
        <f t="shared" si="7"/>
        <v>16.5</v>
      </c>
      <c r="J185" s="55">
        <v>0.6</v>
      </c>
      <c r="K185" s="167">
        <v>2.375</v>
      </c>
      <c r="L185" s="167">
        <v>7.25</v>
      </c>
      <c r="M185" s="167">
        <v>67.75</v>
      </c>
      <c r="N185" s="168" t="s">
        <v>117</v>
      </c>
      <c r="P185" s="6">
        <v>2</v>
      </c>
      <c r="AA185">
        <v>6</v>
      </c>
      <c r="AB185">
        <v>5</v>
      </c>
    </row>
    <row r="186" spans="1:28" ht="16.5" thickBot="1" x14ac:dyDescent="0.3">
      <c r="A186" s="22">
        <v>2005</v>
      </c>
      <c r="B186" s="22">
        <v>9</v>
      </c>
      <c r="C186" s="22">
        <v>1</v>
      </c>
      <c r="D186" s="22">
        <v>16.3</v>
      </c>
      <c r="E186" s="23" t="s">
        <v>14</v>
      </c>
      <c r="F186" s="17" t="s">
        <v>16</v>
      </c>
      <c r="G186">
        <f t="shared" si="9"/>
        <v>6.3000000000000007</v>
      </c>
      <c r="H186" s="5">
        <v>38596</v>
      </c>
      <c r="I186">
        <f t="shared" si="7"/>
        <v>16.3</v>
      </c>
      <c r="J186" s="55">
        <v>0</v>
      </c>
      <c r="K186" s="167">
        <v>2</v>
      </c>
      <c r="L186" s="167">
        <v>7</v>
      </c>
      <c r="M186" s="167">
        <v>69.375</v>
      </c>
      <c r="N186" s="168" t="s">
        <v>119</v>
      </c>
    </row>
    <row r="187" spans="1:28" ht="16.5" thickBot="1" x14ac:dyDescent="0.3">
      <c r="A187" s="22">
        <v>2005</v>
      </c>
      <c r="B187" s="22">
        <v>9</v>
      </c>
      <c r="C187" s="22">
        <v>2</v>
      </c>
      <c r="D187" s="22">
        <v>15.4</v>
      </c>
      <c r="E187" s="23" t="s">
        <v>14</v>
      </c>
      <c r="F187" s="17" t="s">
        <v>16</v>
      </c>
      <c r="G187">
        <f t="shared" si="9"/>
        <v>5.4</v>
      </c>
      <c r="H187" s="5">
        <v>38597</v>
      </c>
      <c r="I187">
        <f t="shared" si="7"/>
        <v>15.4</v>
      </c>
      <c r="J187" s="55">
        <v>0</v>
      </c>
      <c r="K187" s="167">
        <v>0.625</v>
      </c>
      <c r="L187" s="167">
        <v>3.5</v>
      </c>
      <c r="M187" s="167">
        <v>68.875</v>
      </c>
      <c r="N187" s="168" t="s">
        <v>118</v>
      </c>
    </row>
    <row r="188" spans="1:28" ht="16.5" thickBot="1" x14ac:dyDescent="0.3">
      <c r="A188" s="22">
        <v>2005</v>
      </c>
      <c r="B188" s="22">
        <v>9</v>
      </c>
      <c r="C188" s="22">
        <v>3</v>
      </c>
      <c r="D188" s="22">
        <v>17.399999999999999</v>
      </c>
      <c r="E188" s="23" t="s">
        <v>14</v>
      </c>
      <c r="F188" s="17" t="s">
        <v>16</v>
      </c>
      <c r="G188">
        <f t="shared" si="9"/>
        <v>7.3999999999999986</v>
      </c>
      <c r="H188" s="5">
        <v>38598</v>
      </c>
      <c r="I188">
        <f t="shared" si="7"/>
        <v>17.399999999999999</v>
      </c>
      <c r="J188" s="55">
        <v>0</v>
      </c>
      <c r="K188" s="167">
        <v>0.375</v>
      </c>
      <c r="L188" s="167">
        <v>3.375</v>
      </c>
      <c r="M188" s="167">
        <v>67.25</v>
      </c>
      <c r="N188" s="168" t="s">
        <v>125</v>
      </c>
    </row>
    <row r="189" spans="1:28" ht="16.5" thickBot="1" x14ac:dyDescent="0.3">
      <c r="A189" s="22">
        <v>2005</v>
      </c>
      <c r="B189" s="22">
        <v>9</v>
      </c>
      <c r="C189" s="22">
        <v>4</v>
      </c>
      <c r="D189" s="22">
        <v>17.7</v>
      </c>
      <c r="E189" s="23" t="s">
        <v>14</v>
      </c>
      <c r="F189" s="17" t="s">
        <v>16</v>
      </c>
      <c r="G189">
        <f t="shared" si="9"/>
        <v>7.6999999999999993</v>
      </c>
      <c r="H189" s="5">
        <v>38599</v>
      </c>
      <c r="I189">
        <f t="shared" si="7"/>
        <v>17.7</v>
      </c>
      <c r="J189" s="55">
        <v>0</v>
      </c>
      <c r="K189" s="167">
        <v>1.375</v>
      </c>
      <c r="L189" s="167">
        <v>5.875</v>
      </c>
      <c r="M189" s="167">
        <v>58.625</v>
      </c>
      <c r="N189" s="168" t="s">
        <v>118</v>
      </c>
    </row>
    <row r="190" spans="1:28" ht="16.5" thickBot="1" x14ac:dyDescent="0.3">
      <c r="A190" s="22">
        <v>2005</v>
      </c>
      <c r="B190" s="22">
        <v>9</v>
      </c>
      <c r="C190" s="22">
        <v>5</v>
      </c>
      <c r="D190" s="22">
        <v>18.7</v>
      </c>
      <c r="E190" s="23" t="s">
        <v>14</v>
      </c>
      <c r="F190" s="17" t="s">
        <v>16</v>
      </c>
      <c r="G190">
        <f t="shared" si="9"/>
        <v>8.6999999999999993</v>
      </c>
      <c r="H190" s="5">
        <v>38600</v>
      </c>
      <c r="I190">
        <f t="shared" si="7"/>
        <v>18.7</v>
      </c>
      <c r="J190" s="55">
        <v>0.4</v>
      </c>
      <c r="K190" s="167">
        <v>1.75</v>
      </c>
      <c r="L190" s="167">
        <v>5.875</v>
      </c>
      <c r="M190" s="167">
        <v>69.875</v>
      </c>
      <c r="N190" s="168" t="s">
        <v>121</v>
      </c>
    </row>
    <row r="191" spans="1:28" ht="16.5" thickBot="1" x14ac:dyDescent="0.3">
      <c r="A191" s="22">
        <v>2005</v>
      </c>
      <c r="B191" s="22">
        <v>9</v>
      </c>
      <c r="C191" s="22">
        <v>6</v>
      </c>
      <c r="D191" s="22">
        <v>17.7</v>
      </c>
      <c r="E191" s="23" t="s">
        <v>14</v>
      </c>
      <c r="F191" s="17" t="s">
        <v>16</v>
      </c>
      <c r="G191">
        <f t="shared" si="9"/>
        <v>7.6999999999999993</v>
      </c>
      <c r="H191" s="5">
        <v>38601</v>
      </c>
      <c r="I191">
        <f t="shared" si="7"/>
        <v>17.7</v>
      </c>
      <c r="J191" s="55">
        <v>3.2</v>
      </c>
      <c r="K191" s="167">
        <v>2.5</v>
      </c>
      <c r="L191" s="167">
        <v>7.25</v>
      </c>
      <c r="M191" s="167">
        <v>78.75</v>
      </c>
      <c r="N191" s="168" t="s">
        <v>119</v>
      </c>
    </row>
    <row r="192" spans="1:28" ht="16.5" thickBot="1" x14ac:dyDescent="0.3">
      <c r="A192" s="22">
        <v>2005</v>
      </c>
      <c r="B192" s="22">
        <v>9</v>
      </c>
      <c r="C192" s="22">
        <v>7</v>
      </c>
      <c r="D192" s="22">
        <v>16.899999999999999</v>
      </c>
      <c r="E192" s="23" t="s">
        <v>14</v>
      </c>
      <c r="F192" s="17" t="s">
        <v>16</v>
      </c>
      <c r="G192">
        <f t="shared" si="9"/>
        <v>6.8999999999999986</v>
      </c>
      <c r="H192" s="5">
        <v>38602</v>
      </c>
      <c r="I192">
        <f t="shared" si="7"/>
        <v>16.899999999999999</v>
      </c>
      <c r="J192" s="55">
        <v>0.3</v>
      </c>
      <c r="K192" s="167">
        <v>3.5</v>
      </c>
      <c r="L192" s="167">
        <v>10.125</v>
      </c>
      <c r="M192" s="167">
        <v>53.75</v>
      </c>
      <c r="N192" s="168" t="s">
        <v>119</v>
      </c>
    </row>
    <row r="193" spans="1:14" ht="16.5" thickBot="1" x14ac:dyDescent="0.3">
      <c r="A193" s="22">
        <v>2005</v>
      </c>
      <c r="B193" s="22">
        <v>9</v>
      </c>
      <c r="C193" s="22">
        <v>8</v>
      </c>
      <c r="D193" s="22">
        <v>13.7</v>
      </c>
      <c r="E193" s="23" t="s">
        <v>13</v>
      </c>
      <c r="F193" s="19" t="s">
        <v>17</v>
      </c>
      <c r="G193">
        <f t="shared" si="9"/>
        <v>3.6999999999999993</v>
      </c>
      <c r="H193" s="5">
        <v>38603</v>
      </c>
      <c r="I193">
        <f t="shared" si="7"/>
        <v>13.7</v>
      </c>
      <c r="J193" s="55">
        <v>2</v>
      </c>
      <c r="K193" s="167">
        <v>4</v>
      </c>
      <c r="L193" s="167">
        <v>9.125</v>
      </c>
      <c r="M193" s="167">
        <v>73</v>
      </c>
      <c r="N193" s="168" t="s">
        <v>119</v>
      </c>
    </row>
    <row r="194" spans="1:14" ht="16.5" thickBot="1" x14ac:dyDescent="0.3">
      <c r="A194" s="22">
        <v>2005</v>
      </c>
      <c r="B194" s="22">
        <v>9</v>
      </c>
      <c r="C194" s="22">
        <v>9</v>
      </c>
      <c r="D194" s="22">
        <v>10.6</v>
      </c>
      <c r="E194" s="23" t="s">
        <v>13</v>
      </c>
      <c r="F194" s="19" t="s">
        <v>17</v>
      </c>
      <c r="G194">
        <f t="shared" si="9"/>
        <v>0.59999999999999964</v>
      </c>
      <c r="H194" s="5">
        <v>38604</v>
      </c>
      <c r="I194">
        <f t="shared" si="7"/>
        <v>10.6</v>
      </c>
      <c r="J194" s="55">
        <v>0.1</v>
      </c>
      <c r="K194" s="167">
        <v>2.25</v>
      </c>
      <c r="L194" s="167">
        <v>6.625</v>
      </c>
      <c r="M194" s="167">
        <v>71.125</v>
      </c>
      <c r="N194" s="168" t="s">
        <v>122</v>
      </c>
    </row>
    <row r="195" spans="1:14" ht="16.5" thickBot="1" x14ac:dyDescent="0.3">
      <c r="A195" s="22">
        <v>2005</v>
      </c>
      <c r="B195" s="22">
        <v>9</v>
      </c>
      <c r="C195" s="22">
        <v>10</v>
      </c>
      <c r="D195" s="22">
        <v>12.2</v>
      </c>
      <c r="E195" s="23" t="s">
        <v>13</v>
      </c>
      <c r="F195" s="19" t="s">
        <v>17</v>
      </c>
      <c r="G195">
        <f t="shared" si="9"/>
        <v>2.1999999999999993</v>
      </c>
      <c r="H195" s="5">
        <v>38605</v>
      </c>
      <c r="I195">
        <f t="shared" ref="I195:I215" si="10">D195</f>
        <v>12.2</v>
      </c>
      <c r="J195" s="55">
        <v>0</v>
      </c>
      <c r="K195" s="167">
        <v>3</v>
      </c>
      <c r="L195" s="167">
        <v>9.375</v>
      </c>
      <c r="M195" s="167">
        <v>60.75</v>
      </c>
      <c r="N195" s="168" t="s">
        <v>119</v>
      </c>
    </row>
    <row r="196" spans="1:14" ht="16.5" thickBot="1" x14ac:dyDescent="0.3">
      <c r="A196" s="22">
        <v>2005</v>
      </c>
      <c r="B196" s="22">
        <v>9</v>
      </c>
      <c r="C196" s="22">
        <v>11</v>
      </c>
      <c r="D196" s="22">
        <v>16.100000000000001</v>
      </c>
      <c r="E196" s="23" t="s">
        <v>14</v>
      </c>
      <c r="F196" s="19" t="s">
        <v>17</v>
      </c>
      <c r="G196">
        <f t="shared" si="9"/>
        <v>6.1000000000000014</v>
      </c>
      <c r="H196" s="5">
        <v>38606</v>
      </c>
      <c r="I196">
        <f t="shared" si="10"/>
        <v>16.100000000000001</v>
      </c>
      <c r="J196" s="55">
        <v>3.3</v>
      </c>
      <c r="K196" s="167">
        <v>3.5</v>
      </c>
      <c r="L196" s="167">
        <v>9.75</v>
      </c>
      <c r="M196" s="167">
        <v>73.5</v>
      </c>
      <c r="N196" s="168" t="s">
        <v>119</v>
      </c>
    </row>
    <row r="197" spans="1:14" ht="16.5" thickBot="1" x14ac:dyDescent="0.3">
      <c r="A197" s="28">
        <v>2005</v>
      </c>
      <c r="B197" s="28">
        <v>9</v>
      </c>
      <c r="C197" s="28">
        <v>12</v>
      </c>
      <c r="D197" s="28">
        <v>14.3</v>
      </c>
      <c r="E197" s="29" t="s">
        <v>13</v>
      </c>
      <c r="F197" s="19" t="s">
        <v>17</v>
      </c>
      <c r="G197" s="30">
        <f t="shared" si="9"/>
        <v>4.3000000000000007</v>
      </c>
      <c r="H197" s="5">
        <v>38607</v>
      </c>
      <c r="I197" s="30">
        <f t="shared" si="10"/>
        <v>14.3</v>
      </c>
      <c r="J197" s="55">
        <v>1.3</v>
      </c>
      <c r="K197" s="169">
        <v>1.125</v>
      </c>
      <c r="L197" s="169">
        <v>5.375</v>
      </c>
      <c r="M197" s="169">
        <v>71.5</v>
      </c>
      <c r="N197" s="170" t="s">
        <v>119</v>
      </c>
    </row>
    <row r="198" spans="1:14" ht="16.5" thickBot="1" x14ac:dyDescent="0.3">
      <c r="A198" s="22">
        <v>2005</v>
      </c>
      <c r="B198" s="22">
        <v>9</v>
      </c>
      <c r="C198" s="22">
        <v>13</v>
      </c>
      <c r="D198" s="22">
        <v>9.3000000000000007</v>
      </c>
      <c r="E198" s="23" t="s">
        <v>12</v>
      </c>
      <c r="F198" s="39" t="s">
        <v>18</v>
      </c>
      <c r="G198">
        <f>D198-5</f>
        <v>4.3000000000000007</v>
      </c>
      <c r="H198" s="5">
        <v>38608</v>
      </c>
      <c r="I198">
        <f t="shared" si="10"/>
        <v>9.3000000000000007</v>
      </c>
      <c r="J198" s="55">
        <v>0.5</v>
      </c>
      <c r="K198" s="143">
        <v>1.5</v>
      </c>
      <c r="L198" s="143">
        <v>5.25</v>
      </c>
      <c r="M198" s="143">
        <v>74.625</v>
      </c>
      <c r="N198" s="143" t="s">
        <v>124</v>
      </c>
    </row>
    <row r="199" spans="1:14" ht="16.5" thickBot="1" x14ac:dyDescent="0.3">
      <c r="A199" s="22">
        <v>2005</v>
      </c>
      <c r="B199" s="22">
        <v>9</v>
      </c>
      <c r="C199" s="22">
        <v>14</v>
      </c>
      <c r="D199" s="22">
        <v>7.6</v>
      </c>
      <c r="E199" s="23" t="s">
        <v>12</v>
      </c>
      <c r="F199" s="21" t="s">
        <v>18</v>
      </c>
      <c r="G199">
        <f t="shared" ref="G199:G215" si="11">D199-5</f>
        <v>2.5999999999999996</v>
      </c>
      <c r="H199" s="5">
        <v>38609</v>
      </c>
      <c r="I199">
        <f t="shared" si="10"/>
        <v>7.6</v>
      </c>
      <c r="J199" s="55">
        <v>0.4</v>
      </c>
      <c r="K199" s="143">
        <v>1.5</v>
      </c>
      <c r="L199" s="143">
        <v>5.75</v>
      </c>
      <c r="M199" s="143">
        <v>64.625</v>
      </c>
      <c r="N199" s="143" t="s">
        <v>129</v>
      </c>
    </row>
    <row r="200" spans="1:14" ht="16.5" thickBot="1" x14ac:dyDescent="0.3">
      <c r="A200" s="22">
        <v>2005</v>
      </c>
      <c r="B200" s="22">
        <v>9</v>
      </c>
      <c r="C200" s="22">
        <v>15</v>
      </c>
      <c r="D200" s="22">
        <v>6.3</v>
      </c>
      <c r="E200" s="23" t="s">
        <v>12</v>
      </c>
      <c r="F200" s="21" t="s">
        <v>18</v>
      </c>
      <c r="G200">
        <f t="shared" si="11"/>
        <v>1.2999999999999998</v>
      </c>
      <c r="H200" s="5">
        <v>38610</v>
      </c>
      <c r="I200">
        <f t="shared" si="10"/>
        <v>6.3</v>
      </c>
      <c r="J200" s="55">
        <v>0</v>
      </c>
      <c r="K200" s="143">
        <v>0.5</v>
      </c>
      <c r="L200" s="143">
        <v>3</v>
      </c>
      <c r="M200" s="143">
        <v>68.25</v>
      </c>
      <c r="N200" s="143" t="s">
        <v>130</v>
      </c>
    </row>
    <row r="201" spans="1:14" ht="16.5" thickBot="1" x14ac:dyDescent="0.3">
      <c r="A201" s="22">
        <v>2005</v>
      </c>
      <c r="B201" s="22">
        <v>9</v>
      </c>
      <c r="C201" s="22">
        <v>16</v>
      </c>
      <c r="D201" s="22">
        <v>7.1</v>
      </c>
      <c r="E201" s="23" t="s">
        <v>12</v>
      </c>
      <c r="F201" s="21" t="s">
        <v>18</v>
      </c>
      <c r="G201">
        <f t="shared" si="11"/>
        <v>2.0999999999999996</v>
      </c>
      <c r="H201" s="5">
        <v>38611</v>
      </c>
      <c r="I201">
        <f t="shared" si="10"/>
        <v>7.1</v>
      </c>
      <c r="J201" s="55">
        <v>0</v>
      </c>
      <c r="K201" s="143">
        <v>1.375</v>
      </c>
      <c r="L201" s="143">
        <v>5.125</v>
      </c>
      <c r="M201" s="143">
        <v>57.625</v>
      </c>
      <c r="N201" s="143" t="s">
        <v>125</v>
      </c>
    </row>
    <row r="202" spans="1:14" ht="16.5" thickBot="1" x14ac:dyDescent="0.3">
      <c r="A202" s="22">
        <v>2005</v>
      </c>
      <c r="B202" s="22">
        <v>9</v>
      </c>
      <c r="C202" s="22">
        <v>17</v>
      </c>
      <c r="D202" s="22">
        <v>9.5</v>
      </c>
      <c r="E202" s="23" t="s">
        <v>12</v>
      </c>
      <c r="F202" s="21" t="s">
        <v>18</v>
      </c>
      <c r="G202">
        <f t="shared" si="11"/>
        <v>4.5</v>
      </c>
      <c r="H202" s="5">
        <v>38612</v>
      </c>
      <c r="I202">
        <f t="shared" si="10"/>
        <v>9.5</v>
      </c>
      <c r="J202" s="55">
        <v>0</v>
      </c>
      <c r="K202" s="143">
        <v>1.625</v>
      </c>
      <c r="L202" s="143">
        <v>5.5</v>
      </c>
      <c r="M202" s="143">
        <v>58.25</v>
      </c>
      <c r="N202" s="143" t="s">
        <v>125</v>
      </c>
    </row>
    <row r="203" spans="1:14" ht="16.5" thickBot="1" x14ac:dyDescent="0.3">
      <c r="A203" s="22">
        <v>2005</v>
      </c>
      <c r="B203" s="22">
        <v>9</v>
      </c>
      <c r="C203" s="22">
        <v>18</v>
      </c>
      <c r="D203" s="22">
        <v>10.1</v>
      </c>
      <c r="E203" s="23" t="s">
        <v>13</v>
      </c>
      <c r="F203" s="21" t="s">
        <v>18</v>
      </c>
      <c r="G203">
        <f t="shared" si="11"/>
        <v>5.0999999999999996</v>
      </c>
      <c r="H203" s="5">
        <v>38613</v>
      </c>
      <c r="I203">
        <f t="shared" si="10"/>
        <v>10.1</v>
      </c>
      <c r="J203" s="55">
        <v>0</v>
      </c>
      <c r="K203" s="143">
        <v>1.875</v>
      </c>
      <c r="L203" s="143">
        <v>6.5</v>
      </c>
      <c r="M203" s="143">
        <v>55.125</v>
      </c>
      <c r="N203" s="143" t="s">
        <v>127</v>
      </c>
    </row>
    <row r="204" spans="1:14" ht="16.5" thickBot="1" x14ac:dyDescent="0.3">
      <c r="A204" s="22">
        <v>2005</v>
      </c>
      <c r="B204" s="22">
        <v>9</v>
      </c>
      <c r="C204" s="22">
        <v>19</v>
      </c>
      <c r="D204" s="22">
        <v>10.5</v>
      </c>
      <c r="E204" s="23" t="s">
        <v>13</v>
      </c>
      <c r="F204" s="21" t="s">
        <v>18</v>
      </c>
      <c r="G204">
        <f t="shared" si="11"/>
        <v>5.5</v>
      </c>
      <c r="H204" s="5">
        <v>38614</v>
      </c>
      <c r="I204">
        <f t="shared" si="10"/>
        <v>10.5</v>
      </c>
      <c r="J204" s="55">
        <v>0</v>
      </c>
      <c r="K204" s="143">
        <v>0.875</v>
      </c>
      <c r="L204" s="143">
        <v>3.75</v>
      </c>
      <c r="M204" s="143">
        <v>60.25</v>
      </c>
      <c r="N204" s="143" t="s">
        <v>125</v>
      </c>
    </row>
    <row r="205" spans="1:14" ht="16.5" thickBot="1" x14ac:dyDescent="0.3">
      <c r="A205" s="22">
        <v>2005</v>
      </c>
      <c r="B205" s="22">
        <v>9</v>
      </c>
      <c r="C205" s="22">
        <v>20</v>
      </c>
      <c r="D205" s="22">
        <v>10.4</v>
      </c>
      <c r="E205" s="23" t="s">
        <v>13</v>
      </c>
      <c r="F205" s="21" t="s">
        <v>18</v>
      </c>
      <c r="G205">
        <f t="shared" si="11"/>
        <v>5.4</v>
      </c>
      <c r="H205" s="5">
        <v>38615</v>
      </c>
      <c r="I205">
        <f t="shared" si="10"/>
        <v>10.4</v>
      </c>
      <c r="J205" s="55">
        <v>0</v>
      </c>
      <c r="K205" s="143">
        <v>0.75</v>
      </c>
      <c r="L205" s="143">
        <v>3.625</v>
      </c>
      <c r="M205" s="143">
        <v>61.25</v>
      </c>
      <c r="N205" s="143" t="s">
        <v>124</v>
      </c>
    </row>
    <row r="206" spans="1:14" ht="16.5" thickBot="1" x14ac:dyDescent="0.3">
      <c r="A206" s="22">
        <v>2005</v>
      </c>
      <c r="B206" s="22">
        <v>9</v>
      </c>
      <c r="C206" s="22">
        <v>21</v>
      </c>
      <c r="D206" s="22">
        <v>9.8000000000000007</v>
      </c>
      <c r="E206" s="23" t="s">
        <v>12</v>
      </c>
      <c r="F206" s="21" t="s">
        <v>18</v>
      </c>
      <c r="G206">
        <f t="shared" si="11"/>
        <v>4.8000000000000007</v>
      </c>
      <c r="H206" s="5">
        <v>38616</v>
      </c>
      <c r="I206">
        <f t="shared" si="10"/>
        <v>9.8000000000000007</v>
      </c>
      <c r="J206" s="55">
        <v>0</v>
      </c>
      <c r="K206" s="143">
        <v>0.875</v>
      </c>
      <c r="L206" s="143">
        <v>4.125</v>
      </c>
      <c r="M206" s="143">
        <v>54.375</v>
      </c>
      <c r="N206" s="143" t="s">
        <v>129</v>
      </c>
    </row>
    <row r="207" spans="1:14" ht="16.5" thickBot="1" x14ac:dyDescent="0.3">
      <c r="A207" s="22">
        <v>2005</v>
      </c>
      <c r="B207" s="22">
        <v>9</v>
      </c>
      <c r="C207" s="22">
        <v>22</v>
      </c>
      <c r="D207" s="22">
        <v>11.1</v>
      </c>
      <c r="E207" s="23" t="s">
        <v>13</v>
      </c>
      <c r="F207" s="21" t="s">
        <v>18</v>
      </c>
      <c r="G207">
        <f t="shared" si="11"/>
        <v>6.1</v>
      </c>
      <c r="H207" s="5">
        <v>38617</v>
      </c>
      <c r="I207">
        <f t="shared" si="10"/>
        <v>11.1</v>
      </c>
      <c r="J207" s="55">
        <v>1.3</v>
      </c>
      <c r="K207" s="143">
        <v>3.5</v>
      </c>
      <c r="L207" s="143">
        <v>9.25</v>
      </c>
      <c r="M207" s="143">
        <v>73.375</v>
      </c>
      <c r="N207" s="143" t="s">
        <v>123</v>
      </c>
    </row>
    <row r="208" spans="1:14" ht="16.5" thickBot="1" x14ac:dyDescent="0.3">
      <c r="A208" s="22">
        <v>2005</v>
      </c>
      <c r="B208" s="22">
        <v>9</v>
      </c>
      <c r="C208" s="22">
        <v>23</v>
      </c>
      <c r="D208" s="22">
        <v>7.9</v>
      </c>
      <c r="E208" s="23" t="s">
        <v>12</v>
      </c>
      <c r="F208" s="21" t="s">
        <v>18</v>
      </c>
      <c r="G208">
        <f t="shared" si="11"/>
        <v>2.9000000000000004</v>
      </c>
      <c r="H208" s="5">
        <v>38618</v>
      </c>
      <c r="I208">
        <f t="shared" si="10"/>
        <v>7.9</v>
      </c>
      <c r="J208" s="55">
        <v>2.2000000000000002</v>
      </c>
      <c r="K208" s="143">
        <v>3.75</v>
      </c>
      <c r="L208" s="143">
        <v>9.625</v>
      </c>
      <c r="M208" s="143">
        <v>62.25</v>
      </c>
      <c r="N208" s="143" t="s">
        <v>119</v>
      </c>
    </row>
    <row r="209" spans="1:14" ht="16.5" thickBot="1" x14ac:dyDescent="0.3">
      <c r="A209" s="22">
        <v>2005</v>
      </c>
      <c r="B209" s="22">
        <v>9</v>
      </c>
      <c r="C209" s="22">
        <v>24</v>
      </c>
      <c r="D209" s="22">
        <v>10.9</v>
      </c>
      <c r="E209" s="23" t="s">
        <v>13</v>
      </c>
      <c r="F209" s="21" t="s">
        <v>18</v>
      </c>
      <c r="G209">
        <f t="shared" si="11"/>
        <v>5.9</v>
      </c>
      <c r="H209" s="5">
        <v>38619</v>
      </c>
      <c r="I209">
        <f t="shared" si="10"/>
        <v>10.9</v>
      </c>
      <c r="J209" s="55">
        <v>0</v>
      </c>
      <c r="K209" s="143">
        <v>1.625</v>
      </c>
      <c r="L209" s="143">
        <v>5.25</v>
      </c>
      <c r="M209" s="143">
        <v>67.25</v>
      </c>
      <c r="N209" s="143" t="s">
        <v>121</v>
      </c>
    </row>
    <row r="210" spans="1:14" ht="16.5" thickBot="1" x14ac:dyDescent="0.3">
      <c r="A210" s="22">
        <v>2005</v>
      </c>
      <c r="B210" s="22">
        <v>9</v>
      </c>
      <c r="C210" s="22">
        <v>25</v>
      </c>
      <c r="D210" s="22">
        <v>9.1</v>
      </c>
      <c r="E210" s="23" t="s">
        <v>12</v>
      </c>
      <c r="F210" s="21" t="s">
        <v>18</v>
      </c>
      <c r="G210">
        <f t="shared" si="11"/>
        <v>4.0999999999999996</v>
      </c>
      <c r="H210" s="5">
        <v>38620</v>
      </c>
      <c r="I210">
        <f t="shared" si="10"/>
        <v>9.1</v>
      </c>
      <c r="J210" s="55">
        <v>0.3</v>
      </c>
      <c r="K210" s="143">
        <v>1.625</v>
      </c>
      <c r="L210" s="143">
        <v>6.375</v>
      </c>
      <c r="M210" s="143">
        <v>82</v>
      </c>
      <c r="N210" s="143" t="s">
        <v>118</v>
      </c>
    </row>
    <row r="211" spans="1:14" ht="16.5" thickBot="1" x14ac:dyDescent="0.3">
      <c r="A211" s="22">
        <v>2005</v>
      </c>
      <c r="B211" s="22">
        <v>9</v>
      </c>
      <c r="C211" s="22">
        <v>26</v>
      </c>
      <c r="D211" s="22">
        <v>6.7</v>
      </c>
      <c r="E211" s="23" t="s">
        <v>12</v>
      </c>
      <c r="F211" s="21" t="s">
        <v>18</v>
      </c>
      <c r="G211">
        <f t="shared" si="11"/>
        <v>1.7000000000000002</v>
      </c>
      <c r="H211" s="5">
        <v>38621</v>
      </c>
      <c r="I211">
        <f t="shared" si="10"/>
        <v>6.7</v>
      </c>
      <c r="J211" s="55">
        <v>11</v>
      </c>
      <c r="K211" s="143">
        <v>3.25</v>
      </c>
      <c r="L211" s="143">
        <v>9</v>
      </c>
      <c r="M211" s="143">
        <v>84.375</v>
      </c>
      <c r="N211" s="143" t="s">
        <v>126</v>
      </c>
    </row>
    <row r="212" spans="1:14" ht="16.5" thickBot="1" x14ac:dyDescent="0.3">
      <c r="A212" s="22">
        <v>2005</v>
      </c>
      <c r="B212" s="22">
        <v>9</v>
      </c>
      <c r="C212" s="22">
        <v>27</v>
      </c>
      <c r="D212" s="22">
        <v>4.3</v>
      </c>
      <c r="E212" s="23" t="s">
        <v>11</v>
      </c>
      <c r="F212" s="21" t="s">
        <v>18</v>
      </c>
      <c r="G212">
        <f t="shared" si="11"/>
        <v>-0.70000000000000018</v>
      </c>
      <c r="H212" s="5">
        <v>38622</v>
      </c>
      <c r="I212">
        <f t="shared" si="10"/>
        <v>4.3</v>
      </c>
      <c r="J212" s="55">
        <v>1.6</v>
      </c>
      <c r="K212" s="143">
        <v>1.375</v>
      </c>
      <c r="L212" s="143">
        <v>5.25</v>
      </c>
      <c r="M212" s="143">
        <v>70.75</v>
      </c>
      <c r="N212" s="143" t="s">
        <v>123</v>
      </c>
    </row>
    <row r="213" spans="1:14" ht="16.5" thickBot="1" x14ac:dyDescent="0.3">
      <c r="A213" s="22">
        <v>2005</v>
      </c>
      <c r="B213" s="22">
        <v>9</v>
      </c>
      <c r="C213" s="22">
        <v>28</v>
      </c>
      <c r="D213" s="22">
        <v>6.3</v>
      </c>
      <c r="E213" s="23" t="s">
        <v>12</v>
      </c>
      <c r="F213" s="21" t="s">
        <v>18</v>
      </c>
      <c r="G213">
        <f t="shared" si="11"/>
        <v>1.2999999999999998</v>
      </c>
      <c r="H213" s="5">
        <v>38623</v>
      </c>
      <c r="I213">
        <f t="shared" si="10"/>
        <v>6.3</v>
      </c>
      <c r="J213" s="55">
        <v>0</v>
      </c>
      <c r="K213" s="143">
        <v>3.625</v>
      </c>
      <c r="L213" s="143">
        <v>7.875</v>
      </c>
      <c r="M213" s="143">
        <v>62.25</v>
      </c>
      <c r="N213" s="143" t="s">
        <v>119</v>
      </c>
    </row>
    <row r="214" spans="1:14" ht="16.5" thickBot="1" x14ac:dyDescent="0.3">
      <c r="A214" s="22">
        <v>2005</v>
      </c>
      <c r="B214" s="22">
        <v>9</v>
      </c>
      <c r="C214" s="22">
        <v>29</v>
      </c>
      <c r="D214" s="22">
        <v>9.6999999999999993</v>
      </c>
      <c r="E214" s="23" t="s">
        <v>12</v>
      </c>
      <c r="F214" s="21" t="s">
        <v>18</v>
      </c>
      <c r="G214">
        <f t="shared" si="11"/>
        <v>4.6999999999999993</v>
      </c>
      <c r="H214" s="5">
        <v>38624</v>
      </c>
      <c r="I214">
        <f t="shared" si="10"/>
        <v>9.6999999999999993</v>
      </c>
      <c r="J214" s="55">
        <v>4.0999999999999996</v>
      </c>
      <c r="K214" s="143">
        <v>2.25</v>
      </c>
      <c r="L214" s="143">
        <v>7</v>
      </c>
      <c r="M214" s="143">
        <v>82.875</v>
      </c>
      <c r="N214" s="143" t="s">
        <v>119</v>
      </c>
    </row>
    <row r="215" spans="1:14" ht="16.5" thickBot="1" x14ac:dyDescent="0.3">
      <c r="A215" s="28">
        <v>2005</v>
      </c>
      <c r="B215" s="28">
        <v>9</v>
      </c>
      <c r="C215" s="28">
        <v>30</v>
      </c>
      <c r="D215" s="28">
        <v>5.8</v>
      </c>
      <c r="E215" s="29" t="s">
        <v>12</v>
      </c>
      <c r="F215" s="21" t="s">
        <v>18</v>
      </c>
      <c r="G215" s="30">
        <f t="shared" si="11"/>
        <v>0.79999999999999982</v>
      </c>
      <c r="H215" s="5">
        <v>38625</v>
      </c>
      <c r="I215" s="30">
        <f t="shared" si="10"/>
        <v>5.8</v>
      </c>
      <c r="J215" s="55">
        <v>0</v>
      </c>
      <c r="K215" s="143">
        <v>1.125</v>
      </c>
      <c r="L215" s="143">
        <v>4.75</v>
      </c>
      <c r="M215" s="143">
        <v>73.125</v>
      </c>
      <c r="N215" s="143" t="s">
        <v>121</v>
      </c>
    </row>
    <row r="216" spans="1:14" ht="15.75" thickBot="1" x14ac:dyDescent="0.3">
      <c r="J216" s="55"/>
    </row>
    <row r="217" spans="1:14" ht="15.75" thickBot="1" x14ac:dyDescent="0.3">
      <c r="J217" s="55"/>
    </row>
    <row r="218" spans="1:14" ht="15.75" thickBot="1" x14ac:dyDescent="0.3">
      <c r="J218" s="55"/>
    </row>
    <row r="219" spans="1:14" ht="15.75" thickBot="1" x14ac:dyDescent="0.3">
      <c r="J219" s="55"/>
    </row>
    <row r="220" spans="1:14" ht="15.75" thickBot="1" x14ac:dyDescent="0.3">
      <c r="J220" s="55"/>
    </row>
    <row r="221" spans="1:14" ht="15.75" thickBot="1" x14ac:dyDescent="0.3">
      <c r="J221" s="55"/>
    </row>
    <row r="222" spans="1:14" ht="15.75" thickBot="1" x14ac:dyDescent="0.3">
      <c r="J222" s="55"/>
    </row>
    <row r="223" spans="1:14" ht="15.75" thickBot="1" x14ac:dyDescent="0.3">
      <c r="J223" s="55"/>
    </row>
    <row r="224" spans="1:14" ht="15.75" thickBot="1" x14ac:dyDescent="0.3">
      <c r="J224" s="55"/>
    </row>
    <row r="225" spans="10:10" ht="15.75" thickBot="1" x14ac:dyDescent="0.3">
      <c r="J225" s="55"/>
    </row>
    <row r="226" spans="10:10" ht="15.75" thickBot="1" x14ac:dyDescent="0.3">
      <c r="J226" s="55"/>
    </row>
    <row r="227" spans="10:10" ht="15.75" thickBot="1" x14ac:dyDescent="0.3">
      <c r="J227" s="55"/>
    </row>
    <row r="228" spans="10:10" ht="15.75" thickBot="1" x14ac:dyDescent="0.3">
      <c r="J228" s="55"/>
    </row>
    <row r="229" spans="10:10" ht="15.75" thickBot="1" x14ac:dyDescent="0.3">
      <c r="J229" s="55"/>
    </row>
    <row r="230" spans="10:10" ht="15.75" thickBot="1" x14ac:dyDescent="0.3">
      <c r="J230" s="55"/>
    </row>
    <row r="231" spans="10:10" ht="15.75" thickBot="1" x14ac:dyDescent="0.3">
      <c r="J231" s="55"/>
    </row>
    <row r="232" spans="10:10" ht="15.75" thickBot="1" x14ac:dyDescent="0.3">
      <c r="J232" s="55"/>
    </row>
    <row r="233" spans="10:10" ht="15.75" thickBot="1" x14ac:dyDescent="0.3">
      <c r="J233" s="55"/>
    </row>
    <row r="234" spans="10:10" ht="15.75" thickBot="1" x14ac:dyDescent="0.3">
      <c r="J234" s="55"/>
    </row>
    <row r="235" spans="10:10" ht="15.75" thickBot="1" x14ac:dyDescent="0.3">
      <c r="J235" s="55"/>
    </row>
    <row r="236" spans="10:10" ht="15.75" thickBot="1" x14ac:dyDescent="0.3">
      <c r="J236" s="55"/>
    </row>
    <row r="237" spans="10:10" ht="15.75" thickBot="1" x14ac:dyDescent="0.3">
      <c r="J237" s="55"/>
    </row>
    <row r="238" spans="10:10" ht="15.75" thickBot="1" x14ac:dyDescent="0.3">
      <c r="J238" s="55"/>
    </row>
    <row r="239" spans="10:10" ht="15.75" thickBot="1" x14ac:dyDescent="0.3">
      <c r="J239" s="55"/>
    </row>
    <row r="240" spans="10:10" ht="15.75" thickBot="1" x14ac:dyDescent="0.3">
      <c r="J240" s="55"/>
    </row>
    <row r="241" spans="10:10" ht="15.75" thickBot="1" x14ac:dyDescent="0.3">
      <c r="J241" s="55"/>
    </row>
    <row r="242" spans="10:10" ht="15.75" thickBot="1" x14ac:dyDescent="0.3">
      <c r="J242" s="55"/>
    </row>
    <row r="243" spans="10:10" ht="15.75" thickBot="1" x14ac:dyDescent="0.3">
      <c r="J243" s="55"/>
    </row>
    <row r="244" spans="10:10" ht="15.75" thickBot="1" x14ac:dyDescent="0.3">
      <c r="J244" s="55"/>
    </row>
    <row r="245" spans="10:10" ht="15.75" thickBot="1" x14ac:dyDescent="0.3">
      <c r="J245" s="55"/>
    </row>
    <row r="246" spans="10:10" ht="15.75" thickBot="1" x14ac:dyDescent="0.3">
      <c r="J246" s="5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15"/>
  <sheetViews>
    <sheetView zoomScale="85" zoomScaleNormal="85" workbookViewId="0">
      <pane ySplit="1" topLeftCell="A71" activePane="bottomLeft" state="frozen"/>
      <selection activeCell="F5" sqref="F5"/>
      <selection pane="bottomLeft" activeCell="V73" sqref="V73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9.140625" customWidth="1"/>
    <col min="7" max="7" width="12.7109375" bestFit="1" customWidth="1"/>
    <col min="8" max="8" width="10.85546875" bestFit="1" customWidth="1"/>
    <col min="9" max="9" width="20.140625" customWidth="1"/>
    <col min="10" max="10" width="17.42578125" customWidth="1"/>
    <col min="11" max="11" width="14.28515625" style="143" customWidth="1"/>
    <col min="12" max="12" width="16.140625" style="143" customWidth="1"/>
    <col min="13" max="13" width="16.42578125" style="143" customWidth="1"/>
    <col min="14" max="14" width="9.140625" style="143"/>
    <col min="15" max="15" width="7.85546875" customWidth="1"/>
    <col min="16" max="16" width="12.28515625" bestFit="1" customWidth="1"/>
    <col min="18" max="18" width="9.140625" style="78"/>
    <col min="22" max="22" width="6.7109375" customWidth="1"/>
    <col min="23" max="23" width="10" customWidth="1"/>
    <col min="24" max="24" width="10.7109375" customWidth="1"/>
    <col min="25" max="25" width="15.140625" customWidth="1"/>
    <col min="27" max="27" width="9.85546875" customWidth="1"/>
    <col min="28" max="28" width="16.140625" customWidth="1"/>
  </cols>
  <sheetData>
    <row r="1" spans="1:28" ht="45.75" thickBot="1" x14ac:dyDescent="0.3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100" t="s">
        <v>5</v>
      </c>
      <c r="G1" s="85" t="s">
        <v>7</v>
      </c>
      <c r="H1" s="86" t="s">
        <v>6</v>
      </c>
      <c r="I1" s="101" t="s">
        <v>3</v>
      </c>
      <c r="J1" s="87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89" t="s">
        <v>30</v>
      </c>
      <c r="Q1" s="90" t="s">
        <v>33</v>
      </c>
      <c r="R1" s="88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6.5" thickBot="1" x14ac:dyDescent="0.3">
      <c r="A2" s="22">
        <v>2006</v>
      </c>
      <c r="B2" s="22">
        <v>3</v>
      </c>
      <c r="C2" s="22">
        <v>1</v>
      </c>
      <c r="D2" s="22">
        <v>-8.6</v>
      </c>
      <c r="E2" s="23" t="s">
        <v>9</v>
      </c>
      <c r="F2" s="68" t="s">
        <v>9</v>
      </c>
      <c r="G2">
        <f>D2+10</f>
        <v>1.4000000000000004</v>
      </c>
      <c r="H2" s="5">
        <v>38777</v>
      </c>
      <c r="I2">
        <f>D2</f>
        <v>-8.6</v>
      </c>
      <c r="J2" s="77">
        <v>0</v>
      </c>
      <c r="K2" s="143">
        <v>1.375</v>
      </c>
      <c r="L2" s="143">
        <v>4.5</v>
      </c>
      <c r="M2" s="143">
        <v>78.75</v>
      </c>
      <c r="N2" s="143" t="s">
        <v>117</v>
      </c>
    </row>
    <row r="3" spans="1:28" ht="16.5" thickBot="1" x14ac:dyDescent="0.3">
      <c r="A3" s="22">
        <v>2006</v>
      </c>
      <c r="B3" s="22">
        <v>3</v>
      </c>
      <c r="C3" s="22">
        <v>2</v>
      </c>
      <c r="D3" s="22">
        <v>-5.2</v>
      </c>
      <c r="E3" s="23" t="s">
        <v>9</v>
      </c>
      <c r="F3" s="68" t="s">
        <v>9</v>
      </c>
      <c r="G3">
        <f t="shared" ref="G3:G17" si="0">D3+10</f>
        <v>4.8</v>
      </c>
      <c r="H3" s="5">
        <v>38778</v>
      </c>
      <c r="I3">
        <f t="shared" ref="I3:I66" si="1">D3</f>
        <v>-5.2</v>
      </c>
      <c r="J3" s="77">
        <v>0.2</v>
      </c>
      <c r="K3" s="143">
        <v>3.5</v>
      </c>
      <c r="L3" s="143">
        <v>9.125</v>
      </c>
      <c r="M3" s="143">
        <v>80.375</v>
      </c>
      <c r="N3" s="143" t="s">
        <v>119</v>
      </c>
    </row>
    <row r="4" spans="1:28" ht="16.5" thickBot="1" x14ac:dyDescent="0.3">
      <c r="A4" s="22">
        <v>2006</v>
      </c>
      <c r="B4" s="22">
        <v>3</v>
      </c>
      <c r="C4" s="22">
        <v>3</v>
      </c>
      <c r="D4" s="22">
        <v>-8.4</v>
      </c>
      <c r="E4" s="23" t="s">
        <v>9</v>
      </c>
      <c r="F4" s="68" t="s">
        <v>9</v>
      </c>
      <c r="G4">
        <f t="shared" si="0"/>
        <v>1.5999999999999996</v>
      </c>
      <c r="H4" s="5">
        <v>38779</v>
      </c>
      <c r="I4">
        <f t="shared" si="1"/>
        <v>-8.4</v>
      </c>
      <c r="J4" s="77">
        <v>0.2</v>
      </c>
      <c r="K4" s="143">
        <v>3</v>
      </c>
      <c r="L4" s="143">
        <v>8</v>
      </c>
      <c r="M4" s="143">
        <v>77.75</v>
      </c>
      <c r="N4" s="143" t="s">
        <v>117</v>
      </c>
    </row>
    <row r="5" spans="1:28" ht="16.5" thickBot="1" x14ac:dyDescent="0.3">
      <c r="A5" s="22">
        <v>2006</v>
      </c>
      <c r="B5" s="22">
        <v>3</v>
      </c>
      <c r="C5" s="22">
        <v>4</v>
      </c>
      <c r="D5" s="22">
        <v>-10.1</v>
      </c>
      <c r="E5" s="23" t="s">
        <v>9</v>
      </c>
      <c r="F5" s="68" t="s">
        <v>9</v>
      </c>
      <c r="G5">
        <f t="shared" si="0"/>
        <v>-9.9999999999999645E-2</v>
      </c>
      <c r="H5" s="5">
        <v>38780</v>
      </c>
      <c r="I5">
        <f t="shared" si="1"/>
        <v>-10.1</v>
      </c>
      <c r="J5" s="77">
        <v>0</v>
      </c>
      <c r="K5" s="143">
        <v>2.625</v>
      </c>
      <c r="L5" s="143">
        <v>7.25</v>
      </c>
      <c r="M5" s="143">
        <v>75.375</v>
      </c>
      <c r="N5" s="143" t="s">
        <v>117</v>
      </c>
    </row>
    <row r="6" spans="1:28" ht="16.5" thickBot="1" x14ac:dyDescent="0.3">
      <c r="A6" s="22">
        <v>2006</v>
      </c>
      <c r="B6" s="22">
        <v>3</v>
      </c>
      <c r="C6" s="22">
        <v>5</v>
      </c>
      <c r="D6" s="22">
        <v>-6.3</v>
      </c>
      <c r="E6" s="23" t="s">
        <v>9</v>
      </c>
      <c r="F6" s="68" t="s">
        <v>9</v>
      </c>
      <c r="G6">
        <f t="shared" si="0"/>
        <v>3.7</v>
      </c>
      <c r="H6" s="5">
        <v>38781</v>
      </c>
      <c r="I6">
        <f t="shared" si="1"/>
        <v>-6.3</v>
      </c>
      <c r="J6" s="77">
        <v>0.2</v>
      </c>
      <c r="K6" s="143">
        <v>2</v>
      </c>
      <c r="L6" s="143">
        <v>6</v>
      </c>
      <c r="M6" s="143">
        <v>78.875</v>
      </c>
      <c r="N6" s="143" t="s">
        <v>117</v>
      </c>
    </row>
    <row r="7" spans="1:28" ht="16.5" thickBot="1" x14ac:dyDescent="0.3">
      <c r="A7" s="22">
        <v>2006</v>
      </c>
      <c r="B7" s="22">
        <v>3</v>
      </c>
      <c r="C7" s="22">
        <v>6</v>
      </c>
      <c r="D7" s="22">
        <v>-10.3</v>
      </c>
      <c r="E7" s="23" t="s">
        <v>9</v>
      </c>
      <c r="F7" s="68" t="s">
        <v>9</v>
      </c>
      <c r="G7">
        <f t="shared" si="0"/>
        <v>-0.30000000000000071</v>
      </c>
      <c r="H7" s="5">
        <v>38782</v>
      </c>
      <c r="I7">
        <f t="shared" si="1"/>
        <v>-10.3</v>
      </c>
      <c r="J7" s="77">
        <v>2.6</v>
      </c>
      <c r="K7" s="143">
        <v>3.875</v>
      </c>
      <c r="L7" s="143">
        <v>9.875</v>
      </c>
      <c r="M7" s="143">
        <v>79.375</v>
      </c>
      <c r="N7" s="143" t="s">
        <v>117</v>
      </c>
    </row>
    <row r="8" spans="1:28" ht="16.5" thickBot="1" x14ac:dyDescent="0.3">
      <c r="A8" s="22">
        <v>2006</v>
      </c>
      <c r="B8" s="22">
        <v>3</v>
      </c>
      <c r="C8" s="22">
        <v>7</v>
      </c>
      <c r="D8" s="22">
        <v>-2</v>
      </c>
      <c r="E8" s="23" t="s">
        <v>10</v>
      </c>
      <c r="F8" s="68" t="s">
        <v>9</v>
      </c>
      <c r="G8">
        <f t="shared" si="0"/>
        <v>8</v>
      </c>
      <c r="H8" s="5">
        <v>38783</v>
      </c>
      <c r="I8">
        <f t="shared" si="1"/>
        <v>-2</v>
      </c>
      <c r="J8" s="77">
        <v>1.3</v>
      </c>
      <c r="K8" s="143">
        <v>6.625</v>
      </c>
      <c r="L8" s="143">
        <v>14.25</v>
      </c>
      <c r="M8" s="143">
        <v>78.875</v>
      </c>
      <c r="N8" s="143" t="s">
        <v>122</v>
      </c>
    </row>
    <row r="9" spans="1:28" ht="16.5" thickBot="1" x14ac:dyDescent="0.3">
      <c r="A9" s="22">
        <v>2006</v>
      </c>
      <c r="B9" s="22">
        <v>3</v>
      </c>
      <c r="C9" s="22">
        <v>8</v>
      </c>
      <c r="D9" s="22">
        <v>-6.6</v>
      </c>
      <c r="E9" s="23" t="s">
        <v>9</v>
      </c>
      <c r="F9" s="68" t="s">
        <v>9</v>
      </c>
      <c r="G9">
        <f t="shared" si="0"/>
        <v>3.4000000000000004</v>
      </c>
      <c r="H9" s="5">
        <v>38784</v>
      </c>
      <c r="I9">
        <f t="shared" si="1"/>
        <v>-6.6</v>
      </c>
      <c r="J9" s="77">
        <v>0</v>
      </c>
      <c r="K9" s="143">
        <v>4.125</v>
      </c>
      <c r="L9" s="143">
        <v>9.25</v>
      </c>
      <c r="M9" s="143">
        <v>77</v>
      </c>
      <c r="N9" s="143" t="s">
        <v>119</v>
      </c>
    </row>
    <row r="10" spans="1:28" ht="16.5" thickBot="1" x14ac:dyDescent="0.3">
      <c r="A10" s="22">
        <v>2006</v>
      </c>
      <c r="B10" s="22">
        <v>3</v>
      </c>
      <c r="C10" s="22">
        <v>9</v>
      </c>
      <c r="D10" s="22">
        <v>-13</v>
      </c>
      <c r="E10" s="23" t="s">
        <v>9</v>
      </c>
      <c r="F10" s="68" t="s">
        <v>9</v>
      </c>
      <c r="G10">
        <f t="shared" si="0"/>
        <v>-3</v>
      </c>
      <c r="H10" s="5">
        <v>38785</v>
      </c>
      <c r="I10">
        <f t="shared" si="1"/>
        <v>-13</v>
      </c>
      <c r="J10" s="77">
        <v>0</v>
      </c>
      <c r="K10" s="143">
        <v>0.875</v>
      </c>
      <c r="L10" s="143">
        <v>3.125</v>
      </c>
      <c r="M10" s="143">
        <v>68.25</v>
      </c>
      <c r="N10" s="143" t="s">
        <v>127</v>
      </c>
    </row>
    <row r="11" spans="1:28" ht="16.5" thickBot="1" x14ac:dyDescent="0.3">
      <c r="A11" s="22">
        <v>2006</v>
      </c>
      <c r="B11" s="22">
        <v>3</v>
      </c>
      <c r="C11" s="22">
        <v>10</v>
      </c>
      <c r="D11" s="22">
        <v>-13</v>
      </c>
      <c r="E11" s="23" t="s">
        <v>9</v>
      </c>
      <c r="F11" s="68" t="s">
        <v>9</v>
      </c>
      <c r="G11">
        <f t="shared" si="0"/>
        <v>-3</v>
      </c>
      <c r="H11" s="5">
        <v>38786</v>
      </c>
      <c r="I11">
        <f t="shared" si="1"/>
        <v>-13</v>
      </c>
      <c r="J11" s="77">
        <v>0</v>
      </c>
      <c r="K11" s="143">
        <v>3.875</v>
      </c>
      <c r="L11" s="143">
        <v>8.625</v>
      </c>
      <c r="M11" s="143">
        <v>56.125</v>
      </c>
      <c r="N11" s="143" t="s">
        <v>129</v>
      </c>
    </row>
    <row r="12" spans="1:28" ht="16.5" thickBot="1" x14ac:dyDescent="0.3">
      <c r="A12" s="22">
        <v>2006</v>
      </c>
      <c r="B12" s="22">
        <v>3</v>
      </c>
      <c r="C12" s="22">
        <v>11</v>
      </c>
      <c r="D12" s="22">
        <v>-7.7</v>
      </c>
      <c r="E12" s="23" t="s">
        <v>9</v>
      </c>
      <c r="F12" s="68" t="s">
        <v>9</v>
      </c>
      <c r="G12">
        <f t="shared" si="0"/>
        <v>2.2999999999999998</v>
      </c>
      <c r="H12" s="5">
        <v>38787</v>
      </c>
      <c r="I12">
        <f t="shared" si="1"/>
        <v>-7.7</v>
      </c>
      <c r="J12" s="77">
        <v>0</v>
      </c>
      <c r="K12" s="143">
        <v>2.25</v>
      </c>
      <c r="L12" s="143">
        <v>6.875</v>
      </c>
      <c r="M12" s="143">
        <v>59.375</v>
      </c>
      <c r="N12" s="143" t="s">
        <v>127</v>
      </c>
    </row>
    <row r="13" spans="1:28" ht="16.5" thickBot="1" x14ac:dyDescent="0.3">
      <c r="A13" s="22">
        <v>2006</v>
      </c>
      <c r="B13" s="22">
        <v>3</v>
      </c>
      <c r="C13" s="22">
        <v>12</v>
      </c>
      <c r="D13" s="22">
        <v>-8.1999999999999993</v>
      </c>
      <c r="E13" s="23" t="s">
        <v>9</v>
      </c>
      <c r="F13" s="68" t="s">
        <v>9</v>
      </c>
      <c r="G13">
        <f t="shared" si="0"/>
        <v>1.8000000000000007</v>
      </c>
      <c r="H13" s="5">
        <v>38788</v>
      </c>
      <c r="I13">
        <f t="shared" si="1"/>
        <v>-8.1999999999999993</v>
      </c>
      <c r="J13" s="77">
        <v>0</v>
      </c>
      <c r="K13" s="143">
        <v>0.75</v>
      </c>
      <c r="L13" s="143">
        <v>2.625</v>
      </c>
      <c r="M13" s="143">
        <v>63.375</v>
      </c>
      <c r="N13" s="143" t="s">
        <v>118</v>
      </c>
    </row>
    <row r="14" spans="1:28" ht="16.5" thickBot="1" x14ac:dyDescent="0.3">
      <c r="A14" s="22">
        <v>2006</v>
      </c>
      <c r="B14" s="22">
        <v>3</v>
      </c>
      <c r="C14" s="22">
        <v>13</v>
      </c>
      <c r="D14" s="22">
        <v>-5.3</v>
      </c>
      <c r="E14" s="23" t="s">
        <v>9</v>
      </c>
      <c r="F14" s="68" t="s">
        <v>9</v>
      </c>
      <c r="G14">
        <f t="shared" si="0"/>
        <v>4.7</v>
      </c>
      <c r="H14" s="5">
        <v>38789</v>
      </c>
      <c r="I14">
        <f t="shared" si="1"/>
        <v>-5.3</v>
      </c>
      <c r="J14" s="77">
        <v>0</v>
      </c>
      <c r="K14" s="143">
        <v>0.75</v>
      </c>
      <c r="L14" s="143">
        <v>2.75</v>
      </c>
      <c r="M14" s="143">
        <v>62.375</v>
      </c>
      <c r="N14" s="143" t="s">
        <v>121</v>
      </c>
    </row>
    <row r="15" spans="1:28" ht="16.5" thickBot="1" x14ac:dyDescent="0.3">
      <c r="A15" s="22">
        <v>2006</v>
      </c>
      <c r="B15" s="22">
        <v>3</v>
      </c>
      <c r="C15" s="22">
        <v>14</v>
      </c>
      <c r="D15" s="22">
        <v>-3.1</v>
      </c>
      <c r="E15" s="23" t="s">
        <v>10</v>
      </c>
      <c r="F15" s="68" t="s">
        <v>9</v>
      </c>
      <c r="G15">
        <f t="shared" si="0"/>
        <v>6.9</v>
      </c>
      <c r="H15" s="5">
        <v>38790</v>
      </c>
      <c r="I15">
        <f t="shared" si="1"/>
        <v>-3.1</v>
      </c>
      <c r="J15" s="77">
        <v>0</v>
      </c>
      <c r="K15" s="143">
        <v>1.75</v>
      </c>
      <c r="L15" s="143">
        <v>4.5</v>
      </c>
      <c r="M15" s="143">
        <v>65.75</v>
      </c>
      <c r="N15" s="143" t="s">
        <v>122</v>
      </c>
    </row>
    <row r="16" spans="1:28" ht="16.5" thickBot="1" x14ac:dyDescent="0.3">
      <c r="A16" s="22">
        <v>2006</v>
      </c>
      <c r="B16" s="22">
        <v>3</v>
      </c>
      <c r="C16" s="22">
        <v>15</v>
      </c>
      <c r="D16" s="22">
        <v>-9.4</v>
      </c>
      <c r="E16" s="23" t="s">
        <v>9</v>
      </c>
      <c r="F16" s="68" t="s">
        <v>9</v>
      </c>
      <c r="G16">
        <f t="shared" si="0"/>
        <v>0.59999999999999964</v>
      </c>
      <c r="H16" s="5">
        <v>38791</v>
      </c>
      <c r="I16">
        <f t="shared" si="1"/>
        <v>-9.4</v>
      </c>
      <c r="J16" s="77">
        <v>0.6</v>
      </c>
      <c r="K16" s="143">
        <v>3</v>
      </c>
      <c r="L16" s="143">
        <v>6.25</v>
      </c>
      <c r="M16" s="143">
        <v>81.5</v>
      </c>
      <c r="N16" s="143" t="s">
        <v>123</v>
      </c>
    </row>
    <row r="17" spans="1:14" ht="16.5" thickBot="1" x14ac:dyDescent="0.3">
      <c r="A17" s="22">
        <v>2006</v>
      </c>
      <c r="B17" s="22">
        <v>3</v>
      </c>
      <c r="C17" s="22">
        <v>16</v>
      </c>
      <c r="D17" s="22">
        <v>-11.7</v>
      </c>
      <c r="E17" s="23" t="s">
        <v>9</v>
      </c>
      <c r="F17" s="68" t="s">
        <v>9</v>
      </c>
      <c r="G17">
        <f t="shared" si="0"/>
        <v>-1.6999999999999993</v>
      </c>
      <c r="H17" s="5">
        <v>38792</v>
      </c>
      <c r="I17">
        <f t="shared" si="1"/>
        <v>-11.7</v>
      </c>
      <c r="J17" s="77">
        <v>0.9</v>
      </c>
      <c r="K17" s="143">
        <v>3.625</v>
      </c>
      <c r="L17" s="143">
        <v>9.25</v>
      </c>
      <c r="M17" s="143">
        <v>85.25</v>
      </c>
      <c r="N17" s="143" t="s">
        <v>120</v>
      </c>
    </row>
    <row r="18" spans="1:14" ht="16.5" thickBot="1" x14ac:dyDescent="0.3">
      <c r="A18" s="22">
        <v>2006</v>
      </c>
      <c r="B18" s="22">
        <v>3</v>
      </c>
      <c r="C18" s="22">
        <v>17</v>
      </c>
      <c r="D18" s="22">
        <v>-3.7</v>
      </c>
      <c r="E18" s="23" t="s">
        <v>10</v>
      </c>
      <c r="F18" s="8" t="s">
        <v>10</v>
      </c>
      <c r="G18">
        <f t="shared" ref="G18:G45" si="2">D18+5</f>
        <v>1.2999999999999998</v>
      </c>
      <c r="H18" s="5">
        <v>38793</v>
      </c>
      <c r="I18">
        <f t="shared" si="1"/>
        <v>-3.7</v>
      </c>
      <c r="J18" s="77">
        <v>0.3</v>
      </c>
      <c r="K18" s="165">
        <v>4.625</v>
      </c>
      <c r="L18" s="165">
        <v>10.125</v>
      </c>
      <c r="M18" s="165">
        <v>72.375</v>
      </c>
      <c r="N18" s="166" t="s">
        <v>119</v>
      </c>
    </row>
    <row r="19" spans="1:14" ht="16.5" thickBot="1" x14ac:dyDescent="0.3">
      <c r="A19" s="22">
        <v>2006</v>
      </c>
      <c r="B19" s="22">
        <v>3</v>
      </c>
      <c r="C19" s="22">
        <v>18</v>
      </c>
      <c r="D19" s="22">
        <v>-3.4</v>
      </c>
      <c r="E19" s="23" t="s">
        <v>10</v>
      </c>
      <c r="F19" s="8" t="s">
        <v>10</v>
      </c>
      <c r="G19">
        <f t="shared" si="2"/>
        <v>1.6</v>
      </c>
      <c r="H19" s="5">
        <v>38794</v>
      </c>
      <c r="I19">
        <f t="shared" si="1"/>
        <v>-3.4</v>
      </c>
      <c r="J19" s="77">
        <v>0</v>
      </c>
      <c r="K19" s="167">
        <v>3.125</v>
      </c>
      <c r="L19" s="167">
        <v>8.875</v>
      </c>
      <c r="M19" s="167">
        <v>74.75</v>
      </c>
      <c r="N19" s="168" t="s">
        <v>119</v>
      </c>
    </row>
    <row r="20" spans="1:14" ht="16.5" thickBot="1" x14ac:dyDescent="0.3">
      <c r="A20" s="22">
        <v>2006</v>
      </c>
      <c r="B20" s="22">
        <v>3</v>
      </c>
      <c r="C20" s="22">
        <v>19</v>
      </c>
      <c r="D20" s="22">
        <v>-3.7</v>
      </c>
      <c r="E20" s="23" t="s">
        <v>10</v>
      </c>
      <c r="F20" s="8" t="s">
        <v>10</v>
      </c>
      <c r="G20">
        <f t="shared" si="2"/>
        <v>1.2999999999999998</v>
      </c>
      <c r="H20" s="5">
        <v>38795</v>
      </c>
      <c r="I20">
        <f t="shared" si="1"/>
        <v>-3.7</v>
      </c>
      <c r="J20" s="77">
        <v>0.4</v>
      </c>
      <c r="K20" s="167">
        <v>3.375</v>
      </c>
      <c r="L20" s="167">
        <v>8</v>
      </c>
      <c r="M20" s="167">
        <v>87.75</v>
      </c>
      <c r="N20" s="168" t="s">
        <v>122</v>
      </c>
    </row>
    <row r="21" spans="1:14" ht="16.5" thickBot="1" x14ac:dyDescent="0.3">
      <c r="A21" s="22">
        <v>2006</v>
      </c>
      <c r="B21" s="22">
        <v>3</v>
      </c>
      <c r="C21" s="22">
        <v>20</v>
      </c>
      <c r="D21" s="22">
        <v>-5.3</v>
      </c>
      <c r="E21" s="23" t="s">
        <v>9</v>
      </c>
      <c r="F21" s="8" t="s">
        <v>10</v>
      </c>
      <c r="G21">
        <f t="shared" si="2"/>
        <v>-0.29999999999999982</v>
      </c>
      <c r="H21" s="5">
        <v>38796</v>
      </c>
      <c r="I21">
        <f t="shared" si="1"/>
        <v>-5.3</v>
      </c>
      <c r="J21" s="77">
        <v>0</v>
      </c>
      <c r="K21" s="167">
        <v>1.75</v>
      </c>
      <c r="L21" s="167">
        <v>6</v>
      </c>
      <c r="M21" s="167">
        <v>86.625</v>
      </c>
      <c r="N21" s="168" t="s">
        <v>120</v>
      </c>
    </row>
    <row r="22" spans="1:14" ht="16.5" thickBot="1" x14ac:dyDescent="0.3">
      <c r="A22" s="22">
        <v>2006</v>
      </c>
      <c r="B22" s="22">
        <v>3</v>
      </c>
      <c r="C22" s="22">
        <v>21</v>
      </c>
      <c r="D22" s="22">
        <v>-7.2</v>
      </c>
      <c r="E22" s="23" t="s">
        <v>9</v>
      </c>
      <c r="F22" s="8" t="s">
        <v>10</v>
      </c>
      <c r="G22">
        <f t="shared" si="2"/>
        <v>-2.2000000000000002</v>
      </c>
      <c r="H22" s="5">
        <v>38797</v>
      </c>
      <c r="I22">
        <f t="shared" si="1"/>
        <v>-7.2</v>
      </c>
      <c r="J22" s="77">
        <v>0</v>
      </c>
      <c r="K22" s="167">
        <v>1</v>
      </c>
      <c r="L22" s="167">
        <v>3.375</v>
      </c>
      <c r="M22" s="167">
        <v>71.375</v>
      </c>
      <c r="N22" s="168" t="s">
        <v>124</v>
      </c>
    </row>
    <row r="23" spans="1:14" ht="16.5" thickBot="1" x14ac:dyDescent="0.3">
      <c r="A23" s="22">
        <v>2006</v>
      </c>
      <c r="B23" s="22">
        <v>3</v>
      </c>
      <c r="C23" s="22">
        <v>22</v>
      </c>
      <c r="D23" s="22">
        <v>-5.3</v>
      </c>
      <c r="E23" s="23" t="s">
        <v>9</v>
      </c>
      <c r="F23" s="8" t="s">
        <v>10</v>
      </c>
      <c r="G23">
        <f t="shared" si="2"/>
        <v>-0.29999999999999982</v>
      </c>
      <c r="H23" s="5">
        <v>38798</v>
      </c>
      <c r="I23">
        <f t="shared" si="1"/>
        <v>-5.3</v>
      </c>
      <c r="J23" s="77">
        <v>0</v>
      </c>
      <c r="K23" s="167">
        <v>1.375</v>
      </c>
      <c r="L23" s="167">
        <v>3.875</v>
      </c>
      <c r="M23" s="167">
        <v>63.5</v>
      </c>
      <c r="N23" s="168" t="s">
        <v>129</v>
      </c>
    </row>
    <row r="24" spans="1:14" ht="16.5" thickBot="1" x14ac:dyDescent="0.3">
      <c r="A24" s="22">
        <v>2006</v>
      </c>
      <c r="B24" s="22">
        <v>3</v>
      </c>
      <c r="C24" s="22">
        <v>23</v>
      </c>
      <c r="D24" s="22">
        <v>-2.6</v>
      </c>
      <c r="E24" s="23" t="s">
        <v>10</v>
      </c>
      <c r="F24" s="8" t="s">
        <v>10</v>
      </c>
      <c r="G24">
        <f t="shared" si="2"/>
        <v>2.4</v>
      </c>
      <c r="H24" s="5">
        <v>38799</v>
      </c>
      <c r="I24">
        <f t="shared" si="1"/>
        <v>-2.6</v>
      </c>
      <c r="J24" s="77">
        <v>0</v>
      </c>
      <c r="K24" s="167">
        <v>3.375</v>
      </c>
      <c r="L24" s="167">
        <v>8</v>
      </c>
      <c r="M24" s="167">
        <v>80.25</v>
      </c>
      <c r="N24" s="168" t="s">
        <v>119</v>
      </c>
    </row>
    <row r="25" spans="1:14" ht="16.5" thickBot="1" x14ac:dyDescent="0.3">
      <c r="A25" s="22">
        <v>2006</v>
      </c>
      <c r="B25" s="22">
        <v>3</v>
      </c>
      <c r="C25" s="22">
        <v>24</v>
      </c>
      <c r="D25" s="22">
        <v>-1.6</v>
      </c>
      <c r="E25" s="23" t="s">
        <v>10</v>
      </c>
      <c r="F25" s="8" t="s">
        <v>10</v>
      </c>
      <c r="G25">
        <f t="shared" si="2"/>
        <v>3.4</v>
      </c>
      <c r="H25" s="5">
        <v>38800</v>
      </c>
      <c r="I25">
        <f t="shared" si="1"/>
        <v>-1.6</v>
      </c>
      <c r="J25" s="77">
        <v>0</v>
      </c>
      <c r="K25" s="167">
        <v>3.375</v>
      </c>
      <c r="L25" s="167">
        <v>7.875</v>
      </c>
      <c r="M25" s="167">
        <v>87.125</v>
      </c>
      <c r="N25" s="168" t="s">
        <v>122</v>
      </c>
    </row>
    <row r="26" spans="1:14" ht="16.5" thickBot="1" x14ac:dyDescent="0.3">
      <c r="A26" s="22">
        <v>2006</v>
      </c>
      <c r="B26" s="22">
        <v>3</v>
      </c>
      <c r="C26" s="22">
        <v>25</v>
      </c>
      <c r="D26" s="22">
        <v>-0.7</v>
      </c>
      <c r="E26" s="23" t="s">
        <v>10</v>
      </c>
      <c r="F26" s="8" t="s">
        <v>10</v>
      </c>
      <c r="G26">
        <f t="shared" si="2"/>
        <v>4.3</v>
      </c>
      <c r="H26" s="5">
        <v>38801</v>
      </c>
      <c r="I26">
        <f t="shared" si="1"/>
        <v>-0.7</v>
      </c>
      <c r="J26" s="77">
        <v>0</v>
      </c>
      <c r="K26" s="167">
        <v>1.375</v>
      </c>
      <c r="L26" s="167">
        <v>4.375</v>
      </c>
      <c r="M26" s="167">
        <v>84.5</v>
      </c>
      <c r="N26" s="168" t="s">
        <v>120</v>
      </c>
    </row>
    <row r="27" spans="1:14" ht="16.5" thickBot="1" x14ac:dyDescent="0.3">
      <c r="A27" s="22">
        <v>2006</v>
      </c>
      <c r="B27" s="22">
        <v>3</v>
      </c>
      <c r="C27" s="22">
        <v>26</v>
      </c>
      <c r="D27" s="22">
        <v>1.3</v>
      </c>
      <c r="E27" s="23" t="s">
        <v>11</v>
      </c>
      <c r="F27" s="8" t="s">
        <v>10</v>
      </c>
      <c r="G27">
        <f t="shared" si="2"/>
        <v>6.3</v>
      </c>
      <c r="H27" s="5">
        <v>38802</v>
      </c>
      <c r="I27">
        <f t="shared" si="1"/>
        <v>1.3</v>
      </c>
      <c r="J27" s="77">
        <v>0</v>
      </c>
      <c r="K27" s="167">
        <v>2.375</v>
      </c>
      <c r="L27" s="167">
        <v>5.875</v>
      </c>
      <c r="M27" s="167">
        <v>70.75</v>
      </c>
      <c r="N27" s="168" t="s">
        <v>117</v>
      </c>
    </row>
    <row r="28" spans="1:14" ht="16.5" thickBot="1" x14ac:dyDescent="0.3">
      <c r="A28" s="22">
        <v>2006</v>
      </c>
      <c r="B28" s="22">
        <v>3</v>
      </c>
      <c r="C28" s="22">
        <v>27</v>
      </c>
      <c r="D28" s="22">
        <v>0</v>
      </c>
      <c r="E28" s="23" t="s">
        <v>11</v>
      </c>
      <c r="F28" s="8" t="s">
        <v>10</v>
      </c>
      <c r="G28">
        <f t="shared" si="2"/>
        <v>5</v>
      </c>
      <c r="H28" s="5">
        <v>38803</v>
      </c>
      <c r="I28">
        <f t="shared" si="1"/>
        <v>0</v>
      </c>
      <c r="J28" s="77">
        <v>0</v>
      </c>
      <c r="K28" s="167">
        <v>2.25</v>
      </c>
      <c r="L28" s="167">
        <v>6.375</v>
      </c>
      <c r="M28" s="167">
        <v>70</v>
      </c>
      <c r="N28" s="168" t="s">
        <v>117</v>
      </c>
    </row>
    <row r="29" spans="1:14" ht="16.5" thickBot="1" x14ac:dyDescent="0.3">
      <c r="A29" s="22">
        <v>2006</v>
      </c>
      <c r="B29" s="22">
        <v>3</v>
      </c>
      <c r="C29" s="22">
        <v>28</v>
      </c>
      <c r="D29" s="22">
        <v>2.1</v>
      </c>
      <c r="E29" s="23" t="s">
        <v>11</v>
      </c>
      <c r="F29" s="8" t="s">
        <v>10</v>
      </c>
      <c r="G29">
        <f t="shared" si="2"/>
        <v>7.1</v>
      </c>
      <c r="H29" s="5">
        <v>38804</v>
      </c>
      <c r="I29">
        <f t="shared" si="1"/>
        <v>2.1</v>
      </c>
      <c r="J29" s="77">
        <v>1.2</v>
      </c>
      <c r="K29" s="167">
        <v>4.375</v>
      </c>
      <c r="L29" s="167">
        <v>10.25</v>
      </c>
      <c r="M29" s="167">
        <v>75.25</v>
      </c>
      <c r="N29" s="168" t="s">
        <v>120</v>
      </c>
    </row>
    <row r="30" spans="1:14" ht="16.5" thickBot="1" x14ac:dyDescent="0.3">
      <c r="A30" s="22">
        <v>2006</v>
      </c>
      <c r="B30" s="22">
        <v>3</v>
      </c>
      <c r="C30" s="22">
        <v>29</v>
      </c>
      <c r="D30" s="22">
        <v>-0.3</v>
      </c>
      <c r="E30" s="23" t="s">
        <v>10</v>
      </c>
      <c r="F30" s="8" t="s">
        <v>10</v>
      </c>
      <c r="G30">
        <f t="shared" si="2"/>
        <v>4.7</v>
      </c>
      <c r="H30" s="5">
        <v>38805</v>
      </c>
      <c r="I30">
        <f t="shared" si="1"/>
        <v>-0.3</v>
      </c>
      <c r="J30" s="77">
        <v>1.5</v>
      </c>
      <c r="K30" s="167">
        <v>6.75</v>
      </c>
      <c r="L30" s="167">
        <v>13</v>
      </c>
      <c r="M30" s="167">
        <v>72.125</v>
      </c>
      <c r="N30" s="168" t="s">
        <v>119</v>
      </c>
    </row>
    <row r="31" spans="1:14" ht="16.5" thickBot="1" x14ac:dyDescent="0.3">
      <c r="A31" s="22">
        <v>2006</v>
      </c>
      <c r="B31" s="22">
        <v>3</v>
      </c>
      <c r="C31" s="22">
        <v>30</v>
      </c>
      <c r="D31" s="22">
        <v>-2.4</v>
      </c>
      <c r="E31" s="23" t="s">
        <v>10</v>
      </c>
      <c r="F31" s="8" t="s">
        <v>10</v>
      </c>
      <c r="G31">
        <f t="shared" si="2"/>
        <v>2.6</v>
      </c>
      <c r="H31" s="5">
        <v>38806</v>
      </c>
      <c r="I31">
        <f t="shared" si="1"/>
        <v>-2.4</v>
      </c>
      <c r="J31" s="77">
        <v>0.5</v>
      </c>
      <c r="K31" s="167">
        <v>4.875</v>
      </c>
      <c r="L31" s="167">
        <v>11.75</v>
      </c>
      <c r="M31" s="167">
        <v>78.75</v>
      </c>
      <c r="N31" s="168" t="s">
        <v>119</v>
      </c>
    </row>
    <row r="32" spans="1:14" ht="16.5" thickBot="1" x14ac:dyDescent="0.3">
      <c r="A32" s="22">
        <v>2006</v>
      </c>
      <c r="B32" s="22">
        <v>3</v>
      </c>
      <c r="C32" s="22">
        <v>31</v>
      </c>
      <c r="D32" s="22">
        <v>1.8</v>
      </c>
      <c r="E32" s="23" t="s">
        <v>11</v>
      </c>
      <c r="F32" s="8" t="s">
        <v>10</v>
      </c>
      <c r="G32">
        <f t="shared" si="2"/>
        <v>6.8</v>
      </c>
      <c r="H32" s="5">
        <v>38807</v>
      </c>
      <c r="I32">
        <f t="shared" si="1"/>
        <v>1.8</v>
      </c>
      <c r="J32" s="77">
        <v>3.4</v>
      </c>
      <c r="K32" s="167">
        <v>4.25</v>
      </c>
      <c r="L32" s="167">
        <v>10.25</v>
      </c>
      <c r="M32" s="167">
        <v>84.125</v>
      </c>
      <c r="N32" s="168" t="s">
        <v>122</v>
      </c>
    </row>
    <row r="33" spans="1:14" ht="16.5" thickBot="1" x14ac:dyDescent="0.3">
      <c r="A33" s="22">
        <v>2006</v>
      </c>
      <c r="B33" s="22">
        <v>4</v>
      </c>
      <c r="C33" s="22">
        <v>1</v>
      </c>
      <c r="D33" s="22">
        <v>2</v>
      </c>
      <c r="E33" s="23" t="s">
        <v>11</v>
      </c>
      <c r="F33" s="8" t="s">
        <v>10</v>
      </c>
      <c r="G33">
        <f t="shared" si="2"/>
        <v>7</v>
      </c>
      <c r="H33" s="5">
        <v>38808</v>
      </c>
      <c r="I33">
        <f t="shared" si="1"/>
        <v>2</v>
      </c>
      <c r="J33" s="77">
        <v>0.7</v>
      </c>
      <c r="K33" s="167">
        <v>4.25</v>
      </c>
      <c r="L33" s="167">
        <v>9.125</v>
      </c>
      <c r="M33" s="167">
        <v>88.5</v>
      </c>
      <c r="N33" s="168" t="s">
        <v>123</v>
      </c>
    </row>
    <row r="34" spans="1:14" ht="16.5" thickBot="1" x14ac:dyDescent="0.3">
      <c r="A34" s="22">
        <v>2006</v>
      </c>
      <c r="B34" s="22">
        <v>4</v>
      </c>
      <c r="C34" s="22">
        <v>2</v>
      </c>
      <c r="D34" s="22">
        <v>-2.9</v>
      </c>
      <c r="E34" s="23" t="s">
        <v>10</v>
      </c>
      <c r="F34" s="8" t="s">
        <v>10</v>
      </c>
      <c r="G34">
        <f t="shared" si="2"/>
        <v>2.1</v>
      </c>
      <c r="H34" s="5">
        <v>38809</v>
      </c>
      <c r="I34">
        <f t="shared" si="1"/>
        <v>-2.9</v>
      </c>
      <c r="J34" s="77">
        <v>0.6</v>
      </c>
      <c r="K34" s="167">
        <v>2.625</v>
      </c>
      <c r="L34" s="167">
        <v>6.75</v>
      </c>
      <c r="M34" s="167">
        <v>57.375</v>
      </c>
      <c r="N34" s="168" t="s">
        <v>120</v>
      </c>
    </row>
    <row r="35" spans="1:14" ht="16.5" thickBot="1" x14ac:dyDescent="0.3">
      <c r="A35" s="22">
        <v>2006</v>
      </c>
      <c r="B35" s="22">
        <v>4</v>
      </c>
      <c r="C35" s="22">
        <v>3</v>
      </c>
      <c r="D35" s="22">
        <v>-3.8</v>
      </c>
      <c r="E35" s="23" t="s">
        <v>10</v>
      </c>
      <c r="F35" s="8" t="s">
        <v>10</v>
      </c>
      <c r="G35">
        <f t="shared" si="2"/>
        <v>1.2000000000000002</v>
      </c>
      <c r="H35" s="5">
        <v>38810</v>
      </c>
      <c r="I35">
        <f t="shared" si="1"/>
        <v>-3.8</v>
      </c>
      <c r="J35" s="77">
        <v>0</v>
      </c>
      <c r="K35" s="167">
        <v>2.25</v>
      </c>
      <c r="L35" s="167">
        <v>5.625</v>
      </c>
      <c r="M35" s="167">
        <v>57.5</v>
      </c>
      <c r="N35" s="168" t="s">
        <v>117</v>
      </c>
    </row>
    <row r="36" spans="1:14" ht="16.5" thickBot="1" x14ac:dyDescent="0.3">
      <c r="A36" s="22">
        <v>2006</v>
      </c>
      <c r="B36" s="22">
        <v>4</v>
      </c>
      <c r="C36" s="22">
        <v>4</v>
      </c>
      <c r="D36" s="22">
        <v>1.6</v>
      </c>
      <c r="E36" s="23" t="s">
        <v>11</v>
      </c>
      <c r="F36" s="8" t="s">
        <v>10</v>
      </c>
      <c r="G36">
        <f t="shared" si="2"/>
        <v>6.6</v>
      </c>
      <c r="H36" s="5">
        <v>38811</v>
      </c>
      <c r="I36">
        <f t="shared" si="1"/>
        <v>1.6</v>
      </c>
      <c r="J36" s="77">
        <v>1.2</v>
      </c>
      <c r="K36" s="167">
        <v>4</v>
      </c>
      <c r="L36" s="167">
        <v>10</v>
      </c>
      <c r="M36" s="167">
        <v>79.625</v>
      </c>
      <c r="N36" s="168" t="s">
        <v>123</v>
      </c>
    </row>
    <row r="37" spans="1:14" ht="16.5" thickBot="1" x14ac:dyDescent="0.3">
      <c r="A37" s="22">
        <v>2006</v>
      </c>
      <c r="B37" s="22">
        <v>4</v>
      </c>
      <c r="C37" s="22">
        <v>5</v>
      </c>
      <c r="D37" s="22">
        <v>-3.6</v>
      </c>
      <c r="E37" s="23" t="s">
        <v>10</v>
      </c>
      <c r="F37" s="8" t="s">
        <v>10</v>
      </c>
      <c r="G37">
        <f t="shared" si="2"/>
        <v>1.4</v>
      </c>
      <c r="H37" s="5">
        <v>38812</v>
      </c>
      <c r="I37">
        <f t="shared" si="1"/>
        <v>-3.6</v>
      </c>
      <c r="J37" s="77">
        <v>0.4</v>
      </c>
      <c r="K37" s="167">
        <v>2.25</v>
      </c>
      <c r="L37" s="167">
        <v>6.25</v>
      </c>
      <c r="M37" s="167">
        <v>56.75</v>
      </c>
      <c r="N37" s="168" t="s">
        <v>117</v>
      </c>
    </row>
    <row r="38" spans="1:14" ht="16.5" thickBot="1" x14ac:dyDescent="0.3">
      <c r="A38" s="22">
        <v>2006</v>
      </c>
      <c r="B38" s="22">
        <v>4</v>
      </c>
      <c r="C38" s="22">
        <v>6</v>
      </c>
      <c r="D38" s="22">
        <v>-6.7</v>
      </c>
      <c r="E38" s="23" t="s">
        <v>9</v>
      </c>
      <c r="F38" s="8" t="s">
        <v>10</v>
      </c>
      <c r="G38">
        <f t="shared" si="2"/>
        <v>-1.7000000000000002</v>
      </c>
      <c r="H38" s="5">
        <v>38813</v>
      </c>
      <c r="I38">
        <f t="shared" si="1"/>
        <v>-6.7</v>
      </c>
      <c r="J38" s="77">
        <v>0</v>
      </c>
      <c r="K38" s="167">
        <v>2.5</v>
      </c>
      <c r="L38" s="167">
        <v>7</v>
      </c>
      <c r="M38" s="167">
        <v>50</v>
      </c>
      <c r="N38" s="168" t="s">
        <v>127</v>
      </c>
    </row>
    <row r="39" spans="1:14" ht="16.5" thickBot="1" x14ac:dyDescent="0.3">
      <c r="A39" s="22">
        <v>2006</v>
      </c>
      <c r="B39" s="22">
        <v>4</v>
      </c>
      <c r="C39" s="22">
        <v>7</v>
      </c>
      <c r="D39" s="22">
        <v>-6.1</v>
      </c>
      <c r="E39" s="23" t="s">
        <v>9</v>
      </c>
      <c r="F39" s="8" t="s">
        <v>10</v>
      </c>
      <c r="G39">
        <f t="shared" si="2"/>
        <v>-1.0999999999999996</v>
      </c>
      <c r="H39" s="5">
        <v>38814</v>
      </c>
      <c r="I39">
        <f t="shared" si="1"/>
        <v>-6.1</v>
      </c>
      <c r="J39" s="77">
        <v>0</v>
      </c>
      <c r="K39" s="167">
        <v>2.25</v>
      </c>
      <c r="L39" s="167">
        <v>8.625</v>
      </c>
      <c r="M39" s="167">
        <v>47.25</v>
      </c>
      <c r="N39" s="168" t="s">
        <v>127</v>
      </c>
    </row>
    <row r="40" spans="1:14" ht="16.5" thickBot="1" x14ac:dyDescent="0.3">
      <c r="A40" s="22">
        <v>2006</v>
      </c>
      <c r="B40" s="22">
        <v>4</v>
      </c>
      <c r="C40" s="22">
        <v>8</v>
      </c>
      <c r="D40" s="22">
        <v>-4.2</v>
      </c>
      <c r="E40" s="23" t="s">
        <v>10</v>
      </c>
      <c r="F40" s="8" t="s">
        <v>10</v>
      </c>
      <c r="G40">
        <f t="shared" si="2"/>
        <v>0.79999999999999982</v>
      </c>
      <c r="H40" s="5">
        <v>38815</v>
      </c>
      <c r="I40">
        <f t="shared" si="1"/>
        <v>-4.2</v>
      </c>
      <c r="J40" s="77">
        <v>0</v>
      </c>
      <c r="K40" s="167">
        <v>2.75</v>
      </c>
      <c r="L40" s="167">
        <v>7.25</v>
      </c>
      <c r="M40" s="167">
        <v>50.375</v>
      </c>
      <c r="N40" s="168" t="s">
        <v>120</v>
      </c>
    </row>
    <row r="41" spans="1:14" ht="16.5" thickBot="1" x14ac:dyDescent="0.3">
      <c r="A41" s="22">
        <v>2006</v>
      </c>
      <c r="B41" s="22">
        <v>4</v>
      </c>
      <c r="C41" s="22">
        <v>9</v>
      </c>
      <c r="D41" s="22">
        <v>-5.7</v>
      </c>
      <c r="E41" s="23" t="s">
        <v>9</v>
      </c>
      <c r="F41" s="8" t="s">
        <v>10</v>
      </c>
      <c r="G41">
        <f t="shared" si="2"/>
        <v>-0.70000000000000018</v>
      </c>
      <c r="H41" s="5">
        <v>38816</v>
      </c>
      <c r="I41">
        <f t="shared" si="1"/>
        <v>-5.7</v>
      </c>
      <c r="J41" s="77">
        <v>0</v>
      </c>
      <c r="K41" s="167">
        <v>3.875</v>
      </c>
      <c r="L41" s="167">
        <v>8.375</v>
      </c>
      <c r="M41" s="167">
        <v>57.5</v>
      </c>
      <c r="N41" s="168" t="s">
        <v>126</v>
      </c>
    </row>
    <row r="42" spans="1:14" ht="16.5" thickBot="1" x14ac:dyDescent="0.3">
      <c r="A42" s="22">
        <v>2006</v>
      </c>
      <c r="B42" s="22">
        <v>4</v>
      </c>
      <c r="C42" s="22">
        <v>10</v>
      </c>
      <c r="D42" s="22">
        <v>-7</v>
      </c>
      <c r="E42" s="23" t="s">
        <v>9</v>
      </c>
      <c r="F42" s="8" t="s">
        <v>10</v>
      </c>
      <c r="G42">
        <f t="shared" si="2"/>
        <v>-2</v>
      </c>
      <c r="H42" s="5">
        <v>38817</v>
      </c>
      <c r="I42">
        <f t="shared" si="1"/>
        <v>-7</v>
      </c>
      <c r="J42" s="77">
        <v>0</v>
      </c>
      <c r="K42" s="167">
        <v>3.875</v>
      </c>
      <c r="L42" s="167">
        <v>8.375</v>
      </c>
      <c r="M42" s="167">
        <v>65</v>
      </c>
      <c r="N42" s="168" t="s">
        <v>122</v>
      </c>
    </row>
    <row r="43" spans="1:14" ht="16.5" thickBot="1" x14ac:dyDescent="0.3">
      <c r="A43" s="22">
        <v>2006</v>
      </c>
      <c r="B43" s="22">
        <v>4</v>
      </c>
      <c r="C43" s="22">
        <v>11</v>
      </c>
      <c r="D43" s="22">
        <v>-3.9</v>
      </c>
      <c r="E43" s="23" t="s">
        <v>10</v>
      </c>
      <c r="F43" s="8" t="s">
        <v>10</v>
      </c>
      <c r="G43">
        <f t="shared" si="2"/>
        <v>1.1000000000000001</v>
      </c>
      <c r="H43" s="5">
        <v>38818</v>
      </c>
      <c r="I43">
        <f t="shared" si="1"/>
        <v>-3.9</v>
      </c>
      <c r="J43" s="77">
        <v>0</v>
      </c>
      <c r="K43" s="167">
        <v>1.5</v>
      </c>
      <c r="L43" s="167">
        <v>5.125</v>
      </c>
      <c r="M43" s="167">
        <v>69.25</v>
      </c>
      <c r="N43" s="168" t="s">
        <v>121</v>
      </c>
    </row>
    <row r="44" spans="1:14" ht="16.5" thickBot="1" x14ac:dyDescent="0.3">
      <c r="A44" s="22">
        <v>2006</v>
      </c>
      <c r="B44" s="22">
        <v>4</v>
      </c>
      <c r="C44" s="22">
        <v>12</v>
      </c>
      <c r="D44" s="22">
        <v>-4.3</v>
      </c>
      <c r="E44" s="23" t="s">
        <v>10</v>
      </c>
      <c r="F44" s="8" t="s">
        <v>10</v>
      </c>
      <c r="G44">
        <f t="shared" si="2"/>
        <v>0.70000000000000018</v>
      </c>
      <c r="H44" s="5">
        <v>38819</v>
      </c>
      <c r="I44">
        <f t="shared" si="1"/>
        <v>-4.3</v>
      </c>
      <c r="J44" s="77">
        <v>0</v>
      </c>
      <c r="K44" s="167">
        <v>2.375</v>
      </c>
      <c r="L44" s="167">
        <v>6.625</v>
      </c>
      <c r="M44" s="167">
        <v>51</v>
      </c>
      <c r="N44" s="168" t="s">
        <v>127</v>
      </c>
    </row>
    <row r="45" spans="1:14" ht="16.5" thickBot="1" x14ac:dyDescent="0.3">
      <c r="A45" s="28">
        <v>2006</v>
      </c>
      <c r="B45" s="28">
        <v>4</v>
      </c>
      <c r="C45" s="28">
        <v>13</v>
      </c>
      <c r="D45" s="28">
        <v>-2.8</v>
      </c>
      <c r="E45" s="29" t="s">
        <v>10</v>
      </c>
      <c r="F45" s="8" t="s">
        <v>10</v>
      </c>
      <c r="G45" s="30">
        <f t="shared" si="2"/>
        <v>2.2000000000000002</v>
      </c>
      <c r="H45" s="5">
        <v>38820</v>
      </c>
      <c r="I45" s="30">
        <f t="shared" si="1"/>
        <v>-2.8</v>
      </c>
      <c r="J45" s="77">
        <v>0</v>
      </c>
      <c r="K45" s="167">
        <v>1.5</v>
      </c>
      <c r="L45" s="167">
        <v>4.25</v>
      </c>
      <c r="M45" s="167">
        <v>55.25</v>
      </c>
      <c r="N45" s="168" t="s">
        <v>121</v>
      </c>
    </row>
    <row r="46" spans="1:14" ht="16.5" thickBot="1" x14ac:dyDescent="0.3">
      <c r="A46" s="22">
        <v>2006</v>
      </c>
      <c r="B46" s="22">
        <v>4</v>
      </c>
      <c r="C46" s="22">
        <v>14</v>
      </c>
      <c r="D46" s="22">
        <v>0.2</v>
      </c>
      <c r="E46" s="23" t="s">
        <v>11</v>
      </c>
      <c r="F46" s="37" t="s">
        <v>11</v>
      </c>
      <c r="G46">
        <f>D46</f>
        <v>0.2</v>
      </c>
      <c r="H46" s="5">
        <v>38821</v>
      </c>
      <c r="I46">
        <f t="shared" si="1"/>
        <v>0.2</v>
      </c>
      <c r="J46" s="77">
        <v>0</v>
      </c>
      <c r="K46" s="167">
        <v>3.75</v>
      </c>
      <c r="L46" s="167">
        <v>9.25</v>
      </c>
      <c r="M46" s="167">
        <v>75.125</v>
      </c>
      <c r="N46" s="168" t="s">
        <v>120</v>
      </c>
    </row>
    <row r="47" spans="1:14" ht="16.5" thickBot="1" x14ac:dyDescent="0.3">
      <c r="A47" s="22">
        <v>2006</v>
      </c>
      <c r="B47" s="22">
        <v>4</v>
      </c>
      <c r="C47" s="22">
        <v>15</v>
      </c>
      <c r="D47" s="22">
        <v>5.5</v>
      </c>
      <c r="E47" s="23" t="s">
        <v>12</v>
      </c>
      <c r="F47" s="11" t="s">
        <v>11</v>
      </c>
      <c r="G47">
        <f t="shared" ref="G47:G53" si="3">D47</f>
        <v>5.5</v>
      </c>
      <c r="H47" s="5">
        <v>38822</v>
      </c>
      <c r="I47">
        <f t="shared" si="1"/>
        <v>5.5</v>
      </c>
      <c r="J47" s="77">
        <v>2.8</v>
      </c>
      <c r="K47" s="167">
        <v>4.875</v>
      </c>
      <c r="L47" s="167">
        <v>11.875</v>
      </c>
      <c r="M47" s="167">
        <v>68.875</v>
      </c>
      <c r="N47" s="168" t="s">
        <v>126</v>
      </c>
    </row>
    <row r="48" spans="1:14" ht="16.5" thickBot="1" x14ac:dyDescent="0.3">
      <c r="A48" s="22">
        <v>2006</v>
      </c>
      <c r="B48" s="22">
        <v>4</v>
      </c>
      <c r="C48" s="22">
        <v>16</v>
      </c>
      <c r="D48" s="22">
        <v>1.2</v>
      </c>
      <c r="E48" s="23" t="s">
        <v>11</v>
      </c>
      <c r="F48" s="11" t="s">
        <v>11</v>
      </c>
      <c r="G48">
        <f t="shared" si="3"/>
        <v>1.2</v>
      </c>
      <c r="H48" s="5">
        <v>38823</v>
      </c>
      <c r="I48">
        <f t="shared" si="1"/>
        <v>1.2</v>
      </c>
      <c r="J48" s="77">
        <v>0</v>
      </c>
      <c r="K48" s="167">
        <v>2</v>
      </c>
      <c r="L48" s="167">
        <v>5.5</v>
      </c>
      <c r="M48" s="167">
        <v>59.375</v>
      </c>
      <c r="N48" s="168" t="s">
        <v>117</v>
      </c>
    </row>
    <row r="49" spans="1:19" ht="16.5" thickBot="1" x14ac:dyDescent="0.3">
      <c r="A49" s="22">
        <v>2006</v>
      </c>
      <c r="B49" s="22">
        <v>4</v>
      </c>
      <c r="C49" s="22">
        <v>17</v>
      </c>
      <c r="D49" s="22">
        <v>1.7</v>
      </c>
      <c r="E49" s="23" t="s">
        <v>11</v>
      </c>
      <c r="F49" s="11" t="s">
        <v>11</v>
      </c>
      <c r="G49">
        <f t="shared" si="3"/>
        <v>1.7</v>
      </c>
      <c r="H49" s="5">
        <v>38824</v>
      </c>
      <c r="I49">
        <f t="shared" si="1"/>
        <v>1.7</v>
      </c>
      <c r="J49" s="77">
        <v>0.8</v>
      </c>
      <c r="K49" s="167">
        <v>2.375</v>
      </c>
      <c r="L49" s="167">
        <v>7.125</v>
      </c>
      <c r="M49" s="167">
        <v>72.375</v>
      </c>
      <c r="N49" s="168" t="s">
        <v>121</v>
      </c>
    </row>
    <row r="50" spans="1:19" ht="16.5" thickBot="1" x14ac:dyDescent="0.3">
      <c r="A50" s="22">
        <v>2006</v>
      </c>
      <c r="B50" s="22">
        <v>4</v>
      </c>
      <c r="C50" s="22">
        <v>18</v>
      </c>
      <c r="D50" s="22">
        <v>10.4</v>
      </c>
      <c r="E50" s="23" t="s">
        <v>13</v>
      </c>
      <c r="F50" s="11" t="s">
        <v>11</v>
      </c>
      <c r="G50">
        <f t="shared" si="3"/>
        <v>10.4</v>
      </c>
      <c r="H50" s="5">
        <v>38825</v>
      </c>
      <c r="I50">
        <f t="shared" si="1"/>
        <v>10.4</v>
      </c>
      <c r="J50" s="77">
        <v>0</v>
      </c>
      <c r="K50" s="167">
        <v>4</v>
      </c>
      <c r="L50" s="167">
        <v>10.25</v>
      </c>
      <c r="M50" s="167">
        <v>56.625</v>
      </c>
      <c r="N50" s="168" t="s">
        <v>119</v>
      </c>
    </row>
    <row r="51" spans="1:19" ht="16.5" thickBot="1" x14ac:dyDescent="0.3">
      <c r="A51" s="22">
        <v>2006</v>
      </c>
      <c r="B51" s="22">
        <v>4</v>
      </c>
      <c r="C51" s="22">
        <v>19</v>
      </c>
      <c r="D51" s="22">
        <v>4.8</v>
      </c>
      <c r="E51" s="23" t="s">
        <v>11</v>
      </c>
      <c r="F51" s="11" t="s">
        <v>11</v>
      </c>
      <c r="G51">
        <f t="shared" si="3"/>
        <v>4.8</v>
      </c>
      <c r="H51" s="5">
        <v>38826</v>
      </c>
      <c r="I51">
        <f t="shared" si="1"/>
        <v>4.8</v>
      </c>
      <c r="J51" s="77">
        <v>0</v>
      </c>
      <c r="K51" s="167">
        <v>5.25</v>
      </c>
      <c r="L51" s="167">
        <v>12.625</v>
      </c>
      <c r="M51" s="167">
        <v>79.25</v>
      </c>
      <c r="N51" s="168" t="s">
        <v>123</v>
      </c>
    </row>
    <row r="52" spans="1:19" ht="16.5" thickBot="1" x14ac:dyDescent="0.3">
      <c r="A52" s="22">
        <v>2006</v>
      </c>
      <c r="B52" s="22">
        <v>4</v>
      </c>
      <c r="C52" s="22">
        <v>20</v>
      </c>
      <c r="D52" s="22">
        <v>1.4</v>
      </c>
      <c r="E52" s="23" t="s">
        <v>11</v>
      </c>
      <c r="F52" s="11" t="s">
        <v>11</v>
      </c>
      <c r="G52">
        <f t="shared" si="3"/>
        <v>1.4</v>
      </c>
      <c r="H52" s="5">
        <v>38827</v>
      </c>
      <c r="I52">
        <f t="shared" si="1"/>
        <v>1.4</v>
      </c>
      <c r="J52" s="77">
        <v>0.5</v>
      </c>
      <c r="K52" s="167">
        <v>2</v>
      </c>
      <c r="L52" s="167">
        <v>5.875</v>
      </c>
      <c r="M52" s="167">
        <v>57</v>
      </c>
      <c r="N52" s="168" t="s">
        <v>120</v>
      </c>
    </row>
    <row r="53" spans="1:19" ht="16.5" thickBot="1" x14ac:dyDescent="0.3">
      <c r="A53" s="28">
        <v>2006</v>
      </c>
      <c r="B53" s="28">
        <v>4</v>
      </c>
      <c r="C53" s="28">
        <v>21</v>
      </c>
      <c r="D53" s="28">
        <v>2.7</v>
      </c>
      <c r="E53" s="29" t="s">
        <v>11</v>
      </c>
      <c r="F53" s="11" t="s">
        <v>11</v>
      </c>
      <c r="G53" s="30">
        <f t="shared" si="3"/>
        <v>2.7</v>
      </c>
      <c r="H53" s="5">
        <v>38828</v>
      </c>
      <c r="I53" s="30">
        <f t="shared" si="1"/>
        <v>2.7</v>
      </c>
      <c r="J53" s="77">
        <v>0</v>
      </c>
      <c r="K53" s="167">
        <v>2.875</v>
      </c>
      <c r="L53" s="167">
        <v>8.125</v>
      </c>
      <c r="M53" s="167">
        <v>48.25</v>
      </c>
      <c r="N53" s="168" t="s">
        <v>129</v>
      </c>
    </row>
    <row r="54" spans="1:19" ht="16.5" thickBot="1" x14ac:dyDescent="0.3">
      <c r="A54" s="22">
        <v>2006</v>
      </c>
      <c r="B54" s="22">
        <v>4</v>
      </c>
      <c r="C54" s="22">
        <v>22</v>
      </c>
      <c r="D54" s="22">
        <v>8.1</v>
      </c>
      <c r="E54" s="23" t="s">
        <v>12</v>
      </c>
      <c r="F54" s="40" t="s">
        <v>12</v>
      </c>
      <c r="G54">
        <f>D54-5</f>
        <v>3.0999999999999996</v>
      </c>
      <c r="H54" s="5">
        <v>38829</v>
      </c>
      <c r="I54">
        <f t="shared" si="1"/>
        <v>8.1</v>
      </c>
      <c r="J54" s="77">
        <v>0.3</v>
      </c>
      <c r="K54" s="167">
        <v>3.875</v>
      </c>
      <c r="L54" s="167">
        <v>9.625</v>
      </c>
      <c r="M54" s="167">
        <v>68</v>
      </c>
      <c r="N54" s="168" t="s">
        <v>120</v>
      </c>
    </row>
    <row r="55" spans="1:19" ht="16.5" thickBot="1" x14ac:dyDescent="0.3">
      <c r="A55" s="22">
        <v>2006</v>
      </c>
      <c r="B55" s="22">
        <v>4</v>
      </c>
      <c r="C55" s="22">
        <v>23</v>
      </c>
      <c r="D55" s="22">
        <v>5.6</v>
      </c>
      <c r="E55" s="23" t="s">
        <v>12</v>
      </c>
      <c r="F55" s="13" t="s">
        <v>12</v>
      </c>
      <c r="G55">
        <f t="shared" ref="G55:G71" si="4">D55-5</f>
        <v>0.59999999999999964</v>
      </c>
      <c r="H55" s="5">
        <v>38830</v>
      </c>
      <c r="I55">
        <f t="shared" si="1"/>
        <v>5.6</v>
      </c>
      <c r="J55" s="77">
        <v>7.8</v>
      </c>
      <c r="K55" s="167">
        <v>3.625</v>
      </c>
      <c r="L55" s="167">
        <v>9.125</v>
      </c>
      <c r="M55" s="167">
        <v>90.5</v>
      </c>
      <c r="N55" s="168" t="s">
        <v>119</v>
      </c>
      <c r="O55">
        <v>1</v>
      </c>
    </row>
    <row r="56" spans="1:19" ht="16.5" thickBot="1" x14ac:dyDescent="0.3">
      <c r="A56" s="22">
        <v>2006</v>
      </c>
      <c r="B56" s="22">
        <v>4</v>
      </c>
      <c r="C56" s="22">
        <v>24</v>
      </c>
      <c r="D56" s="22">
        <v>5.2</v>
      </c>
      <c r="E56" s="23" t="s">
        <v>12</v>
      </c>
      <c r="F56" s="13" t="s">
        <v>12</v>
      </c>
      <c r="G56">
        <f t="shared" si="4"/>
        <v>0.20000000000000018</v>
      </c>
      <c r="H56" s="5">
        <v>38831</v>
      </c>
      <c r="I56">
        <f t="shared" si="1"/>
        <v>5.2</v>
      </c>
      <c r="J56" s="77">
        <v>1.7</v>
      </c>
      <c r="K56" s="167">
        <v>2</v>
      </c>
      <c r="L56" s="167">
        <v>5.25</v>
      </c>
      <c r="M56" s="167">
        <v>83.125</v>
      </c>
      <c r="N56" s="168" t="s">
        <v>122</v>
      </c>
    </row>
    <row r="57" spans="1:19" ht="16.5" thickBot="1" x14ac:dyDescent="0.3">
      <c r="A57" s="22">
        <v>2006</v>
      </c>
      <c r="B57" s="22">
        <v>4</v>
      </c>
      <c r="C57" s="22">
        <v>25</v>
      </c>
      <c r="D57" s="22">
        <v>6.6</v>
      </c>
      <c r="E57" s="23" t="s">
        <v>12</v>
      </c>
      <c r="F57" s="13" t="s">
        <v>12</v>
      </c>
      <c r="G57">
        <f t="shared" si="4"/>
        <v>1.5999999999999996</v>
      </c>
      <c r="H57" s="5">
        <v>38832</v>
      </c>
      <c r="I57">
        <f t="shared" si="1"/>
        <v>6.6</v>
      </c>
      <c r="J57" s="77">
        <v>0</v>
      </c>
      <c r="K57" s="167">
        <v>1.625</v>
      </c>
      <c r="L57" s="167">
        <v>5</v>
      </c>
      <c r="M57" s="167">
        <v>62.875</v>
      </c>
      <c r="N57" s="168" t="s">
        <v>124</v>
      </c>
      <c r="O57">
        <v>1</v>
      </c>
      <c r="P57">
        <v>1</v>
      </c>
      <c r="S57">
        <v>1</v>
      </c>
    </row>
    <row r="58" spans="1:19" ht="16.5" thickBot="1" x14ac:dyDescent="0.3">
      <c r="A58" s="22">
        <v>2006</v>
      </c>
      <c r="B58" s="22">
        <v>4</v>
      </c>
      <c r="C58" s="22">
        <v>26</v>
      </c>
      <c r="D58" s="22">
        <v>9.8000000000000007</v>
      </c>
      <c r="E58" s="23" t="s">
        <v>12</v>
      </c>
      <c r="F58" s="13" t="s">
        <v>12</v>
      </c>
      <c r="G58">
        <f t="shared" si="4"/>
        <v>4.8000000000000007</v>
      </c>
      <c r="H58" s="5">
        <v>38833</v>
      </c>
      <c r="I58">
        <f t="shared" si="1"/>
        <v>9.8000000000000007</v>
      </c>
      <c r="J58" s="77">
        <v>0</v>
      </c>
      <c r="K58" s="167">
        <v>2.75</v>
      </c>
      <c r="L58" s="167">
        <v>8.75</v>
      </c>
      <c r="M58" s="167">
        <v>64.375</v>
      </c>
      <c r="N58" s="168" t="s">
        <v>122</v>
      </c>
      <c r="O58">
        <v>1</v>
      </c>
      <c r="S58">
        <v>1</v>
      </c>
    </row>
    <row r="59" spans="1:19" ht="16.5" thickBot="1" x14ac:dyDescent="0.3">
      <c r="A59" s="22">
        <v>2006</v>
      </c>
      <c r="B59" s="22">
        <v>4</v>
      </c>
      <c r="C59" s="22">
        <v>27</v>
      </c>
      <c r="D59" s="22">
        <v>3</v>
      </c>
      <c r="E59" s="23" t="s">
        <v>11</v>
      </c>
      <c r="F59" s="13" t="s">
        <v>12</v>
      </c>
      <c r="G59">
        <f t="shared" si="4"/>
        <v>-2</v>
      </c>
      <c r="H59" s="5">
        <v>38834</v>
      </c>
      <c r="I59">
        <f t="shared" si="1"/>
        <v>3</v>
      </c>
      <c r="J59" s="77">
        <v>9.6</v>
      </c>
      <c r="K59" s="167">
        <v>2.25</v>
      </c>
      <c r="L59" s="167">
        <v>6.125</v>
      </c>
      <c r="M59" s="167">
        <v>95.625</v>
      </c>
      <c r="N59" s="168" t="s">
        <v>127</v>
      </c>
    </row>
    <row r="60" spans="1:19" ht="16.5" thickBot="1" x14ac:dyDescent="0.3">
      <c r="A60" s="22">
        <v>2006</v>
      </c>
      <c r="B60" s="22">
        <v>4</v>
      </c>
      <c r="C60" s="22">
        <v>28</v>
      </c>
      <c r="D60" s="22">
        <v>1.9</v>
      </c>
      <c r="E60" s="23" t="s">
        <v>11</v>
      </c>
      <c r="F60" s="13" t="s">
        <v>12</v>
      </c>
      <c r="G60">
        <f t="shared" si="4"/>
        <v>-3.1</v>
      </c>
      <c r="H60" s="5">
        <v>38835</v>
      </c>
      <c r="I60">
        <f t="shared" si="1"/>
        <v>1.9</v>
      </c>
      <c r="J60" s="77">
        <v>15.5</v>
      </c>
      <c r="K60" s="167">
        <v>2.25</v>
      </c>
      <c r="L60" s="167">
        <v>7.25</v>
      </c>
      <c r="M60" s="167">
        <v>65</v>
      </c>
      <c r="N60" s="168" t="s">
        <v>125</v>
      </c>
    </row>
    <row r="61" spans="1:19" ht="16.5" thickBot="1" x14ac:dyDescent="0.3">
      <c r="A61" s="22">
        <v>2006</v>
      </c>
      <c r="B61" s="22">
        <v>4</v>
      </c>
      <c r="C61" s="22">
        <v>29</v>
      </c>
      <c r="D61" s="22">
        <v>2.8</v>
      </c>
      <c r="E61" s="23" t="s">
        <v>11</v>
      </c>
      <c r="F61" s="13" t="s">
        <v>12</v>
      </c>
      <c r="G61">
        <f t="shared" si="4"/>
        <v>-2.2000000000000002</v>
      </c>
      <c r="H61" s="5">
        <v>38836</v>
      </c>
      <c r="I61">
        <f t="shared" si="1"/>
        <v>2.8</v>
      </c>
      <c r="J61" s="77">
        <v>0.3</v>
      </c>
      <c r="K61" s="167">
        <v>2.25</v>
      </c>
      <c r="L61" s="167">
        <v>7.125</v>
      </c>
      <c r="M61" s="167">
        <v>54.875</v>
      </c>
      <c r="N61" s="168" t="s">
        <v>121</v>
      </c>
    </row>
    <row r="62" spans="1:19" ht="16.5" thickBot="1" x14ac:dyDescent="0.3">
      <c r="A62" s="22">
        <v>2006</v>
      </c>
      <c r="B62" s="22">
        <v>4</v>
      </c>
      <c r="C62" s="22">
        <v>30</v>
      </c>
      <c r="D62" s="22">
        <v>2.6</v>
      </c>
      <c r="E62" s="23" t="s">
        <v>11</v>
      </c>
      <c r="F62" s="13" t="s">
        <v>12</v>
      </c>
      <c r="G62">
        <f t="shared" si="4"/>
        <v>-2.4</v>
      </c>
      <c r="H62" s="5">
        <v>38837</v>
      </c>
      <c r="I62">
        <f t="shared" si="1"/>
        <v>2.6</v>
      </c>
      <c r="J62" s="77">
        <v>0.4</v>
      </c>
      <c r="K62" s="167">
        <v>1.5</v>
      </c>
      <c r="L62" s="167">
        <v>5</v>
      </c>
      <c r="M62" s="167">
        <v>78.25</v>
      </c>
      <c r="N62" s="168" t="s">
        <v>121</v>
      </c>
    </row>
    <row r="63" spans="1:19" ht="16.5" thickBot="1" x14ac:dyDescent="0.3">
      <c r="A63" s="22">
        <v>2006</v>
      </c>
      <c r="B63" s="22">
        <v>5</v>
      </c>
      <c r="C63" s="22">
        <v>1</v>
      </c>
      <c r="D63" s="22">
        <v>2.7</v>
      </c>
      <c r="E63" s="23" t="s">
        <v>11</v>
      </c>
      <c r="F63" s="13" t="s">
        <v>12</v>
      </c>
      <c r="G63">
        <f t="shared" si="4"/>
        <v>-2.2999999999999998</v>
      </c>
      <c r="H63" s="5">
        <v>38838</v>
      </c>
      <c r="I63">
        <f t="shared" si="1"/>
        <v>2.7</v>
      </c>
      <c r="J63" s="77">
        <v>3.6</v>
      </c>
      <c r="K63" s="167">
        <v>2.125</v>
      </c>
      <c r="L63" s="167">
        <v>7.75</v>
      </c>
      <c r="M63" s="167">
        <v>87.25</v>
      </c>
      <c r="N63" s="168" t="s">
        <v>122</v>
      </c>
    </row>
    <row r="64" spans="1:19" ht="16.5" thickBot="1" x14ac:dyDescent="0.3">
      <c r="A64" s="22">
        <v>2006</v>
      </c>
      <c r="B64" s="22">
        <v>5</v>
      </c>
      <c r="C64" s="22">
        <v>2</v>
      </c>
      <c r="D64" s="22">
        <v>1.5</v>
      </c>
      <c r="E64" s="23" t="s">
        <v>11</v>
      </c>
      <c r="F64" s="13" t="s">
        <v>12</v>
      </c>
      <c r="G64">
        <f t="shared" si="4"/>
        <v>-3.5</v>
      </c>
      <c r="H64" s="5">
        <v>38839</v>
      </c>
      <c r="I64">
        <f t="shared" si="1"/>
        <v>1.5</v>
      </c>
      <c r="J64" s="77">
        <v>0.7</v>
      </c>
      <c r="K64" s="167">
        <v>5.75</v>
      </c>
      <c r="L64" s="167">
        <v>12.125</v>
      </c>
      <c r="M64" s="167">
        <v>51.625</v>
      </c>
      <c r="N64" s="168" t="s">
        <v>122</v>
      </c>
    </row>
    <row r="65" spans="1:19" ht="16.5" thickBot="1" x14ac:dyDescent="0.3">
      <c r="A65" s="22">
        <v>2006</v>
      </c>
      <c r="B65" s="22">
        <v>5</v>
      </c>
      <c r="C65" s="22">
        <v>3</v>
      </c>
      <c r="D65" s="22">
        <v>4</v>
      </c>
      <c r="E65" s="23" t="s">
        <v>11</v>
      </c>
      <c r="F65" s="13" t="s">
        <v>12</v>
      </c>
      <c r="G65">
        <f t="shared" si="4"/>
        <v>-1</v>
      </c>
      <c r="H65" s="5">
        <v>38840</v>
      </c>
      <c r="I65">
        <f t="shared" si="1"/>
        <v>4</v>
      </c>
      <c r="J65" s="77">
        <v>2</v>
      </c>
      <c r="K65" s="167">
        <v>4.5</v>
      </c>
      <c r="L65" s="167">
        <v>11.5</v>
      </c>
      <c r="M65" s="167">
        <v>65.75</v>
      </c>
      <c r="N65" s="168" t="s">
        <v>122</v>
      </c>
    </row>
    <row r="66" spans="1:19" ht="16.5" thickBot="1" x14ac:dyDescent="0.3">
      <c r="A66" s="22">
        <v>2006</v>
      </c>
      <c r="B66" s="22">
        <v>5</v>
      </c>
      <c r="C66" s="22">
        <v>4</v>
      </c>
      <c r="D66" s="22">
        <v>3.9</v>
      </c>
      <c r="E66" s="23" t="s">
        <v>11</v>
      </c>
      <c r="F66" s="13" t="s">
        <v>12</v>
      </c>
      <c r="G66">
        <f t="shared" si="4"/>
        <v>-1.1000000000000001</v>
      </c>
      <c r="H66" s="5">
        <v>38841</v>
      </c>
      <c r="I66">
        <f t="shared" si="1"/>
        <v>3.9</v>
      </c>
      <c r="J66" s="77">
        <v>0</v>
      </c>
      <c r="K66" s="167">
        <v>2.75</v>
      </c>
      <c r="L66" s="167">
        <v>7.75</v>
      </c>
      <c r="M66" s="167">
        <v>59.375</v>
      </c>
      <c r="N66" s="168" t="s">
        <v>126</v>
      </c>
    </row>
    <row r="67" spans="1:19" ht="16.5" thickBot="1" x14ac:dyDescent="0.3">
      <c r="A67" s="22">
        <v>2006</v>
      </c>
      <c r="B67" s="22">
        <v>5</v>
      </c>
      <c r="C67" s="22">
        <v>5</v>
      </c>
      <c r="D67" s="22">
        <v>3.2</v>
      </c>
      <c r="E67" s="23" t="s">
        <v>11</v>
      </c>
      <c r="F67" s="13" t="s">
        <v>12</v>
      </c>
      <c r="G67">
        <f t="shared" si="4"/>
        <v>-1.7999999999999998</v>
      </c>
      <c r="H67" s="5">
        <v>38842</v>
      </c>
      <c r="I67">
        <f t="shared" ref="I67:I130" si="5">D67</f>
        <v>3.2</v>
      </c>
      <c r="J67" s="77">
        <v>0</v>
      </c>
      <c r="K67" s="167">
        <v>2.25</v>
      </c>
      <c r="L67" s="167">
        <v>6.125</v>
      </c>
      <c r="M67" s="167">
        <v>49.5</v>
      </c>
      <c r="N67" s="168" t="s">
        <v>122</v>
      </c>
    </row>
    <row r="68" spans="1:19" ht="16.5" thickBot="1" x14ac:dyDescent="0.3">
      <c r="A68" s="22">
        <v>2006</v>
      </c>
      <c r="B68" s="22">
        <v>5</v>
      </c>
      <c r="C68" s="22">
        <v>6</v>
      </c>
      <c r="D68" s="22">
        <v>4.3</v>
      </c>
      <c r="E68" s="23" t="s">
        <v>11</v>
      </c>
      <c r="F68" s="13" t="s">
        <v>12</v>
      </c>
      <c r="G68">
        <f t="shared" si="4"/>
        <v>-0.70000000000000018</v>
      </c>
      <c r="H68" s="5">
        <v>38843</v>
      </c>
      <c r="I68">
        <f t="shared" si="5"/>
        <v>4.3</v>
      </c>
      <c r="J68" s="77">
        <v>0</v>
      </c>
      <c r="K68" s="167">
        <v>1.625</v>
      </c>
      <c r="L68" s="167">
        <v>5.75</v>
      </c>
      <c r="M68" s="167">
        <v>44</v>
      </c>
      <c r="N68" s="168" t="s">
        <v>125</v>
      </c>
      <c r="O68">
        <v>1</v>
      </c>
    </row>
    <row r="69" spans="1:19" ht="16.5" thickBot="1" x14ac:dyDescent="0.3">
      <c r="A69" s="22">
        <v>2006</v>
      </c>
      <c r="B69" s="22">
        <v>5</v>
      </c>
      <c r="C69" s="22">
        <v>7</v>
      </c>
      <c r="D69" s="22">
        <v>5.8</v>
      </c>
      <c r="E69" s="23" t="s">
        <v>12</v>
      </c>
      <c r="F69" s="13" t="s">
        <v>12</v>
      </c>
      <c r="G69">
        <f t="shared" si="4"/>
        <v>0.79999999999999982</v>
      </c>
      <c r="H69" s="5">
        <v>38844</v>
      </c>
      <c r="I69">
        <f t="shared" si="5"/>
        <v>5.8</v>
      </c>
      <c r="J69" s="77">
        <v>0</v>
      </c>
      <c r="K69" s="167">
        <v>2.375</v>
      </c>
      <c r="L69" s="167">
        <v>6.375</v>
      </c>
      <c r="M69" s="167">
        <v>45.375</v>
      </c>
      <c r="N69" s="168" t="s">
        <v>126</v>
      </c>
    </row>
    <row r="70" spans="1:19" ht="16.5" thickBot="1" x14ac:dyDescent="0.3">
      <c r="A70" s="22">
        <v>2006</v>
      </c>
      <c r="B70" s="22">
        <v>5</v>
      </c>
      <c r="C70" s="22">
        <v>8</v>
      </c>
      <c r="D70" s="22">
        <v>6.1</v>
      </c>
      <c r="E70" s="23" t="s">
        <v>12</v>
      </c>
      <c r="F70" s="13" t="s">
        <v>12</v>
      </c>
      <c r="G70">
        <f t="shared" si="4"/>
        <v>1.0999999999999996</v>
      </c>
      <c r="H70" s="5">
        <v>38845</v>
      </c>
      <c r="I70">
        <f t="shared" si="5"/>
        <v>6.1</v>
      </c>
      <c r="J70" s="77">
        <v>0</v>
      </c>
      <c r="K70" s="167">
        <v>1.625</v>
      </c>
      <c r="L70" s="167">
        <v>5.5</v>
      </c>
      <c r="M70" s="167">
        <v>45</v>
      </c>
      <c r="N70" s="168" t="s">
        <v>122</v>
      </c>
    </row>
    <row r="71" spans="1:19" ht="16.5" thickBot="1" x14ac:dyDescent="0.3">
      <c r="A71" s="28">
        <v>2006</v>
      </c>
      <c r="B71" s="28">
        <v>5</v>
      </c>
      <c r="C71" s="28">
        <v>9</v>
      </c>
      <c r="D71" s="28">
        <v>8.1999999999999993</v>
      </c>
      <c r="E71" s="29" t="s">
        <v>12</v>
      </c>
      <c r="F71" s="13" t="s">
        <v>12</v>
      </c>
      <c r="G71" s="30">
        <f t="shared" si="4"/>
        <v>3.1999999999999993</v>
      </c>
      <c r="H71" s="5">
        <v>38846</v>
      </c>
      <c r="I71" s="30">
        <f t="shared" si="5"/>
        <v>8.1999999999999993</v>
      </c>
      <c r="J71" s="77">
        <v>0</v>
      </c>
      <c r="K71" s="167">
        <v>1</v>
      </c>
      <c r="L71" s="167">
        <v>4.25</v>
      </c>
      <c r="M71" s="167">
        <v>52</v>
      </c>
      <c r="N71" s="168" t="s">
        <v>120</v>
      </c>
      <c r="P71">
        <v>17</v>
      </c>
      <c r="Q71">
        <v>5</v>
      </c>
    </row>
    <row r="72" spans="1:19" ht="16.5" thickBot="1" x14ac:dyDescent="0.3">
      <c r="A72" s="22">
        <v>2006</v>
      </c>
      <c r="B72" s="22">
        <v>5</v>
      </c>
      <c r="C72" s="22">
        <v>10</v>
      </c>
      <c r="D72" s="22">
        <v>10.4</v>
      </c>
      <c r="E72" s="23" t="s">
        <v>13</v>
      </c>
      <c r="F72" s="32" t="s">
        <v>15</v>
      </c>
      <c r="G72">
        <f>D72-10</f>
        <v>0.40000000000000036</v>
      </c>
      <c r="H72" s="5">
        <v>38847</v>
      </c>
      <c r="I72">
        <f t="shared" si="5"/>
        <v>10.4</v>
      </c>
      <c r="J72" s="77">
        <v>0</v>
      </c>
      <c r="K72" s="167">
        <v>1.75</v>
      </c>
      <c r="L72" s="167">
        <v>5.375</v>
      </c>
      <c r="M72" s="167">
        <v>41.875</v>
      </c>
      <c r="N72" s="168" t="s">
        <v>120</v>
      </c>
      <c r="O72">
        <v>2</v>
      </c>
    </row>
    <row r="73" spans="1:19" ht="16.5" thickBot="1" x14ac:dyDescent="0.3">
      <c r="A73" s="22">
        <v>2006</v>
      </c>
      <c r="B73" s="22">
        <v>5</v>
      </c>
      <c r="C73" s="22">
        <v>11</v>
      </c>
      <c r="D73" s="22">
        <v>14.5</v>
      </c>
      <c r="E73" s="23" t="s">
        <v>13</v>
      </c>
      <c r="F73" s="15" t="s">
        <v>15</v>
      </c>
      <c r="G73">
        <f t="shared" ref="G73:G86" si="6">D73-10</f>
        <v>4.5</v>
      </c>
      <c r="H73" s="5">
        <v>38848</v>
      </c>
      <c r="I73">
        <f t="shared" si="5"/>
        <v>14.5</v>
      </c>
      <c r="J73" s="77">
        <v>0</v>
      </c>
      <c r="K73" s="167">
        <v>3.5</v>
      </c>
      <c r="L73" s="167">
        <v>8.75</v>
      </c>
      <c r="M73" s="167">
        <v>33.75</v>
      </c>
      <c r="N73" s="168" t="s">
        <v>122</v>
      </c>
      <c r="O73">
        <v>3</v>
      </c>
      <c r="P73">
        <v>80</v>
      </c>
      <c r="Q73">
        <v>6</v>
      </c>
      <c r="S73">
        <v>2</v>
      </c>
    </row>
    <row r="74" spans="1:19" ht="16.5" thickBot="1" x14ac:dyDescent="0.3">
      <c r="A74" s="22">
        <v>2006</v>
      </c>
      <c r="B74" s="22">
        <v>5</v>
      </c>
      <c r="C74" s="22">
        <v>12</v>
      </c>
      <c r="D74" s="22">
        <v>17.8</v>
      </c>
      <c r="E74" s="23" t="s">
        <v>14</v>
      </c>
      <c r="F74" s="15" t="s">
        <v>15</v>
      </c>
      <c r="G74">
        <f t="shared" si="6"/>
        <v>7.8000000000000007</v>
      </c>
      <c r="H74" s="5">
        <v>38849</v>
      </c>
      <c r="I74">
        <f t="shared" si="5"/>
        <v>17.8</v>
      </c>
      <c r="J74" s="77">
        <v>0</v>
      </c>
      <c r="K74" s="167">
        <v>2.625</v>
      </c>
      <c r="L74" s="167">
        <v>8</v>
      </c>
      <c r="M74" s="167">
        <v>30</v>
      </c>
      <c r="N74" s="168" t="s">
        <v>120</v>
      </c>
      <c r="O74">
        <v>3</v>
      </c>
    </row>
    <row r="75" spans="1:19" ht="16.5" thickBot="1" x14ac:dyDescent="0.3">
      <c r="A75" s="22">
        <v>2006</v>
      </c>
      <c r="B75" s="22">
        <v>5</v>
      </c>
      <c r="C75" s="22">
        <v>13</v>
      </c>
      <c r="D75" s="22">
        <v>20.2</v>
      </c>
      <c r="E75" s="23" t="s">
        <v>14</v>
      </c>
      <c r="F75" s="15" t="s">
        <v>15</v>
      </c>
      <c r="G75">
        <f t="shared" si="6"/>
        <v>10.199999999999999</v>
      </c>
      <c r="H75" s="5">
        <v>38850</v>
      </c>
      <c r="I75">
        <f t="shared" si="5"/>
        <v>20.2</v>
      </c>
      <c r="J75" s="77">
        <v>0</v>
      </c>
      <c r="K75" s="167">
        <v>4.625</v>
      </c>
      <c r="L75" s="167">
        <v>11.875</v>
      </c>
      <c r="M75" s="167">
        <v>32.75</v>
      </c>
      <c r="N75" s="168" t="s">
        <v>122</v>
      </c>
      <c r="O75">
        <v>5</v>
      </c>
    </row>
    <row r="76" spans="1:19" ht="16.5" thickBot="1" x14ac:dyDescent="0.3">
      <c r="A76" s="22">
        <v>2006</v>
      </c>
      <c r="B76" s="22">
        <v>5</v>
      </c>
      <c r="C76" s="22">
        <v>14</v>
      </c>
      <c r="D76" s="22">
        <v>17</v>
      </c>
      <c r="E76" s="23" t="s">
        <v>14</v>
      </c>
      <c r="F76" s="15" t="s">
        <v>15</v>
      </c>
      <c r="G76">
        <f t="shared" si="6"/>
        <v>7</v>
      </c>
      <c r="H76" s="5">
        <v>38851</v>
      </c>
      <c r="I76">
        <f t="shared" si="5"/>
        <v>17</v>
      </c>
      <c r="J76" s="77">
        <v>0.4</v>
      </c>
      <c r="K76" s="167">
        <v>3.75</v>
      </c>
      <c r="L76" s="167">
        <v>10.25</v>
      </c>
      <c r="M76" s="167">
        <v>60.375</v>
      </c>
      <c r="N76" s="168" t="s">
        <v>119</v>
      </c>
      <c r="O76">
        <v>2</v>
      </c>
      <c r="P76">
        <v>773</v>
      </c>
    </row>
    <row r="77" spans="1:19" ht="16.5" thickBot="1" x14ac:dyDescent="0.3">
      <c r="A77" s="22">
        <v>2006</v>
      </c>
      <c r="B77" s="22">
        <v>5</v>
      </c>
      <c r="C77" s="22">
        <v>15</v>
      </c>
      <c r="D77" s="22">
        <v>10.4</v>
      </c>
      <c r="E77" s="23" t="s">
        <v>13</v>
      </c>
      <c r="F77" s="15" t="s">
        <v>15</v>
      </c>
      <c r="G77">
        <f t="shared" si="6"/>
        <v>0.40000000000000036</v>
      </c>
      <c r="H77" s="5">
        <v>38852</v>
      </c>
      <c r="I77">
        <f t="shared" si="5"/>
        <v>10.4</v>
      </c>
      <c r="J77" s="77">
        <v>0</v>
      </c>
      <c r="K77" s="167">
        <v>2.75</v>
      </c>
      <c r="L77" s="167">
        <v>8.5</v>
      </c>
      <c r="M77" s="167">
        <v>41.5</v>
      </c>
      <c r="N77" s="168" t="s">
        <v>127</v>
      </c>
      <c r="O77">
        <v>2</v>
      </c>
      <c r="Q77">
        <v>383</v>
      </c>
    </row>
    <row r="78" spans="1:19" ht="16.5" thickBot="1" x14ac:dyDescent="0.3">
      <c r="A78" s="22">
        <v>2006</v>
      </c>
      <c r="B78" s="22">
        <v>5</v>
      </c>
      <c r="C78" s="22">
        <v>16</v>
      </c>
      <c r="D78" s="22">
        <v>12.5</v>
      </c>
      <c r="E78" s="23" t="s">
        <v>13</v>
      </c>
      <c r="F78" s="15" t="s">
        <v>15</v>
      </c>
      <c r="G78">
        <f t="shared" si="6"/>
        <v>2.5</v>
      </c>
      <c r="H78" s="5">
        <v>38853</v>
      </c>
      <c r="I78">
        <f t="shared" si="5"/>
        <v>12.5</v>
      </c>
      <c r="J78" s="77">
        <v>0</v>
      </c>
      <c r="K78" s="167">
        <v>2.375</v>
      </c>
      <c r="L78" s="167">
        <v>6.5</v>
      </c>
      <c r="M78" s="167">
        <v>55.25</v>
      </c>
      <c r="N78" s="168" t="s">
        <v>120</v>
      </c>
      <c r="O78">
        <v>2</v>
      </c>
      <c r="P78">
        <v>711</v>
      </c>
      <c r="Q78">
        <v>9</v>
      </c>
      <c r="R78" s="78">
        <v>20</v>
      </c>
    </row>
    <row r="79" spans="1:19" ht="16.5" thickBot="1" x14ac:dyDescent="0.3">
      <c r="A79" s="22">
        <v>2006</v>
      </c>
      <c r="B79" s="22">
        <v>5</v>
      </c>
      <c r="C79" s="22">
        <v>17</v>
      </c>
      <c r="D79" s="22">
        <v>14.1</v>
      </c>
      <c r="E79" s="23" t="s">
        <v>13</v>
      </c>
      <c r="F79" s="15" t="s">
        <v>15</v>
      </c>
      <c r="G79">
        <f t="shared" si="6"/>
        <v>4.0999999999999996</v>
      </c>
      <c r="H79" s="5">
        <v>38854</v>
      </c>
      <c r="I79">
        <f t="shared" si="5"/>
        <v>14.1</v>
      </c>
      <c r="J79" s="77">
        <v>0</v>
      </c>
      <c r="K79" s="167">
        <v>2.125</v>
      </c>
      <c r="L79" s="167">
        <v>6.5</v>
      </c>
      <c r="M79" s="167">
        <v>44</v>
      </c>
      <c r="N79" s="168" t="s">
        <v>123</v>
      </c>
      <c r="O79">
        <v>4</v>
      </c>
      <c r="R79" s="78">
        <v>43</v>
      </c>
    </row>
    <row r="80" spans="1:19" ht="16.5" thickBot="1" x14ac:dyDescent="0.3">
      <c r="A80" s="22">
        <v>2006</v>
      </c>
      <c r="B80" s="22">
        <v>5</v>
      </c>
      <c r="C80" s="22">
        <v>18</v>
      </c>
      <c r="D80" s="22">
        <v>15.8</v>
      </c>
      <c r="E80" s="23" t="s">
        <v>14</v>
      </c>
      <c r="F80" s="15" t="s">
        <v>15</v>
      </c>
      <c r="G80">
        <f t="shared" si="6"/>
        <v>5.8000000000000007</v>
      </c>
      <c r="H80" s="5">
        <v>38855</v>
      </c>
      <c r="I80">
        <f t="shared" si="5"/>
        <v>15.8</v>
      </c>
      <c r="J80" s="77">
        <v>0</v>
      </c>
      <c r="K80" s="167">
        <v>4.25</v>
      </c>
      <c r="L80" s="167">
        <v>9.75</v>
      </c>
      <c r="M80" s="167">
        <v>43.5</v>
      </c>
      <c r="N80" s="168" t="s">
        <v>123</v>
      </c>
      <c r="O80">
        <v>4</v>
      </c>
      <c r="Q80">
        <v>1</v>
      </c>
      <c r="R80" s="78">
        <v>124</v>
      </c>
      <c r="S80">
        <v>12</v>
      </c>
    </row>
    <row r="81" spans="1:26" ht="16.5" thickBot="1" x14ac:dyDescent="0.3">
      <c r="A81" s="22">
        <v>2006</v>
      </c>
      <c r="B81" s="22">
        <v>5</v>
      </c>
      <c r="C81" s="22">
        <v>19</v>
      </c>
      <c r="D81" s="22">
        <v>16.3</v>
      </c>
      <c r="E81" s="23" t="s">
        <v>14</v>
      </c>
      <c r="F81" s="15" t="s">
        <v>15</v>
      </c>
      <c r="G81">
        <f t="shared" si="6"/>
        <v>6.3000000000000007</v>
      </c>
      <c r="H81" s="5">
        <v>38856</v>
      </c>
      <c r="I81">
        <f t="shared" si="5"/>
        <v>16.3</v>
      </c>
      <c r="J81" s="77">
        <v>0</v>
      </c>
      <c r="K81" s="167">
        <v>2.375</v>
      </c>
      <c r="L81" s="167">
        <v>6.625</v>
      </c>
      <c r="M81" s="167">
        <v>42</v>
      </c>
      <c r="N81" s="168" t="s">
        <v>117</v>
      </c>
      <c r="O81">
        <v>16</v>
      </c>
      <c r="P81">
        <v>1333</v>
      </c>
      <c r="R81" s="78">
        <v>120</v>
      </c>
    </row>
    <row r="82" spans="1:26" ht="16.5" thickBot="1" x14ac:dyDescent="0.3">
      <c r="A82" s="22">
        <v>2006</v>
      </c>
      <c r="B82" s="22">
        <v>5</v>
      </c>
      <c r="C82" s="22">
        <v>20</v>
      </c>
      <c r="D82" s="22">
        <v>20.7</v>
      </c>
      <c r="E82" s="23" t="s">
        <v>14</v>
      </c>
      <c r="F82" s="15" t="s">
        <v>15</v>
      </c>
      <c r="G82">
        <f t="shared" si="6"/>
        <v>10.7</v>
      </c>
      <c r="H82" s="5">
        <v>38857</v>
      </c>
      <c r="I82">
        <f t="shared" si="5"/>
        <v>20.7</v>
      </c>
      <c r="J82" s="77">
        <v>0</v>
      </c>
      <c r="K82" s="167">
        <v>5</v>
      </c>
      <c r="L82" s="167">
        <v>14.5</v>
      </c>
      <c r="M82" s="167">
        <v>54.5</v>
      </c>
      <c r="N82" s="168" t="s">
        <v>119</v>
      </c>
      <c r="O82">
        <v>1</v>
      </c>
      <c r="P82">
        <v>435</v>
      </c>
      <c r="Q82">
        <v>2</v>
      </c>
      <c r="R82" s="78">
        <v>118</v>
      </c>
      <c r="S82">
        <v>2</v>
      </c>
      <c r="T82">
        <v>11</v>
      </c>
    </row>
    <row r="83" spans="1:26" ht="16.5" thickBot="1" x14ac:dyDescent="0.3">
      <c r="A83" s="22">
        <v>2006</v>
      </c>
      <c r="B83" s="22">
        <v>5</v>
      </c>
      <c r="C83" s="22">
        <v>21</v>
      </c>
      <c r="D83" s="22">
        <v>7.2</v>
      </c>
      <c r="E83" s="23" t="s">
        <v>12</v>
      </c>
      <c r="F83" s="15" t="s">
        <v>15</v>
      </c>
      <c r="G83">
        <f t="shared" si="6"/>
        <v>-2.8</v>
      </c>
      <c r="H83" s="5">
        <v>38858</v>
      </c>
      <c r="I83">
        <f t="shared" si="5"/>
        <v>7.2</v>
      </c>
      <c r="J83" s="77">
        <v>6.3</v>
      </c>
      <c r="K83" s="167">
        <v>1.625</v>
      </c>
      <c r="L83" s="167">
        <v>7</v>
      </c>
      <c r="M83" s="167">
        <v>50.5</v>
      </c>
      <c r="N83" s="168" t="s">
        <v>121</v>
      </c>
      <c r="O83">
        <v>2</v>
      </c>
      <c r="P83">
        <v>149</v>
      </c>
      <c r="R83" s="78">
        <v>5</v>
      </c>
    </row>
    <row r="84" spans="1:26" ht="16.5" thickBot="1" x14ac:dyDescent="0.3">
      <c r="A84" s="22">
        <v>2006</v>
      </c>
      <c r="B84" s="22">
        <v>5</v>
      </c>
      <c r="C84" s="22">
        <v>22</v>
      </c>
      <c r="D84" s="22">
        <v>7.9</v>
      </c>
      <c r="E84" s="23" t="s">
        <v>12</v>
      </c>
      <c r="F84" s="15" t="s">
        <v>15</v>
      </c>
      <c r="G84">
        <f t="shared" si="6"/>
        <v>-2.0999999999999996</v>
      </c>
      <c r="H84" s="5">
        <v>38859</v>
      </c>
      <c r="I84">
        <f t="shared" si="5"/>
        <v>7.9</v>
      </c>
      <c r="J84" s="77">
        <v>0</v>
      </c>
      <c r="K84" s="167">
        <v>1.125</v>
      </c>
      <c r="L84" s="167">
        <v>4.25</v>
      </c>
      <c r="M84" s="167">
        <v>41.5</v>
      </c>
      <c r="N84" s="168" t="s">
        <v>121</v>
      </c>
      <c r="O84">
        <v>2</v>
      </c>
      <c r="R84" s="78">
        <v>8</v>
      </c>
    </row>
    <row r="85" spans="1:26" ht="16.5" thickBot="1" x14ac:dyDescent="0.3">
      <c r="A85" s="22">
        <v>2006</v>
      </c>
      <c r="B85" s="22">
        <v>5</v>
      </c>
      <c r="C85" s="22">
        <v>23</v>
      </c>
      <c r="D85" s="22">
        <v>11</v>
      </c>
      <c r="E85" s="23" t="s">
        <v>13</v>
      </c>
      <c r="F85" s="15" t="s">
        <v>15</v>
      </c>
      <c r="G85">
        <f t="shared" si="6"/>
        <v>1</v>
      </c>
      <c r="H85" s="5">
        <v>38860</v>
      </c>
      <c r="I85">
        <f t="shared" si="5"/>
        <v>11</v>
      </c>
      <c r="J85" s="77">
        <v>0</v>
      </c>
      <c r="K85" s="167">
        <v>1.25</v>
      </c>
      <c r="L85" s="167">
        <v>4.75</v>
      </c>
      <c r="M85" s="167">
        <v>45</v>
      </c>
      <c r="N85" s="168" t="s">
        <v>121</v>
      </c>
      <c r="O85">
        <v>2</v>
      </c>
      <c r="P85">
        <v>50</v>
      </c>
      <c r="R85" s="78">
        <v>10</v>
      </c>
      <c r="T85">
        <v>3</v>
      </c>
    </row>
    <row r="86" spans="1:26" ht="16.5" thickBot="1" x14ac:dyDescent="0.3">
      <c r="A86" s="22">
        <v>2006</v>
      </c>
      <c r="B86" s="22">
        <v>5</v>
      </c>
      <c r="C86" s="22">
        <v>24</v>
      </c>
      <c r="D86" s="22">
        <v>13.6</v>
      </c>
      <c r="E86" s="23" t="s">
        <v>13</v>
      </c>
      <c r="F86" s="15" t="s">
        <v>15</v>
      </c>
      <c r="G86">
        <f t="shared" si="6"/>
        <v>3.5999999999999996</v>
      </c>
      <c r="H86" s="5">
        <v>38861</v>
      </c>
      <c r="I86">
        <f t="shared" si="5"/>
        <v>13.6</v>
      </c>
      <c r="J86" s="77">
        <v>0</v>
      </c>
      <c r="K86" s="167">
        <v>2.625</v>
      </c>
      <c r="L86" s="167">
        <v>8.125</v>
      </c>
      <c r="M86" s="167">
        <v>40.625</v>
      </c>
      <c r="N86" s="168" t="s">
        <v>122</v>
      </c>
      <c r="O86">
        <v>2</v>
      </c>
      <c r="P86">
        <v>37</v>
      </c>
      <c r="R86" s="78">
        <v>20</v>
      </c>
      <c r="T86">
        <v>6</v>
      </c>
      <c r="U86">
        <v>21</v>
      </c>
    </row>
    <row r="87" spans="1:26" ht="16.5" thickBot="1" x14ac:dyDescent="0.3">
      <c r="A87" s="22">
        <v>2006</v>
      </c>
      <c r="B87" s="22">
        <v>5</v>
      </c>
      <c r="C87" s="22">
        <v>25</v>
      </c>
      <c r="D87" s="22">
        <v>20.9</v>
      </c>
      <c r="E87" s="23" t="s">
        <v>14</v>
      </c>
      <c r="F87" s="36" t="s">
        <v>16</v>
      </c>
      <c r="G87">
        <f t="shared" ref="G87:G93" si="7">D87-15</f>
        <v>5.8999999999999986</v>
      </c>
      <c r="H87" s="5">
        <v>38862</v>
      </c>
      <c r="I87">
        <f t="shared" si="5"/>
        <v>20.9</v>
      </c>
      <c r="J87" s="77">
        <v>0</v>
      </c>
      <c r="K87" s="167">
        <v>2.25</v>
      </c>
      <c r="L87" s="167">
        <v>8</v>
      </c>
      <c r="M87" s="167">
        <v>28</v>
      </c>
      <c r="N87" s="168" t="s">
        <v>120</v>
      </c>
      <c r="O87">
        <v>2</v>
      </c>
      <c r="P87">
        <v>33</v>
      </c>
      <c r="R87" s="78">
        <v>66</v>
      </c>
      <c r="T87">
        <v>1</v>
      </c>
    </row>
    <row r="88" spans="1:26" ht="16.5" thickBot="1" x14ac:dyDescent="0.3">
      <c r="A88" s="22">
        <v>2006</v>
      </c>
      <c r="B88" s="22">
        <v>5</v>
      </c>
      <c r="C88" s="22">
        <v>26</v>
      </c>
      <c r="D88" s="22">
        <v>21.3</v>
      </c>
      <c r="E88" s="23" t="s">
        <v>14</v>
      </c>
      <c r="F88" s="36" t="s">
        <v>16</v>
      </c>
      <c r="G88">
        <f t="shared" si="7"/>
        <v>6.3000000000000007</v>
      </c>
      <c r="H88" s="5">
        <v>38863</v>
      </c>
      <c r="I88">
        <f t="shared" si="5"/>
        <v>21.3</v>
      </c>
      <c r="J88" s="77">
        <v>0</v>
      </c>
      <c r="K88" s="167">
        <v>4.625</v>
      </c>
      <c r="L88" s="167">
        <v>13.875</v>
      </c>
      <c r="M88" s="167">
        <v>49.5</v>
      </c>
      <c r="N88" s="168" t="s">
        <v>122</v>
      </c>
      <c r="O88">
        <v>4</v>
      </c>
      <c r="P88">
        <v>37</v>
      </c>
      <c r="Q88">
        <v>13</v>
      </c>
      <c r="R88" s="78">
        <v>74</v>
      </c>
      <c r="U88">
        <v>1</v>
      </c>
    </row>
    <row r="89" spans="1:26" ht="16.5" thickBot="1" x14ac:dyDescent="0.3">
      <c r="A89" s="22">
        <v>2006</v>
      </c>
      <c r="B89" s="22">
        <v>5</v>
      </c>
      <c r="C89" s="22">
        <v>27</v>
      </c>
      <c r="D89" s="22">
        <v>18.7</v>
      </c>
      <c r="E89" s="23" t="s">
        <v>14</v>
      </c>
      <c r="F89" s="36" t="s">
        <v>16</v>
      </c>
      <c r="G89">
        <f t="shared" si="7"/>
        <v>3.6999999999999993</v>
      </c>
      <c r="H89" s="5">
        <v>38864</v>
      </c>
      <c r="I89">
        <f t="shared" si="5"/>
        <v>18.7</v>
      </c>
      <c r="J89" s="77">
        <v>0</v>
      </c>
      <c r="K89" s="167">
        <v>4.625</v>
      </c>
      <c r="L89" s="167">
        <v>11</v>
      </c>
      <c r="M89" s="167">
        <v>52.375</v>
      </c>
      <c r="N89" s="168" t="s">
        <v>123</v>
      </c>
      <c r="O89">
        <v>2</v>
      </c>
      <c r="P89">
        <v>40</v>
      </c>
      <c r="R89" s="78">
        <v>3</v>
      </c>
      <c r="U89">
        <v>2</v>
      </c>
    </row>
    <row r="90" spans="1:26" ht="16.5" thickBot="1" x14ac:dyDescent="0.3">
      <c r="A90" s="22">
        <v>2006</v>
      </c>
      <c r="B90" s="22">
        <v>5</v>
      </c>
      <c r="C90" s="22">
        <v>28</v>
      </c>
      <c r="D90" s="22">
        <v>13.5</v>
      </c>
      <c r="E90" s="23" t="s">
        <v>13</v>
      </c>
      <c r="F90" s="36" t="s">
        <v>16</v>
      </c>
      <c r="G90">
        <f t="shared" si="7"/>
        <v>-1.5</v>
      </c>
      <c r="H90" s="5">
        <v>38865</v>
      </c>
      <c r="I90">
        <f t="shared" si="5"/>
        <v>13.5</v>
      </c>
      <c r="J90" s="77">
        <v>0</v>
      </c>
      <c r="K90" s="167">
        <v>2.5</v>
      </c>
      <c r="L90" s="167">
        <v>7.625</v>
      </c>
      <c r="M90" s="167">
        <v>51.875</v>
      </c>
      <c r="N90" s="168" t="s">
        <v>122</v>
      </c>
      <c r="O90">
        <v>1</v>
      </c>
      <c r="P90">
        <v>56</v>
      </c>
      <c r="R90" s="78">
        <v>2</v>
      </c>
      <c r="T90">
        <v>4</v>
      </c>
      <c r="U90">
        <v>5</v>
      </c>
    </row>
    <row r="91" spans="1:26" ht="16.5" thickBot="1" x14ac:dyDescent="0.3">
      <c r="A91" s="22">
        <v>2006</v>
      </c>
      <c r="B91" s="22">
        <v>5</v>
      </c>
      <c r="C91" s="22">
        <v>29</v>
      </c>
      <c r="D91" s="22">
        <v>15.1</v>
      </c>
      <c r="E91" s="23" t="s">
        <v>14</v>
      </c>
      <c r="F91" s="36" t="s">
        <v>16</v>
      </c>
      <c r="G91">
        <f t="shared" si="7"/>
        <v>9.9999999999999645E-2</v>
      </c>
      <c r="H91" s="5">
        <v>38866</v>
      </c>
      <c r="I91">
        <f t="shared" si="5"/>
        <v>15.1</v>
      </c>
      <c r="J91" s="77">
        <v>0</v>
      </c>
      <c r="K91" s="167">
        <v>1.875</v>
      </c>
      <c r="L91" s="167">
        <v>7.375</v>
      </c>
      <c r="M91" s="167">
        <v>43</v>
      </c>
      <c r="N91" s="168" t="s">
        <v>117</v>
      </c>
      <c r="O91">
        <v>1</v>
      </c>
      <c r="P91">
        <v>73</v>
      </c>
      <c r="R91" s="78">
        <v>1</v>
      </c>
      <c r="U91">
        <v>3</v>
      </c>
    </row>
    <row r="92" spans="1:26" ht="16.5" thickBot="1" x14ac:dyDescent="0.3">
      <c r="A92" s="22">
        <v>2006</v>
      </c>
      <c r="B92" s="22">
        <v>5</v>
      </c>
      <c r="C92" s="22">
        <v>30</v>
      </c>
      <c r="D92" s="22">
        <v>8.9</v>
      </c>
      <c r="E92" s="23" t="s">
        <v>12</v>
      </c>
      <c r="F92" s="36" t="s">
        <v>16</v>
      </c>
      <c r="G92">
        <f t="shared" si="7"/>
        <v>-6.1</v>
      </c>
      <c r="H92" s="5">
        <v>38867</v>
      </c>
      <c r="I92">
        <f t="shared" si="5"/>
        <v>8.9</v>
      </c>
      <c r="J92" s="77">
        <v>0</v>
      </c>
      <c r="K92" s="167">
        <v>2.25</v>
      </c>
      <c r="L92" s="167">
        <v>7.875</v>
      </c>
      <c r="M92" s="167">
        <v>45.875</v>
      </c>
      <c r="N92" s="168" t="s">
        <v>127</v>
      </c>
      <c r="O92">
        <v>1</v>
      </c>
      <c r="P92">
        <v>3</v>
      </c>
      <c r="R92" s="78">
        <v>1</v>
      </c>
      <c r="U92">
        <v>2</v>
      </c>
      <c r="V92">
        <v>5</v>
      </c>
      <c r="W92">
        <v>8</v>
      </c>
      <c r="Z92">
        <v>4</v>
      </c>
    </row>
    <row r="93" spans="1:26" ht="16.5" thickBot="1" x14ac:dyDescent="0.3">
      <c r="A93" s="28">
        <v>2006</v>
      </c>
      <c r="B93" s="28">
        <v>5</v>
      </c>
      <c r="C93" s="28">
        <v>31</v>
      </c>
      <c r="D93" s="28">
        <v>12.1</v>
      </c>
      <c r="E93" s="29" t="s">
        <v>13</v>
      </c>
      <c r="F93" s="36" t="s">
        <v>16</v>
      </c>
      <c r="G93">
        <f t="shared" si="7"/>
        <v>-2.9000000000000004</v>
      </c>
      <c r="H93" s="5">
        <v>38868</v>
      </c>
      <c r="I93" s="30">
        <f t="shared" si="5"/>
        <v>12.1</v>
      </c>
      <c r="J93" s="77">
        <v>0</v>
      </c>
      <c r="K93" s="167">
        <v>3</v>
      </c>
      <c r="L93" s="167">
        <v>8.125</v>
      </c>
      <c r="M93" s="167">
        <v>39.875</v>
      </c>
      <c r="N93" s="168" t="s">
        <v>129</v>
      </c>
      <c r="R93" s="78">
        <v>11</v>
      </c>
    </row>
    <row r="94" spans="1:26" ht="16.5" thickBot="1" x14ac:dyDescent="0.3">
      <c r="A94" s="22">
        <v>2006</v>
      </c>
      <c r="B94" s="22">
        <v>6</v>
      </c>
      <c r="C94" s="22">
        <v>1</v>
      </c>
      <c r="D94" s="22">
        <v>16.7</v>
      </c>
      <c r="E94" s="23" t="s">
        <v>14</v>
      </c>
      <c r="F94" s="36" t="s">
        <v>16</v>
      </c>
      <c r="G94">
        <f>D94-15</f>
        <v>1.6999999999999993</v>
      </c>
      <c r="H94" s="5">
        <v>38869</v>
      </c>
      <c r="I94">
        <f t="shared" si="5"/>
        <v>16.7</v>
      </c>
      <c r="J94" s="77">
        <v>0</v>
      </c>
      <c r="K94" s="167">
        <v>2</v>
      </c>
      <c r="L94" s="167">
        <v>6.5</v>
      </c>
      <c r="M94" s="167">
        <v>38.75</v>
      </c>
      <c r="N94" s="168" t="s">
        <v>129</v>
      </c>
      <c r="P94">
        <v>111</v>
      </c>
      <c r="R94" s="78">
        <v>11</v>
      </c>
      <c r="U94">
        <v>5</v>
      </c>
    </row>
    <row r="95" spans="1:26" ht="16.5" thickBot="1" x14ac:dyDescent="0.3">
      <c r="A95" s="22">
        <v>2006</v>
      </c>
      <c r="B95" s="22">
        <v>6</v>
      </c>
      <c r="C95" s="22">
        <v>2</v>
      </c>
      <c r="D95" s="22">
        <v>16.7</v>
      </c>
      <c r="E95" s="23" t="s">
        <v>14</v>
      </c>
      <c r="F95" s="17" t="s">
        <v>16</v>
      </c>
      <c r="G95">
        <f t="shared" ref="G95:G158" si="8">D95-15</f>
        <v>1.6999999999999993</v>
      </c>
      <c r="H95" s="5">
        <v>38870</v>
      </c>
      <c r="I95">
        <f t="shared" si="5"/>
        <v>16.7</v>
      </c>
      <c r="J95" s="77">
        <v>0</v>
      </c>
      <c r="K95" s="167">
        <v>0.875</v>
      </c>
      <c r="L95" s="167">
        <v>4.25</v>
      </c>
      <c r="M95" s="167">
        <v>44.375</v>
      </c>
      <c r="N95" s="168" t="s">
        <v>127</v>
      </c>
      <c r="P95">
        <v>116</v>
      </c>
      <c r="R95" s="78">
        <v>20</v>
      </c>
      <c r="T95">
        <v>3</v>
      </c>
      <c r="U95">
        <v>309</v>
      </c>
    </row>
    <row r="96" spans="1:26" ht="16.5" thickBot="1" x14ac:dyDescent="0.3">
      <c r="A96" s="22">
        <v>2006</v>
      </c>
      <c r="B96" s="22">
        <v>6</v>
      </c>
      <c r="C96" s="22">
        <v>3</v>
      </c>
      <c r="D96" s="22">
        <v>17.2</v>
      </c>
      <c r="E96" s="23" t="s">
        <v>14</v>
      </c>
      <c r="F96" s="17" t="s">
        <v>16</v>
      </c>
      <c r="G96">
        <f t="shared" si="8"/>
        <v>2.1999999999999993</v>
      </c>
      <c r="H96" s="5">
        <v>38871</v>
      </c>
      <c r="I96">
        <f t="shared" si="5"/>
        <v>17.2</v>
      </c>
      <c r="J96" s="77">
        <v>0</v>
      </c>
      <c r="K96" s="167">
        <v>0.75</v>
      </c>
      <c r="L96" s="167">
        <v>4</v>
      </c>
      <c r="M96" s="167">
        <v>51.25</v>
      </c>
      <c r="N96" s="168" t="s">
        <v>117</v>
      </c>
      <c r="P96">
        <v>145</v>
      </c>
      <c r="R96" s="78">
        <v>1</v>
      </c>
      <c r="T96">
        <v>3</v>
      </c>
      <c r="U96">
        <v>412</v>
      </c>
    </row>
    <row r="97" spans="1:27" ht="16.5" thickBot="1" x14ac:dyDescent="0.3">
      <c r="A97" s="22">
        <v>2006</v>
      </c>
      <c r="B97" s="22">
        <v>6</v>
      </c>
      <c r="C97" s="22">
        <v>4</v>
      </c>
      <c r="D97" s="22">
        <v>18.600000000000001</v>
      </c>
      <c r="E97" s="23" t="s">
        <v>14</v>
      </c>
      <c r="F97" s="17" t="s">
        <v>16</v>
      </c>
      <c r="G97">
        <f t="shared" si="8"/>
        <v>3.6000000000000014</v>
      </c>
      <c r="H97" s="5">
        <v>38872</v>
      </c>
      <c r="I97">
        <f t="shared" si="5"/>
        <v>18.600000000000001</v>
      </c>
      <c r="J97" s="77">
        <v>0</v>
      </c>
      <c r="K97" s="167">
        <v>1.5</v>
      </c>
      <c r="L97" s="167">
        <v>4.5</v>
      </c>
      <c r="M97" s="167">
        <v>51.625</v>
      </c>
      <c r="N97" s="168" t="s">
        <v>119</v>
      </c>
      <c r="O97">
        <v>1</v>
      </c>
      <c r="P97">
        <v>56</v>
      </c>
      <c r="T97">
        <v>1</v>
      </c>
      <c r="U97">
        <v>449</v>
      </c>
    </row>
    <row r="98" spans="1:27" ht="16.5" thickBot="1" x14ac:dyDescent="0.3">
      <c r="A98" s="22">
        <v>2006</v>
      </c>
      <c r="B98" s="22">
        <v>6</v>
      </c>
      <c r="C98" s="22">
        <v>5</v>
      </c>
      <c r="D98" s="22">
        <v>19.399999999999999</v>
      </c>
      <c r="E98" s="23" t="s">
        <v>14</v>
      </c>
      <c r="F98" s="17" t="s">
        <v>16</v>
      </c>
      <c r="G98">
        <f t="shared" si="8"/>
        <v>4.3999999999999986</v>
      </c>
      <c r="H98" s="5">
        <v>38873</v>
      </c>
      <c r="I98">
        <f t="shared" si="5"/>
        <v>19.399999999999999</v>
      </c>
      <c r="J98" s="77">
        <v>0</v>
      </c>
      <c r="K98" s="167">
        <v>1.375</v>
      </c>
      <c r="L98" s="167">
        <v>4.875</v>
      </c>
      <c r="M98" s="167">
        <v>53.875</v>
      </c>
      <c r="N98" s="168" t="s">
        <v>117</v>
      </c>
    </row>
    <row r="99" spans="1:27" ht="16.5" thickBot="1" x14ac:dyDescent="0.3">
      <c r="A99" s="22">
        <v>2006</v>
      </c>
      <c r="B99" s="22">
        <v>6</v>
      </c>
      <c r="C99" s="22">
        <v>6</v>
      </c>
      <c r="D99" s="22">
        <v>21.6</v>
      </c>
      <c r="E99" s="23" t="s">
        <v>14</v>
      </c>
      <c r="F99" s="17" t="s">
        <v>16</v>
      </c>
      <c r="G99">
        <f t="shared" si="8"/>
        <v>6.6000000000000014</v>
      </c>
      <c r="H99" s="5">
        <v>38874</v>
      </c>
      <c r="I99">
        <f t="shared" si="5"/>
        <v>21.6</v>
      </c>
      <c r="J99" s="77">
        <v>0</v>
      </c>
      <c r="K99" s="167">
        <v>0.875</v>
      </c>
      <c r="L99" s="167">
        <v>4.125</v>
      </c>
      <c r="M99" s="167">
        <v>57.25</v>
      </c>
      <c r="N99" s="168" t="s">
        <v>124</v>
      </c>
    </row>
    <row r="100" spans="1:27" ht="16.5" thickBot="1" x14ac:dyDescent="0.3">
      <c r="A100" s="22">
        <v>2006</v>
      </c>
      <c r="B100" s="22">
        <v>6</v>
      </c>
      <c r="C100" s="22">
        <v>7</v>
      </c>
      <c r="D100" s="22">
        <v>21.9</v>
      </c>
      <c r="E100" s="23" t="s">
        <v>14</v>
      </c>
      <c r="F100" s="17" t="s">
        <v>16</v>
      </c>
      <c r="G100">
        <f t="shared" si="8"/>
        <v>6.8999999999999986</v>
      </c>
      <c r="H100" s="5">
        <v>38875</v>
      </c>
      <c r="I100">
        <f t="shared" si="5"/>
        <v>21.9</v>
      </c>
      <c r="J100" s="77">
        <v>0</v>
      </c>
      <c r="K100" s="167">
        <v>0.75</v>
      </c>
      <c r="L100" s="167">
        <v>3.625</v>
      </c>
      <c r="M100" s="167">
        <v>53.125</v>
      </c>
      <c r="N100" s="168" t="s">
        <v>120</v>
      </c>
      <c r="P100">
        <v>43</v>
      </c>
      <c r="T100">
        <v>1</v>
      </c>
      <c r="U100">
        <v>165</v>
      </c>
      <c r="Y100">
        <v>1</v>
      </c>
    </row>
    <row r="101" spans="1:27" ht="16.5" thickBot="1" x14ac:dyDescent="0.3">
      <c r="A101" s="22">
        <v>2006</v>
      </c>
      <c r="B101" s="22">
        <v>6</v>
      </c>
      <c r="C101" s="22">
        <v>8</v>
      </c>
      <c r="D101" s="22">
        <v>23.2</v>
      </c>
      <c r="E101" s="23" t="s">
        <v>14</v>
      </c>
      <c r="F101" s="17" t="s">
        <v>16</v>
      </c>
      <c r="G101">
        <f t="shared" si="8"/>
        <v>8.1999999999999993</v>
      </c>
      <c r="H101" s="5">
        <v>38876</v>
      </c>
      <c r="I101">
        <f t="shared" si="5"/>
        <v>23.2</v>
      </c>
      <c r="J101" s="77">
        <v>0</v>
      </c>
      <c r="K101" s="167">
        <v>1.375</v>
      </c>
      <c r="L101" s="167">
        <v>4.625</v>
      </c>
      <c r="M101" s="167">
        <v>44.625</v>
      </c>
      <c r="N101" s="168" t="s">
        <v>119</v>
      </c>
      <c r="P101">
        <v>16</v>
      </c>
      <c r="U101">
        <v>142</v>
      </c>
      <c r="Y101">
        <v>1</v>
      </c>
    </row>
    <row r="102" spans="1:27" ht="16.5" thickBot="1" x14ac:dyDescent="0.3">
      <c r="A102" s="22">
        <v>2006</v>
      </c>
      <c r="B102" s="22">
        <v>6</v>
      </c>
      <c r="C102" s="22">
        <v>9</v>
      </c>
      <c r="D102" s="22">
        <v>23.6</v>
      </c>
      <c r="E102" s="23" t="s">
        <v>14</v>
      </c>
      <c r="F102" s="17" t="s">
        <v>16</v>
      </c>
      <c r="G102">
        <f t="shared" si="8"/>
        <v>8.6000000000000014</v>
      </c>
      <c r="H102" s="5">
        <v>38877</v>
      </c>
      <c r="I102">
        <f t="shared" si="5"/>
        <v>23.6</v>
      </c>
      <c r="J102" s="77">
        <v>0</v>
      </c>
      <c r="K102" s="167">
        <v>1.625</v>
      </c>
      <c r="L102" s="167">
        <v>5.375</v>
      </c>
      <c r="M102" s="167">
        <v>57.5</v>
      </c>
      <c r="N102" s="168" t="s">
        <v>121</v>
      </c>
    </row>
    <row r="103" spans="1:27" ht="16.5" thickBot="1" x14ac:dyDescent="0.3">
      <c r="A103" s="22">
        <v>2006</v>
      </c>
      <c r="B103" s="22">
        <v>6</v>
      </c>
      <c r="C103" s="22">
        <v>10</v>
      </c>
      <c r="D103" s="22">
        <v>22</v>
      </c>
      <c r="E103" s="23" t="s">
        <v>14</v>
      </c>
      <c r="F103" s="17" t="s">
        <v>16</v>
      </c>
      <c r="G103">
        <f t="shared" si="8"/>
        <v>7</v>
      </c>
      <c r="H103" s="5">
        <v>38878</v>
      </c>
      <c r="I103">
        <f t="shared" si="5"/>
        <v>22</v>
      </c>
      <c r="J103" s="77">
        <v>0</v>
      </c>
      <c r="K103" s="167">
        <v>1.25</v>
      </c>
      <c r="L103" s="167">
        <v>5.875</v>
      </c>
      <c r="M103" s="167">
        <v>52.25</v>
      </c>
      <c r="N103" s="168" t="s">
        <v>127</v>
      </c>
    </row>
    <row r="104" spans="1:27" ht="16.5" thickBot="1" x14ac:dyDescent="0.3">
      <c r="A104" s="22">
        <v>2006</v>
      </c>
      <c r="B104" s="22">
        <v>6</v>
      </c>
      <c r="C104" s="22">
        <v>11</v>
      </c>
      <c r="D104" s="22">
        <v>18.5</v>
      </c>
      <c r="E104" s="23" t="s">
        <v>14</v>
      </c>
      <c r="F104" s="17" t="s">
        <v>16</v>
      </c>
      <c r="G104">
        <f t="shared" si="8"/>
        <v>3.5</v>
      </c>
      <c r="H104" s="5">
        <v>38879</v>
      </c>
      <c r="I104">
        <f t="shared" si="5"/>
        <v>18.5</v>
      </c>
      <c r="J104" s="77">
        <v>0</v>
      </c>
      <c r="K104" s="167">
        <v>0.625</v>
      </c>
      <c r="L104" s="167">
        <v>3.375</v>
      </c>
      <c r="M104" s="167">
        <v>50.75</v>
      </c>
      <c r="N104" s="168" t="s">
        <v>129</v>
      </c>
    </row>
    <row r="105" spans="1:27" ht="16.5" thickBot="1" x14ac:dyDescent="0.3">
      <c r="A105" s="22">
        <v>2006</v>
      </c>
      <c r="B105" s="22">
        <v>6</v>
      </c>
      <c r="C105" s="22">
        <v>12</v>
      </c>
      <c r="D105" s="22">
        <v>21.2</v>
      </c>
      <c r="E105" s="23" t="s">
        <v>14</v>
      </c>
      <c r="F105" s="17" t="s">
        <v>16</v>
      </c>
      <c r="G105">
        <f t="shared" si="8"/>
        <v>6.1999999999999993</v>
      </c>
      <c r="H105" s="5">
        <v>38880</v>
      </c>
      <c r="I105">
        <f t="shared" si="5"/>
        <v>21.2</v>
      </c>
      <c r="J105" s="77">
        <v>0</v>
      </c>
      <c r="K105" s="167">
        <v>2.375</v>
      </c>
      <c r="L105" s="167">
        <v>6.375</v>
      </c>
      <c r="M105" s="167">
        <v>43.375</v>
      </c>
      <c r="N105" s="168" t="s">
        <v>121</v>
      </c>
      <c r="P105">
        <v>8</v>
      </c>
      <c r="U105">
        <v>29</v>
      </c>
    </row>
    <row r="106" spans="1:27" ht="16.5" thickBot="1" x14ac:dyDescent="0.3">
      <c r="A106" s="22">
        <v>2006</v>
      </c>
      <c r="B106" s="22">
        <v>6</v>
      </c>
      <c r="C106" s="22">
        <v>13</v>
      </c>
      <c r="D106" s="22">
        <v>25.3</v>
      </c>
      <c r="E106" s="23" t="s">
        <v>14</v>
      </c>
      <c r="F106" s="17" t="s">
        <v>16</v>
      </c>
      <c r="G106">
        <f t="shared" si="8"/>
        <v>10.3</v>
      </c>
      <c r="H106" s="5">
        <v>38881</v>
      </c>
      <c r="I106">
        <f t="shared" si="5"/>
        <v>25.3</v>
      </c>
      <c r="J106" s="77">
        <v>0.8</v>
      </c>
      <c r="K106" s="167">
        <v>2.375</v>
      </c>
      <c r="L106" s="167">
        <v>6.75</v>
      </c>
      <c r="M106" s="167">
        <v>59.625</v>
      </c>
      <c r="N106" s="168" t="s">
        <v>122</v>
      </c>
      <c r="P106">
        <v>15</v>
      </c>
      <c r="U106">
        <v>49</v>
      </c>
      <c r="W106">
        <v>4</v>
      </c>
    </row>
    <row r="107" spans="1:27" ht="16.5" thickBot="1" x14ac:dyDescent="0.3">
      <c r="A107" s="22">
        <v>2006</v>
      </c>
      <c r="B107" s="22">
        <v>6</v>
      </c>
      <c r="C107" s="22">
        <v>14</v>
      </c>
      <c r="D107" s="22">
        <v>20.8</v>
      </c>
      <c r="E107" s="23" t="s">
        <v>14</v>
      </c>
      <c r="F107" s="17" t="s">
        <v>16</v>
      </c>
      <c r="G107">
        <f t="shared" si="8"/>
        <v>5.8000000000000007</v>
      </c>
      <c r="H107" s="5">
        <v>38882</v>
      </c>
      <c r="I107">
        <f t="shared" si="5"/>
        <v>20.8</v>
      </c>
      <c r="J107" s="77">
        <v>3.9</v>
      </c>
      <c r="K107" s="167">
        <v>2.875</v>
      </c>
      <c r="L107" s="167">
        <v>9.25</v>
      </c>
      <c r="M107" s="167">
        <v>79.625</v>
      </c>
      <c r="N107" s="168" t="s">
        <v>123</v>
      </c>
      <c r="P107">
        <v>12</v>
      </c>
      <c r="U107">
        <v>33</v>
      </c>
      <c r="W107">
        <v>1</v>
      </c>
      <c r="Y107">
        <v>1</v>
      </c>
    </row>
    <row r="108" spans="1:27" ht="16.5" thickBot="1" x14ac:dyDescent="0.3">
      <c r="A108" s="22">
        <v>2006</v>
      </c>
      <c r="B108" s="22">
        <v>6</v>
      </c>
      <c r="C108" s="22">
        <v>15</v>
      </c>
      <c r="D108" s="22">
        <v>12.2</v>
      </c>
      <c r="E108" s="23" t="s">
        <v>13</v>
      </c>
      <c r="F108" s="17" t="s">
        <v>16</v>
      </c>
      <c r="G108">
        <f t="shared" si="8"/>
        <v>-2.8000000000000007</v>
      </c>
      <c r="H108" s="5">
        <v>38883</v>
      </c>
      <c r="I108">
        <f t="shared" si="5"/>
        <v>12.2</v>
      </c>
      <c r="J108" s="77">
        <v>19.100000000000001</v>
      </c>
      <c r="K108" s="167">
        <v>1.75</v>
      </c>
      <c r="L108" s="167">
        <v>7.75</v>
      </c>
      <c r="M108" s="167">
        <v>83</v>
      </c>
      <c r="N108" s="168" t="s">
        <v>122</v>
      </c>
      <c r="P108">
        <v>2</v>
      </c>
      <c r="U108">
        <v>9</v>
      </c>
      <c r="W108">
        <v>1</v>
      </c>
    </row>
    <row r="109" spans="1:27" ht="16.5" thickBot="1" x14ac:dyDescent="0.3">
      <c r="A109" s="22">
        <v>2006</v>
      </c>
      <c r="B109" s="22">
        <v>6</v>
      </c>
      <c r="C109" s="22">
        <v>16</v>
      </c>
      <c r="D109" s="22">
        <v>11.9</v>
      </c>
      <c r="E109" s="23" t="s">
        <v>13</v>
      </c>
      <c r="F109" s="17" t="s">
        <v>16</v>
      </c>
      <c r="G109">
        <f t="shared" si="8"/>
        <v>-3.0999999999999996</v>
      </c>
      <c r="H109" s="5">
        <v>38884</v>
      </c>
      <c r="I109">
        <f t="shared" si="5"/>
        <v>11.9</v>
      </c>
      <c r="J109" s="77">
        <v>2.6</v>
      </c>
      <c r="K109" s="167">
        <v>3.125</v>
      </c>
      <c r="L109" s="167">
        <v>7.375</v>
      </c>
      <c r="M109" s="167">
        <v>77.625</v>
      </c>
      <c r="N109" s="168" t="s">
        <v>119</v>
      </c>
      <c r="U109">
        <v>5</v>
      </c>
    </row>
    <row r="110" spans="1:27" ht="16.5" thickBot="1" x14ac:dyDescent="0.3">
      <c r="A110" s="22">
        <v>2006</v>
      </c>
      <c r="B110" s="22">
        <v>6</v>
      </c>
      <c r="C110" s="22">
        <v>17</v>
      </c>
      <c r="D110" s="22">
        <v>15.9</v>
      </c>
      <c r="E110" s="23" t="s">
        <v>14</v>
      </c>
      <c r="F110" s="17" t="s">
        <v>16</v>
      </c>
      <c r="G110">
        <f t="shared" si="8"/>
        <v>0.90000000000000036</v>
      </c>
      <c r="H110" s="5">
        <v>38885</v>
      </c>
      <c r="I110">
        <f t="shared" si="5"/>
        <v>15.9</v>
      </c>
      <c r="J110" s="77">
        <v>0</v>
      </c>
      <c r="K110" s="167">
        <v>1.5</v>
      </c>
      <c r="L110" s="167">
        <v>5.125</v>
      </c>
      <c r="M110" s="167">
        <v>70.375</v>
      </c>
      <c r="N110" s="168" t="s">
        <v>118</v>
      </c>
      <c r="U110">
        <v>7</v>
      </c>
      <c r="W110">
        <v>2</v>
      </c>
    </row>
    <row r="111" spans="1:27" ht="16.5" thickBot="1" x14ac:dyDescent="0.3">
      <c r="A111" s="22">
        <v>2006</v>
      </c>
      <c r="B111" s="22">
        <v>6</v>
      </c>
      <c r="C111" s="22">
        <v>18</v>
      </c>
      <c r="D111" s="22">
        <v>19.8</v>
      </c>
      <c r="E111" s="23" t="s">
        <v>14</v>
      </c>
      <c r="F111" s="17" t="s">
        <v>16</v>
      </c>
      <c r="G111">
        <f t="shared" si="8"/>
        <v>4.8000000000000007</v>
      </c>
      <c r="H111" s="5">
        <v>38886</v>
      </c>
      <c r="I111">
        <f t="shared" si="5"/>
        <v>19.8</v>
      </c>
      <c r="J111" s="77">
        <v>0</v>
      </c>
      <c r="K111" s="167">
        <v>0.875</v>
      </c>
      <c r="L111" s="167">
        <v>4.5</v>
      </c>
      <c r="M111" s="167">
        <v>65.5</v>
      </c>
      <c r="N111" s="168" t="s">
        <v>124</v>
      </c>
      <c r="P111">
        <v>4</v>
      </c>
      <c r="U111">
        <v>14</v>
      </c>
      <c r="W111">
        <v>3</v>
      </c>
      <c r="Y111">
        <v>1</v>
      </c>
      <c r="Z111">
        <v>1</v>
      </c>
      <c r="AA111">
        <v>1</v>
      </c>
    </row>
    <row r="112" spans="1:27" ht="16.5" thickBot="1" x14ac:dyDescent="0.3">
      <c r="A112" s="22">
        <v>2006</v>
      </c>
      <c r="B112" s="22">
        <v>6</v>
      </c>
      <c r="C112" s="22">
        <v>19</v>
      </c>
      <c r="D112" s="22">
        <v>21.3</v>
      </c>
      <c r="E112" s="23" t="s">
        <v>14</v>
      </c>
      <c r="F112" s="17" t="s">
        <v>16</v>
      </c>
      <c r="G112">
        <f t="shared" si="8"/>
        <v>6.3000000000000007</v>
      </c>
      <c r="H112" s="5">
        <v>38887</v>
      </c>
      <c r="I112">
        <f t="shared" si="5"/>
        <v>21.3</v>
      </c>
      <c r="J112" s="77">
        <v>0</v>
      </c>
      <c r="K112" s="167">
        <v>1.125</v>
      </c>
      <c r="L112" s="167">
        <v>4.375</v>
      </c>
      <c r="M112" s="167">
        <v>59</v>
      </c>
      <c r="N112" s="168" t="s">
        <v>124</v>
      </c>
      <c r="P112">
        <v>2</v>
      </c>
      <c r="U112">
        <v>4</v>
      </c>
      <c r="W112">
        <v>7</v>
      </c>
      <c r="Y112">
        <v>2</v>
      </c>
      <c r="Z112">
        <v>2</v>
      </c>
    </row>
    <row r="113" spans="1:28" ht="16.5" thickBot="1" x14ac:dyDescent="0.3">
      <c r="A113" s="22">
        <v>2006</v>
      </c>
      <c r="B113" s="22">
        <v>6</v>
      </c>
      <c r="C113" s="22">
        <v>20</v>
      </c>
      <c r="D113" s="22">
        <v>21.8</v>
      </c>
      <c r="E113" s="23" t="s">
        <v>14</v>
      </c>
      <c r="F113" s="17" t="s">
        <v>16</v>
      </c>
      <c r="G113">
        <f t="shared" si="8"/>
        <v>6.8000000000000007</v>
      </c>
      <c r="H113" s="5">
        <v>38888</v>
      </c>
      <c r="I113">
        <f t="shared" si="5"/>
        <v>21.8</v>
      </c>
      <c r="J113" s="77">
        <v>0</v>
      </c>
      <c r="K113" s="167">
        <v>1</v>
      </c>
      <c r="L113" s="167">
        <v>3.75</v>
      </c>
      <c r="M113" s="167">
        <v>57.25</v>
      </c>
      <c r="N113" s="168" t="s">
        <v>127</v>
      </c>
      <c r="P113">
        <v>1</v>
      </c>
      <c r="U113">
        <v>3</v>
      </c>
      <c r="W113">
        <v>4</v>
      </c>
    </row>
    <row r="114" spans="1:28" ht="16.5" thickBot="1" x14ac:dyDescent="0.3">
      <c r="A114" s="22">
        <v>2006</v>
      </c>
      <c r="B114" s="22">
        <v>6</v>
      </c>
      <c r="C114" s="22">
        <v>21</v>
      </c>
      <c r="D114" s="22">
        <v>22.7</v>
      </c>
      <c r="E114" s="23" t="s">
        <v>14</v>
      </c>
      <c r="F114" s="17" t="s">
        <v>16</v>
      </c>
      <c r="G114">
        <f t="shared" si="8"/>
        <v>7.6999999999999993</v>
      </c>
      <c r="H114" s="5">
        <v>38889</v>
      </c>
      <c r="I114">
        <f t="shared" si="5"/>
        <v>22.7</v>
      </c>
      <c r="J114" s="77">
        <v>0</v>
      </c>
      <c r="K114" s="167">
        <v>0.875</v>
      </c>
      <c r="L114" s="167">
        <v>3.5</v>
      </c>
      <c r="M114" s="167">
        <v>58.125</v>
      </c>
      <c r="N114" s="168" t="s">
        <v>118</v>
      </c>
      <c r="U114">
        <v>5</v>
      </c>
      <c r="W114">
        <v>12</v>
      </c>
    </row>
    <row r="115" spans="1:28" ht="16.5" thickBot="1" x14ac:dyDescent="0.3">
      <c r="A115" s="22">
        <v>2006</v>
      </c>
      <c r="B115" s="22">
        <v>6</v>
      </c>
      <c r="C115" s="22">
        <v>22</v>
      </c>
      <c r="D115" s="22">
        <v>24.1</v>
      </c>
      <c r="E115" s="23" t="s">
        <v>14</v>
      </c>
      <c r="F115" s="17" t="s">
        <v>16</v>
      </c>
      <c r="G115">
        <f t="shared" si="8"/>
        <v>9.1000000000000014</v>
      </c>
      <c r="H115" s="5">
        <v>38890</v>
      </c>
      <c r="I115">
        <f t="shared" si="5"/>
        <v>24.1</v>
      </c>
      <c r="J115" s="77">
        <v>0</v>
      </c>
      <c r="K115" s="167">
        <v>0.75</v>
      </c>
      <c r="L115" s="167">
        <v>4.375</v>
      </c>
      <c r="M115" s="167">
        <v>52.75</v>
      </c>
      <c r="N115" s="168" t="s">
        <v>124</v>
      </c>
      <c r="U115">
        <v>2</v>
      </c>
      <c r="W115">
        <v>3</v>
      </c>
      <c r="Y115">
        <v>1</v>
      </c>
    </row>
    <row r="116" spans="1:28" ht="16.5" thickBot="1" x14ac:dyDescent="0.3">
      <c r="A116" s="22">
        <v>2006</v>
      </c>
      <c r="B116" s="22">
        <v>6</v>
      </c>
      <c r="C116" s="22">
        <v>23</v>
      </c>
      <c r="D116" s="22">
        <v>26.1</v>
      </c>
      <c r="E116" s="23" t="s">
        <v>14</v>
      </c>
      <c r="F116" s="17" t="s">
        <v>16</v>
      </c>
      <c r="G116">
        <f t="shared" si="8"/>
        <v>11.100000000000001</v>
      </c>
      <c r="H116" s="5">
        <v>38891</v>
      </c>
      <c r="I116">
        <f t="shared" si="5"/>
        <v>26.1</v>
      </c>
      <c r="J116" s="77">
        <v>0</v>
      </c>
      <c r="K116" s="167">
        <v>1.875</v>
      </c>
      <c r="L116" s="167">
        <v>7.375</v>
      </c>
      <c r="M116" s="167">
        <v>49.75</v>
      </c>
      <c r="N116" s="168" t="s">
        <v>120</v>
      </c>
      <c r="P116">
        <v>2</v>
      </c>
      <c r="U116">
        <v>8</v>
      </c>
      <c r="W116">
        <v>11</v>
      </c>
      <c r="Y116">
        <v>1</v>
      </c>
      <c r="Z116">
        <v>2</v>
      </c>
    </row>
    <row r="117" spans="1:28" ht="16.5" thickBot="1" x14ac:dyDescent="0.3">
      <c r="A117" s="22">
        <v>2006</v>
      </c>
      <c r="B117" s="22">
        <v>6</v>
      </c>
      <c r="C117" s="22">
        <v>24</v>
      </c>
      <c r="D117" s="22">
        <v>25.8</v>
      </c>
      <c r="E117" s="23" t="s">
        <v>14</v>
      </c>
      <c r="F117" s="17" t="s">
        <v>16</v>
      </c>
      <c r="G117">
        <f t="shared" si="8"/>
        <v>10.8</v>
      </c>
      <c r="H117" s="5">
        <v>38892</v>
      </c>
      <c r="I117">
        <f t="shared" si="5"/>
        <v>25.8</v>
      </c>
      <c r="J117" s="77">
        <v>0</v>
      </c>
      <c r="K117" s="167">
        <v>2.375</v>
      </c>
      <c r="L117" s="167">
        <v>7.875</v>
      </c>
      <c r="M117" s="167">
        <v>52</v>
      </c>
      <c r="N117" s="168" t="s">
        <v>120</v>
      </c>
      <c r="P117">
        <v>2</v>
      </c>
      <c r="U117">
        <v>2</v>
      </c>
      <c r="W117">
        <v>10</v>
      </c>
      <c r="Y117">
        <v>5</v>
      </c>
      <c r="Z117">
        <v>2</v>
      </c>
    </row>
    <row r="118" spans="1:28" ht="16.5" thickBot="1" x14ac:dyDescent="0.3">
      <c r="A118" s="22">
        <v>2006</v>
      </c>
      <c r="B118" s="22">
        <v>6</v>
      </c>
      <c r="C118" s="22">
        <v>25</v>
      </c>
      <c r="D118" s="22">
        <v>23.9</v>
      </c>
      <c r="E118" s="23" t="s">
        <v>14</v>
      </c>
      <c r="F118" s="17" t="s">
        <v>16</v>
      </c>
      <c r="G118">
        <f t="shared" si="8"/>
        <v>8.8999999999999986</v>
      </c>
      <c r="H118" s="5">
        <v>38893</v>
      </c>
      <c r="I118">
        <f t="shared" si="5"/>
        <v>23.9</v>
      </c>
      <c r="J118" s="77">
        <v>0.1</v>
      </c>
      <c r="K118" s="167">
        <v>2.125</v>
      </c>
      <c r="L118" s="167">
        <v>7</v>
      </c>
      <c r="M118" s="167">
        <v>56</v>
      </c>
      <c r="N118" s="168" t="s">
        <v>117</v>
      </c>
      <c r="P118">
        <v>3</v>
      </c>
      <c r="U118">
        <v>3</v>
      </c>
      <c r="W118">
        <v>5</v>
      </c>
      <c r="Z118">
        <v>4</v>
      </c>
    </row>
    <row r="119" spans="1:28" ht="16.5" thickBot="1" x14ac:dyDescent="0.3">
      <c r="A119" s="22">
        <v>2006</v>
      </c>
      <c r="B119" s="22">
        <v>6</v>
      </c>
      <c r="C119" s="22">
        <v>26</v>
      </c>
      <c r="D119" s="22">
        <v>22.6</v>
      </c>
      <c r="E119" s="23" t="s">
        <v>14</v>
      </c>
      <c r="F119" s="17" t="s">
        <v>16</v>
      </c>
      <c r="G119">
        <f t="shared" si="8"/>
        <v>7.6000000000000014</v>
      </c>
      <c r="H119" s="5">
        <v>38894</v>
      </c>
      <c r="I119">
        <f t="shared" si="5"/>
        <v>22.6</v>
      </c>
      <c r="J119" s="77">
        <v>0.1</v>
      </c>
      <c r="K119" s="167">
        <v>1.125</v>
      </c>
      <c r="L119" s="167">
        <v>5.25</v>
      </c>
      <c r="M119" s="167">
        <v>61.375</v>
      </c>
      <c r="N119" s="168" t="s">
        <v>121</v>
      </c>
      <c r="P119">
        <v>1</v>
      </c>
      <c r="U119">
        <v>2</v>
      </c>
      <c r="W119">
        <v>10</v>
      </c>
      <c r="Y119">
        <v>1</v>
      </c>
      <c r="Z119">
        <v>4</v>
      </c>
    </row>
    <row r="120" spans="1:28" ht="16.5" thickBot="1" x14ac:dyDescent="0.3">
      <c r="A120" s="22">
        <v>2006</v>
      </c>
      <c r="B120" s="22">
        <v>6</v>
      </c>
      <c r="C120" s="22">
        <v>27</v>
      </c>
      <c r="D120" s="22">
        <v>22.5</v>
      </c>
      <c r="E120" s="23" t="s">
        <v>14</v>
      </c>
      <c r="F120" s="17" t="s">
        <v>16</v>
      </c>
      <c r="G120">
        <f t="shared" si="8"/>
        <v>7.5</v>
      </c>
      <c r="H120" s="5">
        <v>38895</v>
      </c>
      <c r="I120">
        <f t="shared" si="5"/>
        <v>22.5</v>
      </c>
      <c r="J120" s="77">
        <v>0</v>
      </c>
      <c r="K120" s="167">
        <v>0.75</v>
      </c>
      <c r="L120" s="167">
        <v>4.5</v>
      </c>
      <c r="M120" s="167">
        <v>64.625</v>
      </c>
      <c r="N120" s="168" t="s">
        <v>127</v>
      </c>
      <c r="U120">
        <v>1</v>
      </c>
      <c r="W120">
        <v>4</v>
      </c>
      <c r="Y120">
        <v>2</v>
      </c>
    </row>
    <row r="121" spans="1:28" ht="16.5" thickBot="1" x14ac:dyDescent="0.3">
      <c r="A121" s="22">
        <v>2006</v>
      </c>
      <c r="B121" s="22">
        <v>6</v>
      </c>
      <c r="C121" s="22">
        <v>28</v>
      </c>
      <c r="D121" s="22">
        <v>22</v>
      </c>
      <c r="E121" s="23" t="s">
        <v>14</v>
      </c>
      <c r="F121" s="17" t="s">
        <v>16</v>
      </c>
      <c r="G121">
        <f t="shared" si="8"/>
        <v>7</v>
      </c>
      <c r="H121" s="5">
        <v>38896</v>
      </c>
      <c r="I121">
        <f t="shared" si="5"/>
        <v>22</v>
      </c>
      <c r="J121" s="77">
        <v>0.1</v>
      </c>
      <c r="K121" s="167">
        <v>1.625</v>
      </c>
      <c r="L121" s="167">
        <v>6</v>
      </c>
      <c r="M121" s="167">
        <v>72.75</v>
      </c>
      <c r="N121" s="168" t="s">
        <v>129</v>
      </c>
      <c r="P121">
        <v>2</v>
      </c>
      <c r="U121">
        <v>1</v>
      </c>
      <c r="V121">
        <v>2</v>
      </c>
      <c r="W121">
        <v>4</v>
      </c>
      <c r="Y121">
        <v>6</v>
      </c>
      <c r="Z121">
        <v>1</v>
      </c>
      <c r="AB121">
        <v>1</v>
      </c>
    </row>
    <row r="122" spans="1:28" ht="16.5" thickBot="1" x14ac:dyDescent="0.3">
      <c r="A122" s="22">
        <v>2006</v>
      </c>
      <c r="B122" s="22">
        <v>6</v>
      </c>
      <c r="C122" s="22">
        <v>29</v>
      </c>
      <c r="D122" s="22">
        <v>22.1</v>
      </c>
      <c r="E122" s="23" t="s">
        <v>14</v>
      </c>
      <c r="F122" s="17" t="s">
        <v>16</v>
      </c>
      <c r="G122">
        <f t="shared" si="8"/>
        <v>7.1000000000000014</v>
      </c>
      <c r="H122" s="5">
        <v>38897</v>
      </c>
      <c r="I122">
        <f t="shared" si="5"/>
        <v>22.1</v>
      </c>
      <c r="J122" s="77">
        <v>1.3</v>
      </c>
      <c r="K122" s="167">
        <v>1.5</v>
      </c>
      <c r="L122" s="167">
        <v>6.25</v>
      </c>
      <c r="M122" s="167">
        <v>65</v>
      </c>
      <c r="N122" s="168" t="s">
        <v>121</v>
      </c>
      <c r="P122">
        <v>4</v>
      </c>
      <c r="U122">
        <v>3</v>
      </c>
      <c r="V122">
        <v>2</v>
      </c>
      <c r="W122">
        <v>14</v>
      </c>
      <c r="X122">
        <v>2</v>
      </c>
      <c r="Z122">
        <v>6</v>
      </c>
    </row>
    <row r="123" spans="1:28" ht="16.5" thickBot="1" x14ac:dyDescent="0.3">
      <c r="A123" s="22">
        <v>2006</v>
      </c>
      <c r="B123" s="22">
        <v>6</v>
      </c>
      <c r="C123" s="22">
        <v>30</v>
      </c>
      <c r="D123" s="22">
        <v>24.1</v>
      </c>
      <c r="E123" s="23" t="s">
        <v>14</v>
      </c>
      <c r="F123" s="17" t="s">
        <v>16</v>
      </c>
      <c r="G123">
        <f t="shared" si="8"/>
        <v>9.1000000000000014</v>
      </c>
      <c r="H123" s="5">
        <v>38898</v>
      </c>
      <c r="I123">
        <f t="shared" si="5"/>
        <v>24.1</v>
      </c>
      <c r="J123" s="77">
        <v>0</v>
      </c>
      <c r="K123" s="167">
        <v>1.75</v>
      </c>
      <c r="L123" s="167">
        <v>7.875</v>
      </c>
      <c r="M123" s="167">
        <v>70</v>
      </c>
      <c r="N123" s="168" t="s">
        <v>118</v>
      </c>
      <c r="X123">
        <v>3</v>
      </c>
    </row>
    <row r="124" spans="1:28" ht="16.5" thickBot="1" x14ac:dyDescent="0.3">
      <c r="A124" s="22">
        <v>2006</v>
      </c>
      <c r="B124" s="22">
        <v>7</v>
      </c>
      <c r="C124" s="22">
        <v>1</v>
      </c>
      <c r="D124" s="22">
        <v>21.9</v>
      </c>
      <c r="E124" s="23" t="s">
        <v>14</v>
      </c>
      <c r="F124" s="17" t="s">
        <v>16</v>
      </c>
      <c r="G124">
        <f t="shared" si="8"/>
        <v>6.8999999999999986</v>
      </c>
      <c r="H124" s="5">
        <v>38899</v>
      </c>
      <c r="I124">
        <f t="shared" si="5"/>
        <v>21.9</v>
      </c>
      <c r="J124" s="77">
        <v>1.1000000000000001</v>
      </c>
      <c r="K124" s="167">
        <v>1.125</v>
      </c>
      <c r="L124" s="167">
        <v>4.875</v>
      </c>
      <c r="M124" s="167">
        <v>72.75</v>
      </c>
      <c r="N124" s="168" t="s">
        <v>117</v>
      </c>
      <c r="X124">
        <v>3</v>
      </c>
    </row>
    <row r="125" spans="1:28" ht="16.5" thickBot="1" x14ac:dyDescent="0.3">
      <c r="A125" s="22">
        <v>2006</v>
      </c>
      <c r="B125" s="22">
        <v>7</v>
      </c>
      <c r="C125" s="22">
        <v>2</v>
      </c>
      <c r="D125" s="22">
        <v>21.4</v>
      </c>
      <c r="E125" s="23" t="s">
        <v>14</v>
      </c>
      <c r="F125" s="17" t="s">
        <v>16</v>
      </c>
      <c r="G125">
        <f t="shared" si="8"/>
        <v>6.3999999999999986</v>
      </c>
      <c r="H125" s="5">
        <v>38900</v>
      </c>
      <c r="I125">
        <f t="shared" si="5"/>
        <v>21.4</v>
      </c>
      <c r="J125" s="77">
        <v>6.9</v>
      </c>
      <c r="K125" s="167">
        <v>1.875</v>
      </c>
      <c r="L125" s="167">
        <v>6.5</v>
      </c>
      <c r="M125" s="167">
        <v>81.5</v>
      </c>
      <c r="N125" s="168" t="s">
        <v>121</v>
      </c>
      <c r="X125">
        <v>3</v>
      </c>
    </row>
    <row r="126" spans="1:28" ht="16.5" thickBot="1" x14ac:dyDescent="0.3">
      <c r="A126" s="22">
        <v>2006</v>
      </c>
      <c r="B126" s="22">
        <v>7</v>
      </c>
      <c r="C126" s="22">
        <v>3</v>
      </c>
      <c r="D126" s="22">
        <v>23.4</v>
      </c>
      <c r="E126" s="23" t="s">
        <v>14</v>
      </c>
      <c r="F126" s="17" t="s">
        <v>16</v>
      </c>
      <c r="G126">
        <f t="shared" si="8"/>
        <v>8.3999999999999986</v>
      </c>
      <c r="H126" s="5">
        <v>38901</v>
      </c>
      <c r="I126">
        <f t="shared" si="5"/>
        <v>23.4</v>
      </c>
      <c r="J126" s="77">
        <v>27.4</v>
      </c>
      <c r="K126" s="167">
        <v>2.125</v>
      </c>
      <c r="L126" s="167">
        <v>8</v>
      </c>
      <c r="M126" s="167">
        <v>74.5</v>
      </c>
      <c r="N126" s="168" t="s">
        <v>117</v>
      </c>
    </row>
    <row r="127" spans="1:28" ht="16.5" thickBot="1" x14ac:dyDescent="0.3">
      <c r="A127" s="22">
        <v>2006</v>
      </c>
      <c r="B127" s="22">
        <v>7</v>
      </c>
      <c r="C127" s="22">
        <v>4</v>
      </c>
      <c r="D127" s="22">
        <v>24.8</v>
      </c>
      <c r="E127" s="23" t="s">
        <v>14</v>
      </c>
      <c r="F127" s="17" t="s">
        <v>16</v>
      </c>
      <c r="G127">
        <f t="shared" si="8"/>
        <v>9.8000000000000007</v>
      </c>
      <c r="H127" s="5">
        <v>38902</v>
      </c>
      <c r="I127">
        <f t="shared" si="5"/>
        <v>24.8</v>
      </c>
      <c r="J127" s="77">
        <v>0</v>
      </c>
      <c r="K127" s="167">
        <v>0.75</v>
      </c>
      <c r="L127" s="167">
        <v>4.125</v>
      </c>
      <c r="M127" s="167">
        <v>71.375</v>
      </c>
      <c r="N127" s="168" t="s">
        <v>129</v>
      </c>
      <c r="O127">
        <v>1</v>
      </c>
      <c r="P127">
        <v>18</v>
      </c>
      <c r="U127">
        <v>1</v>
      </c>
      <c r="V127">
        <v>31</v>
      </c>
      <c r="W127">
        <v>6</v>
      </c>
      <c r="X127">
        <v>1</v>
      </c>
      <c r="AA127">
        <v>1</v>
      </c>
      <c r="AB127">
        <v>1</v>
      </c>
    </row>
    <row r="128" spans="1:28" ht="16.5" thickBot="1" x14ac:dyDescent="0.3">
      <c r="A128" s="22">
        <v>2006</v>
      </c>
      <c r="B128" s="22">
        <v>7</v>
      </c>
      <c r="C128" s="22">
        <v>5</v>
      </c>
      <c r="D128" s="22">
        <v>23.5</v>
      </c>
      <c r="E128" s="23" t="s">
        <v>14</v>
      </c>
      <c r="F128" s="17" t="s">
        <v>16</v>
      </c>
      <c r="G128">
        <f t="shared" si="8"/>
        <v>8.5</v>
      </c>
      <c r="H128" s="5">
        <v>38903</v>
      </c>
      <c r="I128">
        <f t="shared" si="5"/>
        <v>23.5</v>
      </c>
      <c r="J128" s="77">
        <v>0.6</v>
      </c>
      <c r="K128" s="167">
        <v>2.625</v>
      </c>
      <c r="L128" s="167">
        <v>7.75</v>
      </c>
      <c r="M128" s="167">
        <v>68.375</v>
      </c>
      <c r="N128" s="168" t="s">
        <v>122</v>
      </c>
      <c r="P128">
        <v>2</v>
      </c>
      <c r="U128">
        <v>1</v>
      </c>
      <c r="V128">
        <v>36</v>
      </c>
      <c r="W128">
        <v>18</v>
      </c>
      <c r="X128">
        <v>2</v>
      </c>
      <c r="Z128">
        <v>4</v>
      </c>
    </row>
    <row r="129" spans="1:28" ht="16.5" thickBot="1" x14ac:dyDescent="0.3">
      <c r="A129" s="22">
        <v>2006</v>
      </c>
      <c r="B129" s="22">
        <v>7</v>
      </c>
      <c r="C129" s="22">
        <v>6</v>
      </c>
      <c r="D129" s="22">
        <v>15.6</v>
      </c>
      <c r="E129" s="23" t="s">
        <v>14</v>
      </c>
      <c r="F129" s="17" t="s">
        <v>16</v>
      </c>
      <c r="G129">
        <f t="shared" si="8"/>
        <v>0.59999999999999964</v>
      </c>
      <c r="H129" s="5">
        <v>38904</v>
      </c>
      <c r="I129">
        <f t="shared" si="5"/>
        <v>15.6</v>
      </c>
      <c r="J129" s="77">
        <v>16.5</v>
      </c>
      <c r="K129" s="167">
        <v>1.75</v>
      </c>
      <c r="L129" s="167">
        <v>6.5</v>
      </c>
      <c r="M129" s="167">
        <v>89.375</v>
      </c>
      <c r="N129" s="168" t="s">
        <v>123</v>
      </c>
      <c r="O129">
        <v>1</v>
      </c>
      <c r="P129">
        <v>1</v>
      </c>
      <c r="U129">
        <v>5</v>
      </c>
      <c r="V129">
        <v>2</v>
      </c>
      <c r="W129">
        <v>24</v>
      </c>
      <c r="AB129">
        <v>3</v>
      </c>
    </row>
    <row r="130" spans="1:28" ht="16.5" thickBot="1" x14ac:dyDescent="0.3">
      <c r="A130" s="22">
        <v>2006</v>
      </c>
      <c r="B130" s="22">
        <v>7</v>
      </c>
      <c r="C130" s="22">
        <v>7</v>
      </c>
      <c r="D130" s="22">
        <v>17</v>
      </c>
      <c r="E130" s="23" t="s">
        <v>14</v>
      </c>
      <c r="F130" s="17" t="s">
        <v>16</v>
      </c>
      <c r="G130">
        <f t="shared" si="8"/>
        <v>2</v>
      </c>
      <c r="H130" s="5">
        <v>38905</v>
      </c>
      <c r="I130">
        <f t="shared" si="5"/>
        <v>17</v>
      </c>
      <c r="J130" s="77">
        <v>0.6</v>
      </c>
      <c r="K130" s="167">
        <v>1.875</v>
      </c>
      <c r="L130" s="167">
        <v>6.5</v>
      </c>
      <c r="M130" s="167">
        <v>65.875</v>
      </c>
      <c r="N130" s="168" t="s">
        <v>123</v>
      </c>
      <c r="X130">
        <v>4</v>
      </c>
    </row>
    <row r="131" spans="1:28" ht="16.5" thickBot="1" x14ac:dyDescent="0.3">
      <c r="A131" s="22">
        <v>2006</v>
      </c>
      <c r="B131" s="22">
        <v>7</v>
      </c>
      <c r="C131" s="22">
        <v>8</v>
      </c>
      <c r="D131" s="22">
        <v>18.399999999999999</v>
      </c>
      <c r="E131" s="23" t="s">
        <v>14</v>
      </c>
      <c r="F131" s="17" t="s">
        <v>16</v>
      </c>
      <c r="G131">
        <f t="shared" si="8"/>
        <v>3.3999999999999986</v>
      </c>
      <c r="H131" s="5">
        <v>38906</v>
      </c>
      <c r="I131">
        <f t="shared" ref="I131:I194" si="9">D131</f>
        <v>18.399999999999999</v>
      </c>
      <c r="J131" s="77">
        <v>0.9</v>
      </c>
      <c r="K131" s="167">
        <v>2.25</v>
      </c>
      <c r="L131" s="167">
        <v>7.375</v>
      </c>
      <c r="M131" s="167">
        <v>66.125</v>
      </c>
      <c r="N131" s="168" t="s">
        <v>120</v>
      </c>
      <c r="X131">
        <v>4</v>
      </c>
    </row>
    <row r="132" spans="1:28" ht="16.5" thickBot="1" x14ac:dyDescent="0.3">
      <c r="A132" s="22">
        <v>2006</v>
      </c>
      <c r="B132" s="22">
        <v>7</v>
      </c>
      <c r="C132" s="22">
        <v>9</v>
      </c>
      <c r="D132" s="22">
        <v>14.4</v>
      </c>
      <c r="E132" s="23" t="s">
        <v>13</v>
      </c>
      <c r="F132" s="17" t="s">
        <v>16</v>
      </c>
      <c r="G132">
        <f t="shared" si="8"/>
        <v>-0.59999999999999964</v>
      </c>
      <c r="H132" s="5">
        <v>38907</v>
      </c>
      <c r="I132">
        <f t="shared" si="9"/>
        <v>14.4</v>
      </c>
      <c r="J132" s="77">
        <v>4.5</v>
      </c>
      <c r="K132" s="167">
        <v>1.125</v>
      </c>
      <c r="L132" s="167">
        <v>4.375</v>
      </c>
      <c r="M132" s="167">
        <v>85.25</v>
      </c>
      <c r="N132" s="168" t="s">
        <v>121</v>
      </c>
      <c r="X132">
        <v>3</v>
      </c>
    </row>
    <row r="133" spans="1:28" ht="16.5" thickBot="1" x14ac:dyDescent="0.3">
      <c r="A133" s="22">
        <v>2006</v>
      </c>
      <c r="B133" s="22">
        <v>7</v>
      </c>
      <c r="C133" s="22">
        <v>10</v>
      </c>
      <c r="D133" s="22">
        <v>14.2</v>
      </c>
      <c r="E133" s="23" t="s">
        <v>13</v>
      </c>
      <c r="F133" s="17" t="s">
        <v>16</v>
      </c>
      <c r="G133">
        <f t="shared" si="8"/>
        <v>-0.80000000000000071</v>
      </c>
      <c r="H133" s="5">
        <v>38908</v>
      </c>
      <c r="I133">
        <f t="shared" si="9"/>
        <v>14.2</v>
      </c>
      <c r="J133" s="77">
        <v>0</v>
      </c>
      <c r="K133" s="167">
        <v>1.125</v>
      </c>
      <c r="L133" s="167">
        <v>4.125</v>
      </c>
      <c r="M133" s="167">
        <v>74.125</v>
      </c>
      <c r="N133" s="168" t="s">
        <v>118</v>
      </c>
      <c r="X133">
        <v>2</v>
      </c>
    </row>
    <row r="134" spans="1:28" ht="16.5" thickBot="1" x14ac:dyDescent="0.3">
      <c r="A134" s="22">
        <v>2006</v>
      </c>
      <c r="B134" s="22">
        <v>7</v>
      </c>
      <c r="C134" s="22">
        <v>11</v>
      </c>
      <c r="D134" s="22">
        <v>15.2</v>
      </c>
      <c r="E134" s="23" t="s">
        <v>14</v>
      </c>
      <c r="F134" s="17" t="s">
        <v>16</v>
      </c>
      <c r="G134">
        <f t="shared" si="8"/>
        <v>0.19999999999999929</v>
      </c>
      <c r="H134" s="5">
        <v>38909</v>
      </c>
      <c r="I134">
        <f t="shared" si="9"/>
        <v>15.2</v>
      </c>
      <c r="J134" s="77">
        <v>0</v>
      </c>
      <c r="K134" s="167">
        <v>1</v>
      </c>
      <c r="L134" s="167">
        <v>4</v>
      </c>
      <c r="M134" s="167">
        <v>73.875</v>
      </c>
      <c r="N134" s="168" t="s">
        <v>129</v>
      </c>
      <c r="X134">
        <v>1</v>
      </c>
    </row>
    <row r="135" spans="1:28" ht="16.5" thickBot="1" x14ac:dyDescent="0.3">
      <c r="A135" s="22">
        <v>2006</v>
      </c>
      <c r="B135" s="22">
        <v>7</v>
      </c>
      <c r="C135" s="22">
        <v>12</v>
      </c>
      <c r="D135" s="22">
        <v>17.2</v>
      </c>
      <c r="E135" s="23" t="s">
        <v>14</v>
      </c>
      <c r="F135" s="17" t="s">
        <v>16</v>
      </c>
      <c r="G135">
        <f t="shared" si="8"/>
        <v>2.1999999999999993</v>
      </c>
      <c r="H135" s="5">
        <v>38910</v>
      </c>
      <c r="I135">
        <f t="shared" si="9"/>
        <v>17.2</v>
      </c>
      <c r="J135" s="77">
        <v>0</v>
      </c>
      <c r="K135" s="167">
        <v>0.5</v>
      </c>
      <c r="L135" s="167">
        <v>2.75</v>
      </c>
      <c r="M135" s="167">
        <v>73.125</v>
      </c>
      <c r="N135" s="168" t="s">
        <v>129</v>
      </c>
      <c r="X135">
        <v>1</v>
      </c>
    </row>
    <row r="136" spans="1:28" ht="16.5" thickBot="1" x14ac:dyDescent="0.3">
      <c r="A136" s="22">
        <v>2006</v>
      </c>
      <c r="B136" s="22">
        <v>7</v>
      </c>
      <c r="C136" s="22">
        <v>13</v>
      </c>
      <c r="D136" s="22">
        <v>18.8</v>
      </c>
      <c r="E136" s="23" t="s">
        <v>14</v>
      </c>
      <c r="F136" s="17" t="s">
        <v>16</v>
      </c>
      <c r="G136">
        <f t="shared" si="8"/>
        <v>3.8000000000000007</v>
      </c>
      <c r="H136" s="5">
        <v>38911</v>
      </c>
      <c r="I136">
        <f t="shared" si="9"/>
        <v>18.8</v>
      </c>
      <c r="J136" s="77">
        <v>0</v>
      </c>
      <c r="K136" s="167">
        <v>0.5</v>
      </c>
      <c r="L136" s="167">
        <v>3</v>
      </c>
      <c r="M136" s="167">
        <v>64.875</v>
      </c>
      <c r="N136" s="168" t="s">
        <v>127</v>
      </c>
      <c r="X136">
        <v>12</v>
      </c>
    </row>
    <row r="137" spans="1:28" ht="16.5" thickBot="1" x14ac:dyDescent="0.3">
      <c r="A137" s="22">
        <v>2006</v>
      </c>
      <c r="B137" s="22">
        <v>7</v>
      </c>
      <c r="C137" s="22">
        <v>14</v>
      </c>
      <c r="D137" s="22">
        <v>20.5</v>
      </c>
      <c r="E137" s="23" t="s">
        <v>14</v>
      </c>
      <c r="F137" s="17" t="s">
        <v>16</v>
      </c>
      <c r="G137">
        <f t="shared" si="8"/>
        <v>5.5</v>
      </c>
      <c r="H137" s="5">
        <v>38912</v>
      </c>
      <c r="I137">
        <f t="shared" si="9"/>
        <v>20.5</v>
      </c>
      <c r="J137" s="77">
        <v>0</v>
      </c>
      <c r="K137" s="167">
        <v>1</v>
      </c>
      <c r="L137" s="167">
        <v>4.625</v>
      </c>
      <c r="M137" s="167">
        <v>61.125</v>
      </c>
      <c r="N137" s="168" t="s">
        <v>125</v>
      </c>
      <c r="X137">
        <v>25</v>
      </c>
    </row>
    <row r="138" spans="1:28" ht="16.5" thickBot="1" x14ac:dyDescent="0.3">
      <c r="A138" s="22">
        <v>2006</v>
      </c>
      <c r="B138" s="22">
        <v>7</v>
      </c>
      <c r="C138" s="22">
        <v>15</v>
      </c>
      <c r="D138" s="22">
        <v>18.7</v>
      </c>
      <c r="E138" s="23" t="s">
        <v>14</v>
      </c>
      <c r="F138" s="17" t="s">
        <v>16</v>
      </c>
      <c r="G138">
        <f t="shared" si="8"/>
        <v>3.6999999999999993</v>
      </c>
      <c r="H138" s="5">
        <v>38913</v>
      </c>
      <c r="I138">
        <f t="shared" si="9"/>
        <v>18.7</v>
      </c>
      <c r="J138" s="77">
        <v>0.7</v>
      </c>
      <c r="K138" s="167">
        <v>1</v>
      </c>
      <c r="L138" s="167">
        <v>3.75</v>
      </c>
      <c r="M138" s="167">
        <v>82.375</v>
      </c>
      <c r="N138" s="168" t="s">
        <v>121</v>
      </c>
      <c r="X138">
        <v>18</v>
      </c>
    </row>
    <row r="139" spans="1:28" ht="16.5" thickBot="1" x14ac:dyDescent="0.3">
      <c r="A139" s="22">
        <v>2006</v>
      </c>
      <c r="B139" s="22">
        <v>7</v>
      </c>
      <c r="C139" s="22">
        <v>16</v>
      </c>
      <c r="D139" s="22">
        <v>18.600000000000001</v>
      </c>
      <c r="E139" s="23" t="s">
        <v>14</v>
      </c>
      <c r="F139" s="17" t="s">
        <v>16</v>
      </c>
      <c r="G139">
        <f t="shared" si="8"/>
        <v>3.6000000000000014</v>
      </c>
      <c r="H139" s="5">
        <v>38914</v>
      </c>
      <c r="I139">
        <f t="shared" si="9"/>
        <v>18.600000000000001</v>
      </c>
      <c r="J139" s="77">
        <v>0.5</v>
      </c>
      <c r="K139" s="167">
        <v>1.125</v>
      </c>
      <c r="L139" s="167">
        <v>6</v>
      </c>
      <c r="M139" s="167">
        <v>76</v>
      </c>
      <c r="N139" s="168" t="s">
        <v>120</v>
      </c>
      <c r="X139">
        <v>15</v>
      </c>
    </row>
    <row r="140" spans="1:28" ht="16.5" thickBot="1" x14ac:dyDescent="0.3">
      <c r="A140" s="22">
        <v>2006</v>
      </c>
      <c r="B140" s="22">
        <v>7</v>
      </c>
      <c r="C140" s="22">
        <v>17</v>
      </c>
      <c r="D140" s="22">
        <v>19.399999999999999</v>
      </c>
      <c r="E140" s="23" t="s">
        <v>14</v>
      </c>
      <c r="F140" s="17" t="s">
        <v>16</v>
      </c>
      <c r="G140">
        <f t="shared" si="8"/>
        <v>4.3999999999999986</v>
      </c>
      <c r="H140" s="5">
        <v>38915</v>
      </c>
      <c r="I140">
        <f t="shared" si="9"/>
        <v>19.399999999999999</v>
      </c>
      <c r="J140" s="77">
        <v>15</v>
      </c>
      <c r="K140" s="167">
        <v>0.75</v>
      </c>
      <c r="L140" s="167">
        <v>4.25</v>
      </c>
      <c r="M140" s="167">
        <v>72.375</v>
      </c>
      <c r="N140" s="168" t="s">
        <v>127</v>
      </c>
      <c r="X140">
        <v>8</v>
      </c>
    </row>
    <row r="141" spans="1:28" ht="16.5" thickBot="1" x14ac:dyDescent="0.3">
      <c r="A141" s="22">
        <v>2006</v>
      </c>
      <c r="B141" s="22">
        <v>7</v>
      </c>
      <c r="C141" s="22">
        <v>18</v>
      </c>
      <c r="D141" s="22">
        <v>20</v>
      </c>
      <c r="E141" s="23" t="s">
        <v>14</v>
      </c>
      <c r="F141" s="17" t="s">
        <v>16</v>
      </c>
      <c r="G141">
        <f t="shared" si="8"/>
        <v>5</v>
      </c>
      <c r="H141" s="5">
        <v>38916</v>
      </c>
      <c r="I141">
        <f t="shared" si="9"/>
        <v>20</v>
      </c>
      <c r="J141" s="77">
        <v>0</v>
      </c>
      <c r="K141" s="167">
        <v>0.75</v>
      </c>
      <c r="L141" s="167">
        <v>3.875</v>
      </c>
      <c r="M141" s="167">
        <v>72.875</v>
      </c>
      <c r="N141" s="168" t="s">
        <v>129</v>
      </c>
      <c r="X141">
        <v>2</v>
      </c>
    </row>
    <row r="142" spans="1:28" ht="16.5" thickBot="1" x14ac:dyDescent="0.3">
      <c r="A142" s="22">
        <v>2006</v>
      </c>
      <c r="B142" s="22">
        <v>7</v>
      </c>
      <c r="C142" s="22">
        <v>19</v>
      </c>
      <c r="D142" s="22">
        <v>19.2</v>
      </c>
      <c r="E142" s="23" t="s">
        <v>14</v>
      </c>
      <c r="F142" s="17" t="s">
        <v>16</v>
      </c>
      <c r="G142">
        <f t="shared" si="8"/>
        <v>4.1999999999999993</v>
      </c>
      <c r="H142" s="5">
        <v>38917</v>
      </c>
      <c r="I142">
        <f t="shared" si="9"/>
        <v>19.2</v>
      </c>
      <c r="J142" s="77">
        <v>2.6</v>
      </c>
      <c r="K142" s="167">
        <v>1</v>
      </c>
      <c r="L142" s="167">
        <v>4.875</v>
      </c>
      <c r="M142" s="167">
        <v>86.125</v>
      </c>
      <c r="N142" s="168" t="s">
        <v>122</v>
      </c>
      <c r="X142">
        <v>1</v>
      </c>
    </row>
    <row r="143" spans="1:28" ht="16.5" thickBot="1" x14ac:dyDescent="0.3">
      <c r="A143" s="22">
        <v>2006</v>
      </c>
      <c r="B143" s="22">
        <v>7</v>
      </c>
      <c r="C143" s="22">
        <v>20</v>
      </c>
      <c r="D143" s="22">
        <v>19.2</v>
      </c>
      <c r="E143" s="23" t="s">
        <v>14</v>
      </c>
      <c r="F143" s="17" t="s">
        <v>16</v>
      </c>
      <c r="G143">
        <f t="shared" si="8"/>
        <v>4.1999999999999993</v>
      </c>
      <c r="H143" s="5">
        <v>38918</v>
      </c>
      <c r="I143">
        <f t="shared" si="9"/>
        <v>19.2</v>
      </c>
      <c r="J143" s="77">
        <v>5.7</v>
      </c>
      <c r="K143" s="167">
        <v>2.125</v>
      </c>
      <c r="L143" s="167">
        <v>5.875</v>
      </c>
      <c r="M143" s="167">
        <v>89</v>
      </c>
      <c r="N143" s="168" t="s">
        <v>119</v>
      </c>
      <c r="X143">
        <v>1</v>
      </c>
    </row>
    <row r="144" spans="1:28" ht="16.5" thickBot="1" x14ac:dyDescent="0.3">
      <c r="A144" s="22">
        <v>2006</v>
      </c>
      <c r="B144" s="22">
        <v>7</v>
      </c>
      <c r="C144" s="22">
        <v>21</v>
      </c>
      <c r="D144" s="22">
        <v>19.600000000000001</v>
      </c>
      <c r="E144" s="23" t="s">
        <v>14</v>
      </c>
      <c r="F144" s="17" t="s">
        <v>16</v>
      </c>
      <c r="G144">
        <f t="shared" si="8"/>
        <v>4.6000000000000014</v>
      </c>
      <c r="H144" s="5">
        <v>38919</v>
      </c>
      <c r="I144">
        <f t="shared" si="9"/>
        <v>19.600000000000001</v>
      </c>
      <c r="J144" s="77">
        <v>20.2</v>
      </c>
      <c r="K144" s="167">
        <v>1.25</v>
      </c>
      <c r="L144" s="167">
        <v>4.375</v>
      </c>
      <c r="M144" s="167">
        <v>82.375</v>
      </c>
      <c r="N144" s="168" t="s">
        <v>117</v>
      </c>
      <c r="P144">
        <v>5</v>
      </c>
      <c r="U144">
        <v>1</v>
      </c>
      <c r="W144">
        <v>4</v>
      </c>
      <c r="X144">
        <v>1</v>
      </c>
      <c r="AA144">
        <v>12</v>
      </c>
      <c r="AB144">
        <v>3</v>
      </c>
    </row>
    <row r="145" spans="1:28" ht="16.5" thickBot="1" x14ac:dyDescent="0.3">
      <c r="A145" s="22">
        <v>2006</v>
      </c>
      <c r="B145" s="22">
        <v>7</v>
      </c>
      <c r="C145" s="22">
        <v>22</v>
      </c>
      <c r="D145" s="22">
        <v>23</v>
      </c>
      <c r="E145" s="23" t="s">
        <v>14</v>
      </c>
      <c r="F145" s="17" t="s">
        <v>16</v>
      </c>
      <c r="G145">
        <f t="shared" si="8"/>
        <v>8</v>
      </c>
      <c r="H145" s="5">
        <v>38920</v>
      </c>
      <c r="I145">
        <f t="shared" si="9"/>
        <v>23</v>
      </c>
      <c r="J145" s="77">
        <v>0</v>
      </c>
      <c r="K145" s="167">
        <v>1.375</v>
      </c>
      <c r="L145" s="167">
        <v>5.125</v>
      </c>
      <c r="M145" s="167">
        <v>63.5</v>
      </c>
      <c r="N145" s="168" t="s">
        <v>121</v>
      </c>
      <c r="P145">
        <v>1</v>
      </c>
      <c r="W145">
        <v>1</v>
      </c>
      <c r="X145">
        <v>3</v>
      </c>
      <c r="AA145">
        <v>4</v>
      </c>
      <c r="AB145">
        <v>1</v>
      </c>
    </row>
    <row r="146" spans="1:28" ht="16.5" thickBot="1" x14ac:dyDescent="0.3">
      <c r="A146" s="22">
        <v>2006</v>
      </c>
      <c r="B146" s="22">
        <v>7</v>
      </c>
      <c r="C146" s="22">
        <v>23</v>
      </c>
      <c r="D146" s="22">
        <v>22.8</v>
      </c>
      <c r="E146" s="23" t="s">
        <v>14</v>
      </c>
      <c r="F146" s="17" t="s">
        <v>16</v>
      </c>
      <c r="G146">
        <f t="shared" si="8"/>
        <v>7.8000000000000007</v>
      </c>
      <c r="H146" s="5">
        <v>38921</v>
      </c>
      <c r="I146">
        <f t="shared" si="9"/>
        <v>22.8</v>
      </c>
      <c r="J146" s="77">
        <v>2.7</v>
      </c>
      <c r="K146" s="167">
        <v>2.375</v>
      </c>
      <c r="L146" s="167">
        <v>8.875</v>
      </c>
      <c r="M146" s="167">
        <v>76.625</v>
      </c>
      <c r="N146" s="168" t="s">
        <v>120</v>
      </c>
      <c r="U146">
        <v>2</v>
      </c>
      <c r="AA146">
        <v>8</v>
      </c>
    </row>
    <row r="147" spans="1:28" ht="16.5" thickBot="1" x14ac:dyDescent="0.3">
      <c r="A147" s="22">
        <v>2006</v>
      </c>
      <c r="B147" s="22">
        <v>7</v>
      </c>
      <c r="C147" s="22">
        <v>24</v>
      </c>
      <c r="D147" s="22">
        <v>16.2</v>
      </c>
      <c r="E147" s="23" t="s">
        <v>14</v>
      </c>
      <c r="F147" s="17" t="s">
        <v>16</v>
      </c>
      <c r="G147">
        <f t="shared" si="8"/>
        <v>1.1999999999999993</v>
      </c>
      <c r="H147" s="5">
        <v>38922</v>
      </c>
      <c r="I147">
        <f t="shared" si="9"/>
        <v>16.2</v>
      </c>
      <c r="J147" s="77">
        <v>19.600000000000001</v>
      </c>
      <c r="K147" s="167">
        <v>2.125</v>
      </c>
      <c r="L147" s="167">
        <v>7.875</v>
      </c>
      <c r="M147" s="167">
        <v>73.5</v>
      </c>
      <c r="N147" s="168" t="s">
        <v>119</v>
      </c>
      <c r="W147">
        <v>3</v>
      </c>
      <c r="AA147">
        <v>4</v>
      </c>
      <c r="AB147">
        <v>4</v>
      </c>
    </row>
    <row r="148" spans="1:28" ht="16.5" thickBot="1" x14ac:dyDescent="0.3">
      <c r="A148" s="22">
        <v>2006</v>
      </c>
      <c r="B148" s="22">
        <v>7</v>
      </c>
      <c r="C148" s="22">
        <v>25</v>
      </c>
      <c r="D148" s="22">
        <v>15.8</v>
      </c>
      <c r="E148" s="23" t="s">
        <v>14</v>
      </c>
      <c r="F148" s="17" t="s">
        <v>16</v>
      </c>
      <c r="G148">
        <f t="shared" si="8"/>
        <v>0.80000000000000071</v>
      </c>
      <c r="H148" s="5">
        <v>38923</v>
      </c>
      <c r="I148">
        <f t="shared" si="9"/>
        <v>15.8</v>
      </c>
      <c r="J148" s="77">
        <v>1.5</v>
      </c>
      <c r="K148" s="167">
        <v>2.25</v>
      </c>
      <c r="L148" s="167">
        <v>6.125</v>
      </c>
      <c r="M148" s="167">
        <v>59.125</v>
      </c>
      <c r="N148" s="168" t="s">
        <v>120</v>
      </c>
      <c r="P148">
        <v>2</v>
      </c>
      <c r="W148">
        <v>5</v>
      </c>
      <c r="AA148">
        <v>4</v>
      </c>
      <c r="AB148">
        <v>4</v>
      </c>
    </row>
    <row r="149" spans="1:28" ht="16.5" thickBot="1" x14ac:dyDescent="0.3">
      <c r="A149" s="22">
        <v>2006</v>
      </c>
      <c r="B149" s="22">
        <v>7</v>
      </c>
      <c r="C149" s="22">
        <v>26</v>
      </c>
      <c r="D149" s="22">
        <v>17.8</v>
      </c>
      <c r="E149" s="23" t="s">
        <v>14</v>
      </c>
      <c r="F149" s="17" t="s">
        <v>16</v>
      </c>
      <c r="G149">
        <f t="shared" si="8"/>
        <v>2.8000000000000007</v>
      </c>
      <c r="H149" s="5">
        <v>38924</v>
      </c>
      <c r="I149">
        <f t="shared" si="9"/>
        <v>17.8</v>
      </c>
      <c r="J149" s="77">
        <v>0.1</v>
      </c>
      <c r="K149" s="167">
        <v>2.625</v>
      </c>
      <c r="L149" s="167">
        <v>7.25</v>
      </c>
      <c r="M149" s="167">
        <v>63.75</v>
      </c>
      <c r="N149" s="168" t="s">
        <v>119</v>
      </c>
      <c r="P149">
        <v>4</v>
      </c>
      <c r="U149">
        <v>1</v>
      </c>
      <c r="W149">
        <v>6</v>
      </c>
      <c r="Y149">
        <v>2</v>
      </c>
      <c r="Z149">
        <v>7</v>
      </c>
      <c r="AA149">
        <v>8</v>
      </c>
      <c r="AB149">
        <v>7</v>
      </c>
    </row>
    <row r="150" spans="1:28" ht="16.5" thickBot="1" x14ac:dyDescent="0.3">
      <c r="A150" s="22">
        <v>2006</v>
      </c>
      <c r="B150" s="22">
        <v>7</v>
      </c>
      <c r="C150" s="22">
        <v>27</v>
      </c>
      <c r="D150" s="22">
        <v>19.7</v>
      </c>
      <c r="E150" s="23" t="s">
        <v>14</v>
      </c>
      <c r="F150" s="17" t="s">
        <v>16</v>
      </c>
      <c r="G150">
        <f t="shared" si="8"/>
        <v>4.6999999999999993</v>
      </c>
      <c r="H150" s="5">
        <v>38925</v>
      </c>
      <c r="I150">
        <f t="shared" si="9"/>
        <v>19.7</v>
      </c>
      <c r="J150" s="77">
        <v>0.6</v>
      </c>
      <c r="K150" s="167">
        <v>2.25</v>
      </c>
      <c r="L150" s="167">
        <v>9.75</v>
      </c>
      <c r="M150" s="167">
        <v>71.125</v>
      </c>
      <c r="N150" s="168" t="s">
        <v>119</v>
      </c>
      <c r="O150">
        <v>1</v>
      </c>
      <c r="P150">
        <v>2</v>
      </c>
      <c r="U150">
        <v>1</v>
      </c>
      <c r="W150">
        <v>2</v>
      </c>
      <c r="Z150">
        <v>2</v>
      </c>
      <c r="AA150">
        <v>3</v>
      </c>
      <c r="AB150">
        <v>9</v>
      </c>
    </row>
    <row r="151" spans="1:28" ht="16.5" thickBot="1" x14ac:dyDescent="0.3">
      <c r="A151" s="22">
        <v>2006</v>
      </c>
      <c r="B151" s="22">
        <v>7</v>
      </c>
      <c r="C151" s="22">
        <v>28</v>
      </c>
      <c r="D151" s="22">
        <v>15.9</v>
      </c>
      <c r="E151" s="23" t="s">
        <v>14</v>
      </c>
      <c r="F151" s="17" t="s">
        <v>16</v>
      </c>
      <c r="G151">
        <f t="shared" si="8"/>
        <v>0.90000000000000036</v>
      </c>
      <c r="H151" s="5">
        <v>38926</v>
      </c>
      <c r="I151">
        <f t="shared" si="9"/>
        <v>15.9</v>
      </c>
      <c r="J151" s="77">
        <v>3.4</v>
      </c>
      <c r="K151" s="167">
        <v>0.75</v>
      </c>
      <c r="L151" s="167">
        <v>4.375</v>
      </c>
      <c r="M151" s="167">
        <v>66.75</v>
      </c>
      <c r="N151" s="168" t="s">
        <v>117</v>
      </c>
      <c r="P151">
        <v>3</v>
      </c>
      <c r="W151">
        <v>5</v>
      </c>
      <c r="AA151">
        <v>9</v>
      </c>
      <c r="AB151">
        <v>7</v>
      </c>
    </row>
    <row r="152" spans="1:28" ht="16.5" thickBot="1" x14ac:dyDescent="0.3">
      <c r="A152" s="22">
        <v>2006</v>
      </c>
      <c r="B152" s="22">
        <v>7</v>
      </c>
      <c r="C152" s="22">
        <v>29</v>
      </c>
      <c r="D152" s="22">
        <v>17.8</v>
      </c>
      <c r="E152" s="23" t="s">
        <v>14</v>
      </c>
      <c r="F152" s="17" t="s">
        <v>16</v>
      </c>
      <c r="G152">
        <f t="shared" si="8"/>
        <v>2.8000000000000007</v>
      </c>
      <c r="H152" s="5">
        <v>38927</v>
      </c>
      <c r="I152">
        <f t="shared" si="9"/>
        <v>17.8</v>
      </c>
      <c r="J152" s="77">
        <v>0</v>
      </c>
      <c r="K152" s="167">
        <v>1.125</v>
      </c>
      <c r="L152" s="167">
        <v>4.125</v>
      </c>
      <c r="M152" s="167">
        <v>63.75</v>
      </c>
      <c r="N152" s="168" t="s">
        <v>124</v>
      </c>
      <c r="P152">
        <v>12</v>
      </c>
      <c r="W152">
        <v>4</v>
      </c>
      <c r="AA152">
        <v>9</v>
      </c>
      <c r="AB152">
        <v>12</v>
      </c>
    </row>
    <row r="153" spans="1:28" ht="16.5" thickBot="1" x14ac:dyDescent="0.3">
      <c r="A153" s="22">
        <v>2006</v>
      </c>
      <c r="B153" s="22">
        <v>7</v>
      </c>
      <c r="C153" s="22">
        <v>30</v>
      </c>
      <c r="D153" s="22">
        <v>21.5</v>
      </c>
      <c r="E153" s="23" t="s">
        <v>14</v>
      </c>
      <c r="F153" s="17" t="s">
        <v>16</v>
      </c>
      <c r="G153">
        <f t="shared" si="8"/>
        <v>6.5</v>
      </c>
      <c r="H153" s="5">
        <v>38928</v>
      </c>
      <c r="I153">
        <f t="shared" si="9"/>
        <v>21.5</v>
      </c>
      <c r="J153" s="77">
        <v>0.1</v>
      </c>
      <c r="K153" s="167">
        <v>2</v>
      </c>
      <c r="L153" s="167">
        <v>6.125</v>
      </c>
      <c r="M153" s="167">
        <v>64</v>
      </c>
      <c r="N153" s="168" t="s">
        <v>120</v>
      </c>
      <c r="P153">
        <v>1</v>
      </c>
      <c r="W153">
        <v>6</v>
      </c>
      <c r="AA153">
        <v>9</v>
      </c>
      <c r="AB153">
        <v>11</v>
      </c>
    </row>
    <row r="154" spans="1:28" ht="16.5" thickBot="1" x14ac:dyDescent="0.3">
      <c r="A154" s="22">
        <v>2006</v>
      </c>
      <c r="B154" s="22">
        <v>7</v>
      </c>
      <c r="C154" s="22">
        <v>31</v>
      </c>
      <c r="D154" s="22">
        <v>21</v>
      </c>
      <c r="E154" s="23" t="s">
        <v>14</v>
      </c>
      <c r="F154" s="17" t="s">
        <v>16</v>
      </c>
      <c r="G154">
        <f t="shared" si="8"/>
        <v>6</v>
      </c>
      <c r="H154" s="5">
        <v>38929</v>
      </c>
      <c r="I154">
        <f t="shared" si="9"/>
        <v>21</v>
      </c>
      <c r="J154" s="77">
        <v>0</v>
      </c>
      <c r="K154" s="167">
        <v>1.875</v>
      </c>
      <c r="L154" s="167">
        <v>5.25</v>
      </c>
      <c r="M154" s="167">
        <v>63.25</v>
      </c>
      <c r="N154" s="168" t="s">
        <v>122</v>
      </c>
      <c r="W154">
        <v>1</v>
      </c>
      <c r="AA154">
        <v>45</v>
      </c>
      <c r="AB154">
        <v>12</v>
      </c>
    </row>
    <row r="155" spans="1:28" ht="16.5" thickBot="1" x14ac:dyDescent="0.3">
      <c r="A155" s="22">
        <v>2006</v>
      </c>
      <c r="B155" s="22">
        <v>8</v>
      </c>
      <c r="C155" s="22">
        <v>1</v>
      </c>
      <c r="D155" s="22">
        <v>20.100000000000001</v>
      </c>
      <c r="E155" s="23" t="s">
        <v>14</v>
      </c>
      <c r="F155" s="17" t="s">
        <v>16</v>
      </c>
      <c r="G155">
        <f t="shared" si="8"/>
        <v>5.1000000000000014</v>
      </c>
      <c r="H155" s="5">
        <v>38930</v>
      </c>
      <c r="I155">
        <f t="shared" si="9"/>
        <v>20.100000000000001</v>
      </c>
      <c r="J155" s="77">
        <v>0</v>
      </c>
      <c r="K155" s="167">
        <v>1.5</v>
      </c>
      <c r="L155" s="167">
        <v>6.125</v>
      </c>
      <c r="M155" s="167">
        <v>52.125</v>
      </c>
      <c r="N155" s="168" t="s">
        <v>119</v>
      </c>
      <c r="T155">
        <v>1</v>
      </c>
      <c r="W155">
        <v>3</v>
      </c>
      <c r="AA155">
        <v>63</v>
      </c>
      <c r="AB155">
        <v>20</v>
      </c>
    </row>
    <row r="156" spans="1:28" ht="16.5" thickBot="1" x14ac:dyDescent="0.3">
      <c r="A156" s="22">
        <v>2006</v>
      </c>
      <c r="B156" s="22">
        <v>8</v>
      </c>
      <c r="C156" s="22">
        <v>2</v>
      </c>
      <c r="D156" s="22">
        <v>20.3</v>
      </c>
      <c r="E156" s="23" t="s">
        <v>14</v>
      </c>
      <c r="F156" s="17" t="s">
        <v>16</v>
      </c>
      <c r="G156">
        <f t="shared" si="8"/>
        <v>5.3000000000000007</v>
      </c>
      <c r="H156" s="5">
        <v>38931</v>
      </c>
      <c r="I156">
        <f t="shared" si="9"/>
        <v>20.3</v>
      </c>
      <c r="J156" s="77">
        <v>0</v>
      </c>
      <c r="K156" s="167">
        <v>1.25</v>
      </c>
      <c r="L156" s="167">
        <v>4.625</v>
      </c>
      <c r="M156" s="167">
        <v>57.75</v>
      </c>
      <c r="N156" s="168" t="s">
        <v>119</v>
      </c>
      <c r="W156">
        <v>2</v>
      </c>
      <c r="AA156">
        <v>43</v>
      </c>
      <c r="AB156">
        <v>26</v>
      </c>
    </row>
    <row r="157" spans="1:28" ht="16.5" thickBot="1" x14ac:dyDescent="0.3">
      <c r="A157" s="22">
        <v>2006</v>
      </c>
      <c r="B157" s="22">
        <v>8</v>
      </c>
      <c r="C157" s="22">
        <v>3</v>
      </c>
      <c r="D157" s="22">
        <v>18.3</v>
      </c>
      <c r="E157" s="23" t="s">
        <v>14</v>
      </c>
      <c r="F157" s="17" t="s">
        <v>16</v>
      </c>
      <c r="G157">
        <f t="shared" si="8"/>
        <v>3.3000000000000007</v>
      </c>
      <c r="H157" s="5">
        <v>38932</v>
      </c>
      <c r="I157">
        <f t="shared" si="9"/>
        <v>18.3</v>
      </c>
      <c r="J157" s="77">
        <v>0</v>
      </c>
      <c r="K157" s="167">
        <v>1</v>
      </c>
      <c r="L157" s="167">
        <v>3.75</v>
      </c>
      <c r="M157" s="167">
        <v>54.375</v>
      </c>
      <c r="N157" s="168" t="s">
        <v>120</v>
      </c>
      <c r="AA157">
        <v>73</v>
      </c>
      <c r="AB157">
        <v>5</v>
      </c>
    </row>
    <row r="158" spans="1:28" ht="16.5" thickBot="1" x14ac:dyDescent="0.3">
      <c r="A158" s="22">
        <v>2006</v>
      </c>
      <c r="B158" s="22">
        <v>8</v>
      </c>
      <c r="C158" s="22">
        <v>4</v>
      </c>
      <c r="D158" s="22">
        <v>19.5</v>
      </c>
      <c r="E158" s="23" t="s">
        <v>14</v>
      </c>
      <c r="F158" s="17" t="s">
        <v>16</v>
      </c>
      <c r="G158">
        <f t="shared" si="8"/>
        <v>4.5</v>
      </c>
      <c r="H158" s="5">
        <v>38933</v>
      </c>
      <c r="I158">
        <f t="shared" si="9"/>
        <v>19.5</v>
      </c>
      <c r="J158" s="77">
        <v>7.5</v>
      </c>
      <c r="K158" s="167">
        <v>1.625</v>
      </c>
      <c r="L158" s="167">
        <v>6.75</v>
      </c>
      <c r="M158" s="167">
        <v>70.75</v>
      </c>
      <c r="N158" s="168" t="s">
        <v>121</v>
      </c>
    </row>
    <row r="159" spans="1:28" ht="16.5" thickBot="1" x14ac:dyDescent="0.3">
      <c r="A159" s="22">
        <v>2006</v>
      </c>
      <c r="B159" s="22">
        <v>8</v>
      </c>
      <c r="C159" s="22">
        <v>5</v>
      </c>
      <c r="D159" s="22">
        <v>16.7</v>
      </c>
      <c r="E159" s="23" t="s">
        <v>14</v>
      </c>
      <c r="F159" s="17" t="s">
        <v>16</v>
      </c>
      <c r="G159">
        <f t="shared" ref="G159:G168" si="10">D159-15</f>
        <v>1.6999999999999993</v>
      </c>
      <c r="H159" s="5">
        <v>38934</v>
      </c>
      <c r="I159">
        <f t="shared" si="9"/>
        <v>16.7</v>
      </c>
      <c r="J159" s="77">
        <v>6.3</v>
      </c>
      <c r="K159" s="167">
        <v>2.25</v>
      </c>
      <c r="L159" s="167">
        <v>7</v>
      </c>
      <c r="M159" s="167">
        <v>72.875</v>
      </c>
      <c r="N159" s="168" t="s">
        <v>123</v>
      </c>
    </row>
    <row r="160" spans="1:28" ht="16.5" thickBot="1" x14ac:dyDescent="0.3">
      <c r="A160" s="22">
        <v>2006</v>
      </c>
      <c r="B160" s="22">
        <v>8</v>
      </c>
      <c r="C160" s="22">
        <v>6</v>
      </c>
      <c r="D160" s="22">
        <v>16.600000000000001</v>
      </c>
      <c r="E160" s="23" t="s">
        <v>14</v>
      </c>
      <c r="F160" s="17" t="s">
        <v>16</v>
      </c>
      <c r="G160">
        <f t="shared" si="10"/>
        <v>1.6000000000000014</v>
      </c>
      <c r="H160" s="5">
        <v>38935</v>
      </c>
      <c r="I160">
        <f t="shared" si="9"/>
        <v>16.600000000000001</v>
      </c>
      <c r="J160" s="77">
        <v>2.7</v>
      </c>
      <c r="K160" s="167">
        <v>1.75</v>
      </c>
      <c r="L160" s="167">
        <v>6</v>
      </c>
      <c r="M160" s="167">
        <v>64</v>
      </c>
      <c r="N160" s="168" t="s">
        <v>122</v>
      </c>
    </row>
    <row r="161" spans="1:28" ht="16.5" thickBot="1" x14ac:dyDescent="0.3">
      <c r="A161" s="22">
        <v>2006</v>
      </c>
      <c r="B161" s="22">
        <v>8</v>
      </c>
      <c r="C161" s="22">
        <v>7</v>
      </c>
      <c r="D161" s="22">
        <v>15.6</v>
      </c>
      <c r="E161" s="23" t="s">
        <v>14</v>
      </c>
      <c r="F161" s="17" t="s">
        <v>16</v>
      </c>
      <c r="G161">
        <f t="shared" si="10"/>
        <v>0.59999999999999964</v>
      </c>
      <c r="H161" s="5">
        <v>38936</v>
      </c>
      <c r="I161">
        <f t="shared" si="9"/>
        <v>15.6</v>
      </c>
      <c r="J161" s="77">
        <v>2.7</v>
      </c>
      <c r="K161" s="167">
        <v>1.25</v>
      </c>
      <c r="L161" s="167">
        <v>4.5</v>
      </c>
      <c r="M161" s="167">
        <v>76.375</v>
      </c>
      <c r="N161" s="168" t="s">
        <v>117</v>
      </c>
    </row>
    <row r="162" spans="1:28" ht="16.5" thickBot="1" x14ac:dyDescent="0.3">
      <c r="A162" s="22">
        <v>2006</v>
      </c>
      <c r="B162" s="22">
        <v>8</v>
      </c>
      <c r="C162" s="22">
        <v>8</v>
      </c>
      <c r="D162" s="22">
        <v>14.8</v>
      </c>
      <c r="E162" s="23" t="s">
        <v>13</v>
      </c>
      <c r="F162" s="17" t="s">
        <v>16</v>
      </c>
      <c r="G162">
        <f t="shared" si="10"/>
        <v>-0.19999999999999929</v>
      </c>
      <c r="H162" s="5">
        <v>38937</v>
      </c>
      <c r="I162">
        <f t="shared" si="9"/>
        <v>14.8</v>
      </c>
      <c r="J162" s="77">
        <v>0</v>
      </c>
      <c r="K162" s="167">
        <v>1.125</v>
      </c>
      <c r="L162" s="167">
        <v>4.375</v>
      </c>
      <c r="M162" s="167">
        <v>71</v>
      </c>
      <c r="N162" s="168" t="s">
        <v>117</v>
      </c>
    </row>
    <row r="163" spans="1:28" ht="16.5" thickBot="1" x14ac:dyDescent="0.3">
      <c r="A163" s="22">
        <v>2006</v>
      </c>
      <c r="B163" s="22">
        <v>8</v>
      </c>
      <c r="C163" s="22">
        <v>9</v>
      </c>
      <c r="D163" s="22">
        <v>13.3</v>
      </c>
      <c r="E163" s="23" t="s">
        <v>13</v>
      </c>
      <c r="F163" s="17" t="s">
        <v>16</v>
      </c>
      <c r="G163">
        <f t="shared" si="10"/>
        <v>-1.6999999999999993</v>
      </c>
      <c r="H163" s="5">
        <v>38938</v>
      </c>
      <c r="I163">
        <f t="shared" si="9"/>
        <v>13.3</v>
      </c>
      <c r="J163" s="77">
        <v>0.1</v>
      </c>
      <c r="K163" s="167">
        <v>1</v>
      </c>
      <c r="L163" s="167">
        <v>4.375</v>
      </c>
      <c r="M163" s="167">
        <v>66.125</v>
      </c>
      <c r="N163" s="168" t="s">
        <v>129</v>
      </c>
    </row>
    <row r="164" spans="1:28" ht="16.5" thickBot="1" x14ac:dyDescent="0.3">
      <c r="A164" s="22">
        <v>2006</v>
      </c>
      <c r="B164" s="22">
        <v>8</v>
      </c>
      <c r="C164" s="22">
        <v>10</v>
      </c>
      <c r="D164" s="22">
        <v>15.4</v>
      </c>
      <c r="E164" s="23" t="s">
        <v>14</v>
      </c>
      <c r="F164" s="17" t="s">
        <v>16</v>
      </c>
      <c r="G164">
        <f t="shared" si="10"/>
        <v>0.40000000000000036</v>
      </c>
      <c r="H164" s="5">
        <v>38939</v>
      </c>
      <c r="I164">
        <f t="shared" si="9"/>
        <v>15.4</v>
      </c>
      <c r="J164" s="77">
        <v>0.4</v>
      </c>
      <c r="K164" s="167">
        <v>3</v>
      </c>
      <c r="L164" s="167">
        <v>6.5</v>
      </c>
      <c r="M164" s="167">
        <v>72</v>
      </c>
      <c r="N164" s="168" t="s">
        <v>123</v>
      </c>
    </row>
    <row r="165" spans="1:28" ht="16.5" thickBot="1" x14ac:dyDescent="0.3">
      <c r="A165" s="22">
        <v>2006</v>
      </c>
      <c r="B165" s="22">
        <v>8</v>
      </c>
      <c r="C165" s="22">
        <v>11</v>
      </c>
      <c r="D165" s="22">
        <v>14.4</v>
      </c>
      <c r="E165" s="23" t="s">
        <v>13</v>
      </c>
      <c r="F165" s="17" t="s">
        <v>16</v>
      </c>
      <c r="G165">
        <f t="shared" si="10"/>
        <v>-0.59999999999999964</v>
      </c>
      <c r="H165" s="5">
        <v>38940</v>
      </c>
      <c r="I165">
        <f t="shared" si="9"/>
        <v>14.4</v>
      </c>
      <c r="J165" s="77">
        <v>1.4</v>
      </c>
      <c r="K165" s="167">
        <v>0.875</v>
      </c>
      <c r="L165" s="167">
        <v>3.5</v>
      </c>
      <c r="M165" s="167">
        <v>81.75</v>
      </c>
      <c r="N165" s="168" t="s">
        <v>119</v>
      </c>
    </row>
    <row r="166" spans="1:28" ht="16.5" thickBot="1" x14ac:dyDescent="0.3">
      <c r="A166" s="22">
        <v>2006</v>
      </c>
      <c r="B166" s="22">
        <v>8</v>
      </c>
      <c r="C166" s="22">
        <v>12</v>
      </c>
      <c r="D166" s="22">
        <v>15.4</v>
      </c>
      <c r="E166" s="23" t="s">
        <v>14</v>
      </c>
      <c r="F166" s="17" t="s">
        <v>16</v>
      </c>
      <c r="G166">
        <f t="shared" si="10"/>
        <v>0.40000000000000036</v>
      </c>
      <c r="H166" s="5">
        <v>38941</v>
      </c>
      <c r="I166">
        <f t="shared" si="9"/>
        <v>15.4</v>
      </c>
      <c r="J166" s="77">
        <v>0</v>
      </c>
      <c r="K166" s="167">
        <v>1.25</v>
      </c>
      <c r="L166" s="167">
        <v>3.875</v>
      </c>
      <c r="M166" s="167">
        <v>73.875</v>
      </c>
      <c r="N166" s="168" t="s">
        <v>129</v>
      </c>
    </row>
    <row r="167" spans="1:28" ht="16.5" thickBot="1" x14ac:dyDescent="0.3">
      <c r="A167" s="22">
        <v>2006</v>
      </c>
      <c r="B167" s="22">
        <v>8</v>
      </c>
      <c r="C167" s="22">
        <v>13</v>
      </c>
      <c r="D167" s="22">
        <v>16.899999999999999</v>
      </c>
      <c r="E167" s="23" t="s">
        <v>14</v>
      </c>
      <c r="F167" s="17" t="s">
        <v>16</v>
      </c>
      <c r="G167">
        <f t="shared" si="10"/>
        <v>1.8999999999999986</v>
      </c>
      <c r="H167" s="5">
        <v>38942</v>
      </c>
      <c r="I167">
        <f t="shared" si="9"/>
        <v>16.899999999999999</v>
      </c>
      <c r="J167" s="77">
        <v>0</v>
      </c>
      <c r="K167" s="167">
        <v>1.375</v>
      </c>
      <c r="L167" s="167">
        <v>6.5</v>
      </c>
      <c r="M167" s="167">
        <v>61.75</v>
      </c>
      <c r="N167" s="168" t="s">
        <v>124</v>
      </c>
    </row>
    <row r="168" spans="1:28" ht="16.5" thickBot="1" x14ac:dyDescent="0.3">
      <c r="A168" s="28">
        <v>2006</v>
      </c>
      <c r="B168" s="28">
        <v>8</v>
      </c>
      <c r="C168" s="28">
        <v>14</v>
      </c>
      <c r="D168" s="28">
        <v>20.7</v>
      </c>
      <c r="E168" s="29" t="s">
        <v>14</v>
      </c>
      <c r="F168" s="17" t="s">
        <v>16</v>
      </c>
      <c r="G168" s="30">
        <f t="shared" si="10"/>
        <v>5.6999999999999993</v>
      </c>
      <c r="H168" s="5">
        <v>38943</v>
      </c>
      <c r="I168" s="30">
        <f t="shared" si="9"/>
        <v>20.7</v>
      </c>
      <c r="J168" s="77">
        <v>0.3</v>
      </c>
      <c r="K168" s="167">
        <v>2.375</v>
      </c>
      <c r="L168" s="167">
        <v>6.75</v>
      </c>
      <c r="M168" s="167">
        <v>59.375</v>
      </c>
      <c r="N168" s="168" t="s">
        <v>122</v>
      </c>
    </row>
    <row r="169" spans="1:28" ht="16.5" thickBot="1" x14ac:dyDescent="0.3">
      <c r="A169" s="22">
        <v>2006</v>
      </c>
      <c r="B169" s="22">
        <v>8</v>
      </c>
      <c r="C169" s="22">
        <v>15</v>
      </c>
      <c r="D169" s="22">
        <v>14.9</v>
      </c>
      <c r="E169" s="23" t="s">
        <v>13</v>
      </c>
      <c r="F169" s="38" t="s">
        <v>17</v>
      </c>
      <c r="G169">
        <f>D169-10</f>
        <v>4.9000000000000004</v>
      </c>
      <c r="H169" s="5">
        <v>38944</v>
      </c>
      <c r="I169">
        <f t="shared" si="9"/>
        <v>14.9</v>
      </c>
      <c r="J169" s="77">
        <v>0</v>
      </c>
      <c r="K169" s="167">
        <v>3.625</v>
      </c>
      <c r="L169" s="167">
        <v>9.25</v>
      </c>
      <c r="M169" s="167">
        <v>71.625</v>
      </c>
      <c r="N169" s="168" t="s">
        <v>117</v>
      </c>
    </row>
    <row r="170" spans="1:28" ht="16.5" thickBot="1" x14ac:dyDescent="0.3">
      <c r="A170" s="22">
        <v>2006</v>
      </c>
      <c r="B170" s="22">
        <v>8</v>
      </c>
      <c r="C170" s="22">
        <v>16</v>
      </c>
      <c r="D170" s="22">
        <v>10.8</v>
      </c>
      <c r="E170" s="23" t="s">
        <v>13</v>
      </c>
      <c r="F170" s="19" t="s">
        <v>17</v>
      </c>
      <c r="G170">
        <f t="shared" ref="G170:G203" si="11">D170-10</f>
        <v>0.80000000000000071</v>
      </c>
      <c r="H170" s="5">
        <v>38945</v>
      </c>
      <c r="I170">
        <f t="shared" si="9"/>
        <v>10.8</v>
      </c>
      <c r="J170" s="77">
        <v>0.3</v>
      </c>
      <c r="K170" s="167">
        <v>2.875</v>
      </c>
      <c r="L170" s="167">
        <v>6</v>
      </c>
      <c r="M170" s="167">
        <v>65</v>
      </c>
      <c r="N170" s="168" t="s">
        <v>119</v>
      </c>
    </row>
    <row r="171" spans="1:28" ht="16.5" thickBot="1" x14ac:dyDescent="0.3">
      <c r="A171" s="22">
        <v>2006</v>
      </c>
      <c r="B171" s="22">
        <v>8</v>
      </c>
      <c r="C171" s="22">
        <v>17</v>
      </c>
      <c r="D171" s="22">
        <v>14.8</v>
      </c>
      <c r="E171" s="23" t="s">
        <v>13</v>
      </c>
      <c r="F171" s="19" t="s">
        <v>17</v>
      </c>
      <c r="G171">
        <f t="shared" si="11"/>
        <v>4.8000000000000007</v>
      </c>
      <c r="H171" s="5">
        <v>38946</v>
      </c>
      <c r="I171">
        <f t="shared" si="9"/>
        <v>14.8</v>
      </c>
      <c r="J171" s="77">
        <v>1</v>
      </c>
      <c r="K171" s="167">
        <v>2.625</v>
      </c>
      <c r="L171" s="167">
        <v>7.75</v>
      </c>
      <c r="M171" s="167">
        <v>59.25</v>
      </c>
      <c r="N171" s="168" t="s">
        <v>123</v>
      </c>
    </row>
    <row r="172" spans="1:28" ht="16.5" thickBot="1" x14ac:dyDescent="0.3">
      <c r="A172" s="22">
        <v>2006</v>
      </c>
      <c r="B172" s="22">
        <v>8</v>
      </c>
      <c r="C172" s="22">
        <v>18</v>
      </c>
      <c r="D172" s="22">
        <v>14.4</v>
      </c>
      <c r="E172" s="23" t="s">
        <v>13</v>
      </c>
      <c r="F172" s="19" t="s">
        <v>17</v>
      </c>
      <c r="G172">
        <f t="shared" si="11"/>
        <v>4.4000000000000004</v>
      </c>
      <c r="H172" s="5">
        <v>38947</v>
      </c>
      <c r="I172">
        <f t="shared" si="9"/>
        <v>14.4</v>
      </c>
      <c r="J172" s="77">
        <v>1.4</v>
      </c>
      <c r="K172" s="167">
        <v>1.875</v>
      </c>
      <c r="L172" s="167">
        <v>6.375</v>
      </c>
      <c r="M172" s="167">
        <v>81.625</v>
      </c>
      <c r="N172" s="168" t="s">
        <v>121</v>
      </c>
    </row>
    <row r="173" spans="1:28" ht="16.5" thickBot="1" x14ac:dyDescent="0.3">
      <c r="A173" s="22">
        <v>2006</v>
      </c>
      <c r="B173" s="22">
        <v>8</v>
      </c>
      <c r="C173" s="22">
        <v>19</v>
      </c>
      <c r="D173" s="22">
        <v>14.3</v>
      </c>
      <c r="E173" s="23" t="s">
        <v>13</v>
      </c>
      <c r="F173" s="19" t="s">
        <v>17</v>
      </c>
      <c r="G173">
        <f t="shared" si="11"/>
        <v>4.3000000000000007</v>
      </c>
      <c r="H173" s="5">
        <v>38948</v>
      </c>
      <c r="I173">
        <f t="shared" si="9"/>
        <v>14.3</v>
      </c>
      <c r="J173" s="77">
        <v>0</v>
      </c>
      <c r="K173" s="167">
        <v>0.75</v>
      </c>
      <c r="L173" s="167">
        <v>3</v>
      </c>
      <c r="M173" s="167">
        <v>77</v>
      </c>
      <c r="N173" s="168" t="s">
        <v>117</v>
      </c>
    </row>
    <row r="174" spans="1:28" ht="16.5" thickBot="1" x14ac:dyDescent="0.3">
      <c r="A174" s="22">
        <v>2006</v>
      </c>
      <c r="B174" s="22">
        <v>8</v>
      </c>
      <c r="C174" s="22">
        <v>20</v>
      </c>
      <c r="D174" s="22">
        <v>16</v>
      </c>
      <c r="E174" s="23" t="s">
        <v>14</v>
      </c>
      <c r="F174" s="19" t="s">
        <v>17</v>
      </c>
      <c r="G174">
        <f t="shared" si="11"/>
        <v>6</v>
      </c>
      <c r="H174" s="5">
        <v>38949</v>
      </c>
      <c r="I174">
        <f t="shared" si="9"/>
        <v>16</v>
      </c>
      <c r="J174" s="77">
        <v>0</v>
      </c>
      <c r="K174" s="167">
        <v>0.875</v>
      </c>
      <c r="L174" s="167">
        <v>3.75</v>
      </c>
      <c r="M174" s="167">
        <v>68.25</v>
      </c>
      <c r="N174" s="168" t="s">
        <v>129</v>
      </c>
    </row>
    <row r="175" spans="1:28" ht="16.5" thickBot="1" x14ac:dyDescent="0.3">
      <c r="A175" s="22">
        <v>2006</v>
      </c>
      <c r="B175" s="22">
        <v>8</v>
      </c>
      <c r="C175" s="22">
        <v>21</v>
      </c>
      <c r="D175" s="22">
        <v>17.399999999999999</v>
      </c>
      <c r="E175" s="23" t="s">
        <v>14</v>
      </c>
      <c r="F175" s="19" t="s">
        <v>17</v>
      </c>
      <c r="G175">
        <f t="shared" si="11"/>
        <v>7.3999999999999986</v>
      </c>
      <c r="H175" s="5">
        <v>38950</v>
      </c>
      <c r="I175">
        <f t="shared" si="9"/>
        <v>17.399999999999999</v>
      </c>
      <c r="J175" s="77">
        <v>0</v>
      </c>
      <c r="K175" s="167">
        <v>2.125</v>
      </c>
      <c r="L175" s="167">
        <v>7.625</v>
      </c>
      <c r="M175" s="167">
        <v>62.625</v>
      </c>
      <c r="N175" s="168" t="s">
        <v>117</v>
      </c>
    </row>
    <row r="176" spans="1:28" ht="16.5" thickBot="1" x14ac:dyDescent="0.3">
      <c r="A176" s="22">
        <v>2006</v>
      </c>
      <c r="B176" s="22">
        <v>8</v>
      </c>
      <c r="C176" s="22">
        <v>22</v>
      </c>
      <c r="D176" s="22">
        <v>21.6</v>
      </c>
      <c r="E176" s="23" t="s">
        <v>14</v>
      </c>
      <c r="F176" s="19" t="s">
        <v>17</v>
      </c>
      <c r="G176">
        <f t="shared" si="11"/>
        <v>11.600000000000001</v>
      </c>
      <c r="H176" s="5">
        <v>38951</v>
      </c>
      <c r="I176">
        <f t="shared" si="9"/>
        <v>21.6</v>
      </c>
      <c r="J176" s="77">
        <v>0</v>
      </c>
      <c r="K176" s="167">
        <v>1.125</v>
      </c>
      <c r="L176" s="167">
        <v>4.125</v>
      </c>
      <c r="M176" s="167">
        <v>70.625</v>
      </c>
      <c r="N176" s="168" t="s">
        <v>122</v>
      </c>
      <c r="P176">
        <v>2</v>
      </c>
      <c r="W176">
        <v>1</v>
      </c>
      <c r="AA176">
        <v>13</v>
      </c>
      <c r="AB176">
        <v>2</v>
      </c>
    </row>
    <row r="177" spans="1:14" ht="16.5" thickBot="1" x14ac:dyDescent="0.3">
      <c r="A177" s="22">
        <v>2006</v>
      </c>
      <c r="B177" s="22">
        <v>8</v>
      </c>
      <c r="C177" s="22">
        <v>23</v>
      </c>
      <c r="D177" s="22">
        <v>16.2</v>
      </c>
      <c r="E177" s="23" t="s">
        <v>14</v>
      </c>
      <c r="F177" s="19" t="s">
        <v>17</v>
      </c>
      <c r="G177">
        <f t="shared" si="11"/>
        <v>6.1999999999999993</v>
      </c>
      <c r="H177" s="5">
        <v>38952</v>
      </c>
      <c r="I177">
        <f t="shared" si="9"/>
        <v>16.2</v>
      </c>
      <c r="J177" s="77">
        <v>0</v>
      </c>
      <c r="K177" s="167">
        <v>1.5</v>
      </c>
      <c r="L177" s="167">
        <v>4.375</v>
      </c>
      <c r="M177" s="167">
        <v>77.25</v>
      </c>
      <c r="N177" s="168" t="s">
        <v>119</v>
      </c>
    </row>
    <row r="178" spans="1:14" ht="16.5" thickBot="1" x14ac:dyDescent="0.3">
      <c r="A178" s="22">
        <v>2006</v>
      </c>
      <c r="B178" s="22">
        <v>8</v>
      </c>
      <c r="C178" s="22">
        <v>24</v>
      </c>
      <c r="D178" s="22">
        <v>14.6</v>
      </c>
      <c r="E178" s="23" t="s">
        <v>13</v>
      </c>
      <c r="F178" s="19" t="s">
        <v>17</v>
      </c>
      <c r="G178">
        <f t="shared" si="11"/>
        <v>4.5999999999999996</v>
      </c>
      <c r="H178" s="5">
        <v>38953</v>
      </c>
      <c r="I178">
        <f t="shared" si="9"/>
        <v>14.6</v>
      </c>
      <c r="J178" s="77">
        <v>0</v>
      </c>
      <c r="K178" s="167">
        <v>1.625</v>
      </c>
      <c r="L178" s="167">
        <v>5.625</v>
      </c>
      <c r="M178" s="167">
        <v>70.25</v>
      </c>
      <c r="N178" s="168" t="s">
        <v>127</v>
      </c>
    </row>
    <row r="179" spans="1:14" ht="16.5" thickBot="1" x14ac:dyDescent="0.3">
      <c r="A179" s="22">
        <v>2006</v>
      </c>
      <c r="B179" s="22">
        <v>8</v>
      </c>
      <c r="C179" s="22">
        <v>25</v>
      </c>
      <c r="D179" s="22">
        <v>14.1</v>
      </c>
      <c r="E179" s="23" t="s">
        <v>13</v>
      </c>
      <c r="F179" s="19" t="s">
        <v>17</v>
      </c>
      <c r="G179">
        <f t="shared" si="11"/>
        <v>4.0999999999999996</v>
      </c>
      <c r="H179" s="5">
        <v>38954</v>
      </c>
      <c r="I179">
        <f t="shared" si="9"/>
        <v>14.1</v>
      </c>
      <c r="J179" s="77">
        <v>0</v>
      </c>
      <c r="K179" s="167">
        <v>1.75</v>
      </c>
      <c r="L179" s="167">
        <v>6.625</v>
      </c>
      <c r="M179" s="167">
        <v>65</v>
      </c>
      <c r="N179" s="168" t="s">
        <v>123</v>
      </c>
    </row>
    <row r="180" spans="1:14" ht="16.5" thickBot="1" x14ac:dyDescent="0.3">
      <c r="A180" s="22">
        <v>2006</v>
      </c>
      <c r="B180" s="22">
        <v>8</v>
      </c>
      <c r="C180" s="22">
        <v>26</v>
      </c>
      <c r="D180" s="22">
        <v>11.2</v>
      </c>
      <c r="E180" s="23" t="s">
        <v>13</v>
      </c>
      <c r="F180" s="19" t="s">
        <v>17</v>
      </c>
      <c r="G180">
        <f t="shared" si="11"/>
        <v>1.1999999999999993</v>
      </c>
      <c r="H180" s="5">
        <v>38955</v>
      </c>
      <c r="I180">
        <f t="shared" si="9"/>
        <v>11.2</v>
      </c>
      <c r="J180" s="77">
        <v>0</v>
      </c>
      <c r="K180" s="167">
        <v>0.625</v>
      </c>
      <c r="L180" s="167">
        <v>2.75</v>
      </c>
      <c r="M180" s="167">
        <v>58.5</v>
      </c>
      <c r="N180" s="168" t="s">
        <v>117</v>
      </c>
    </row>
    <row r="181" spans="1:14" ht="16.5" thickBot="1" x14ac:dyDescent="0.3">
      <c r="A181" s="22">
        <v>2006</v>
      </c>
      <c r="B181" s="22">
        <v>8</v>
      </c>
      <c r="C181" s="22">
        <v>27</v>
      </c>
      <c r="D181" s="22">
        <v>9.8000000000000007</v>
      </c>
      <c r="E181" s="23" t="s">
        <v>12</v>
      </c>
      <c r="F181" s="19" t="s">
        <v>17</v>
      </c>
      <c r="G181">
        <f t="shared" si="11"/>
        <v>-0.19999999999999929</v>
      </c>
      <c r="H181" s="5">
        <v>38956</v>
      </c>
      <c r="I181">
        <f t="shared" si="9"/>
        <v>9.8000000000000007</v>
      </c>
      <c r="J181" s="77">
        <v>0</v>
      </c>
      <c r="K181" s="167">
        <v>1.5</v>
      </c>
      <c r="L181" s="167">
        <v>3.625</v>
      </c>
      <c r="M181" s="167">
        <v>59.625</v>
      </c>
      <c r="N181" s="168" t="s">
        <v>123</v>
      </c>
    </row>
    <row r="182" spans="1:14" ht="16.5" thickBot="1" x14ac:dyDescent="0.3">
      <c r="A182" s="22">
        <v>2006</v>
      </c>
      <c r="B182" s="22">
        <v>8</v>
      </c>
      <c r="C182" s="22">
        <v>28</v>
      </c>
      <c r="D182" s="22">
        <v>11.9</v>
      </c>
      <c r="E182" s="23" t="s">
        <v>13</v>
      </c>
      <c r="F182" s="19" t="s">
        <v>17</v>
      </c>
      <c r="G182">
        <f t="shared" si="11"/>
        <v>1.9000000000000004</v>
      </c>
      <c r="H182" s="5">
        <v>38957</v>
      </c>
      <c r="I182">
        <f t="shared" si="9"/>
        <v>11.9</v>
      </c>
      <c r="J182" s="77">
        <v>0</v>
      </c>
      <c r="K182" s="167">
        <v>1.125</v>
      </c>
      <c r="L182" s="167">
        <v>3.5</v>
      </c>
      <c r="M182" s="167">
        <v>64.125</v>
      </c>
      <c r="N182" s="168" t="s">
        <v>127</v>
      </c>
    </row>
    <row r="183" spans="1:14" ht="16.5" thickBot="1" x14ac:dyDescent="0.3">
      <c r="A183" s="22">
        <v>2006</v>
      </c>
      <c r="B183" s="22">
        <v>8</v>
      </c>
      <c r="C183" s="22">
        <v>29</v>
      </c>
      <c r="D183" s="22">
        <v>14.4</v>
      </c>
      <c r="E183" s="23" t="s">
        <v>13</v>
      </c>
      <c r="F183" s="19" t="s">
        <v>17</v>
      </c>
      <c r="G183">
        <f t="shared" si="11"/>
        <v>4.4000000000000004</v>
      </c>
      <c r="H183" s="5">
        <v>38958</v>
      </c>
      <c r="I183">
        <f t="shared" si="9"/>
        <v>14.4</v>
      </c>
      <c r="J183" s="77">
        <v>0</v>
      </c>
      <c r="K183" s="167">
        <v>1.5</v>
      </c>
      <c r="L183" s="167">
        <v>5.5</v>
      </c>
      <c r="M183" s="167">
        <v>63</v>
      </c>
      <c r="N183" s="168" t="s">
        <v>121</v>
      </c>
    </row>
    <row r="184" spans="1:14" ht="16.5" thickBot="1" x14ac:dyDescent="0.3">
      <c r="A184" s="22">
        <v>2006</v>
      </c>
      <c r="B184" s="22">
        <v>8</v>
      </c>
      <c r="C184" s="22">
        <v>30</v>
      </c>
      <c r="D184" s="22">
        <v>10.6</v>
      </c>
      <c r="E184" s="23" t="s">
        <v>13</v>
      </c>
      <c r="F184" s="19" t="s">
        <v>17</v>
      </c>
      <c r="G184">
        <f t="shared" si="11"/>
        <v>0.59999999999999964</v>
      </c>
      <c r="H184" s="5">
        <v>38959</v>
      </c>
      <c r="I184">
        <f t="shared" si="9"/>
        <v>10.6</v>
      </c>
      <c r="J184" s="77">
        <v>11.8</v>
      </c>
      <c r="K184" s="167">
        <v>1.5</v>
      </c>
      <c r="L184" s="167">
        <v>3.375</v>
      </c>
      <c r="M184" s="167">
        <v>88.375</v>
      </c>
      <c r="N184" s="168" t="s">
        <v>119</v>
      </c>
    </row>
    <row r="185" spans="1:14" ht="16.5" thickBot="1" x14ac:dyDescent="0.3">
      <c r="A185" s="22">
        <v>2006</v>
      </c>
      <c r="B185" s="22">
        <v>8</v>
      </c>
      <c r="C185" s="22">
        <v>31</v>
      </c>
      <c r="D185" s="22">
        <v>7.4</v>
      </c>
      <c r="E185" s="23" t="s">
        <v>12</v>
      </c>
      <c r="F185" s="19" t="s">
        <v>17</v>
      </c>
      <c r="G185">
        <f t="shared" si="11"/>
        <v>-2.5999999999999996</v>
      </c>
      <c r="H185" s="5">
        <v>38960</v>
      </c>
      <c r="I185">
        <f t="shared" si="9"/>
        <v>7.4</v>
      </c>
      <c r="J185" s="77">
        <v>0</v>
      </c>
      <c r="K185" s="167">
        <v>1.125</v>
      </c>
      <c r="L185" s="167">
        <v>4.125</v>
      </c>
      <c r="M185" s="167">
        <v>77.125</v>
      </c>
      <c r="N185" s="168" t="s">
        <v>121</v>
      </c>
    </row>
    <row r="186" spans="1:14" ht="16.5" thickBot="1" x14ac:dyDescent="0.3">
      <c r="A186" s="22">
        <v>2006</v>
      </c>
      <c r="B186" s="22">
        <v>9</v>
      </c>
      <c r="C186" s="22">
        <v>1</v>
      </c>
      <c r="D186" s="22">
        <v>10.3</v>
      </c>
      <c r="E186" s="23" t="s">
        <v>13</v>
      </c>
      <c r="F186" s="19" t="s">
        <v>17</v>
      </c>
      <c r="G186">
        <f t="shared" si="11"/>
        <v>0.30000000000000071</v>
      </c>
      <c r="H186" s="5">
        <v>38961</v>
      </c>
      <c r="I186">
        <f t="shared" si="9"/>
        <v>10.3</v>
      </c>
      <c r="J186" s="77">
        <v>0</v>
      </c>
      <c r="K186" s="167">
        <v>1</v>
      </c>
      <c r="L186" s="167">
        <v>4</v>
      </c>
      <c r="M186" s="167">
        <v>80.625</v>
      </c>
      <c r="N186" s="168" t="s">
        <v>120</v>
      </c>
    </row>
    <row r="187" spans="1:14" ht="16.5" thickBot="1" x14ac:dyDescent="0.3">
      <c r="A187" s="22">
        <v>2006</v>
      </c>
      <c r="B187" s="22">
        <v>9</v>
      </c>
      <c r="C187" s="22">
        <v>2</v>
      </c>
      <c r="D187" s="22">
        <v>12.4</v>
      </c>
      <c r="E187" s="23" t="s">
        <v>13</v>
      </c>
      <c r="F187" s="19" t="s">
        <v>17</v>
      </c>
      <c r="G187">
        <f t="shared" si="11"/>
        <v>2.4000000000000004</v>
      </c>
      <c r="H187" s="5">
        <v>38962</v>
      </c>
      <c r="I187">
        <f t="shared" si="9"/>
        <v>12.4</v>
      </c>
      <c r="J187" s="77">
        <v>0</v>
      </c>
      <c r="K187" s="167">
        <v>1.375</v>
      </c>
      <c r="L187" s="167">
        <v>4.75</v>
      </c>
      <c r="M187" s="167">
        <v>57.25</v>
      </c>
      <c r="N187" s="168" t="s">
        <v>121</v>
      </c>
    </row>
    <row r="188" spans="1:14" ht="16.5" thickBot="1" x14ac:dyDescent="0.3">
      <c r="A188" s="22">
        <v>2006</v>
      </c>
      <c r="B188" s="22">
        <v>9</v>
      </c>
      <c r="C188" s="22">
        <v>3</v>
      </c>
      <c r="D188" s="22">
        <v>16.7</v>
      </c>
      <c r="E188" s="23" t="s">
        <v>14</v>
      </c>
      <c r="F188" s="19" t="s">
        <v>17</v>
      </c>
      <c r="G188">
        <f t="shared" si="11"/>
        <v>6.6999999999999993</v>
      </c>
      <c r="H188" s="5">
        <v>38963</v>
      </c>
      <c r="I188">
        <f t="shared" si="9"/>
        <v>16.7</v>
      </c>
      <c r="J188" s="77">
        <v>0</v>
      </c>
      <c r="K188" s="167">
        <v>2.5</v>
      </c>
      <c r="L188" s="167">
        <v>5.875</v>
      </c>
      <c r="M188" s="167">
        <v>44.125</v>
      </c>
      <c r="N188" s="168" t="s">
        <v>122</v>
      </c>
    </row>
    <row r="189" spans="1:14" ht="16.5" thickBot="1" x14ac:dyDescent="0.3">
      <c r="A189" s="22">
        <v>2006</v>
      </c>
      <c r="B189" s="22">
        <v>9</v>
      </c>
      <c r="C189" s="22">
        <v>4</v>
      </c>
      <c r="D189" s="22">
        <v>18.5</v>
      </c>
      <c r="E189" s="23" t="s">
        <v>14</v>
      </c>
      <c r="F189" s="19" t="s">
        <v>17</v>
      </c>
      <c r="G189">
        <f t="shared" si="11"/>
        <v>8.5</v>
      </c>
      <c r="H189" s="5">
        <v>38964</v>
      </c>
      <c r="I189">
        <f t="shared" si="9"/>
        <v>18.5</v>
      </c>
      <c r="J189" s="77">
        <v>0</v>
      </c>
      <c r="K189" s="167">
        <v>2.25</v>
      </c>
      <c r="L189" s="167">
        <v>5.875</v>
      </c>
      <c r="M189" s="167">
        <v>70.5</v>
      </c>
      <c r="N189" s="168" t="s">
        <v>121</v>
      </c>
    </row>
    <row r="190" spans="1:14" ht="16.5" thickBot="1" x14ac:dyDescent="0.3">
      <c r="A190" s="22">
        <v>2006</v>
      </c>
      <c r="B190" s="22">
        <v>9</v>
      </c>
      <c r="C190" s="22">
        <v>5</v>
      </c>
      <c r="D190" s="22">
        <v>9.1999999999999993</v>
      </c>
      <c r="E190" s="23" t="s">
        <v>12</v>
      </c>
      <c r="F190" s="19" t="s">
        <v>17</v>
      </c>
      <c r="G190">
        <f t="shared" si="11"/>
        <v>-0.80000000000000071</v>
      </c>
      <c r="H190" s="5">
        <v>38965</v>
      </c>
      <c r="I190">
        <f t="shared" si="9"/>
        <v>9.1999999999999993</v>
      </c>
      <c r="J190" s="77">
        <v>0</v>
      </c>
      <c r="K190" s="167">
        <v>1.875</v>
      </c>
      <c r="L190" s="167">
        <v>6.25</v>
      </c>
      <c r="M190" s="167">
        <v>65.75</v>
      </c>
      <c r="N190" s="168" t="s">
        <v>127</v>
      </c>
    </row>
    <row r="191" spans="1:14" ht="16.5" thickBot="1" x14ac:dyDescent="0.3">
      <c r="A191" s="22">
        <v>2006</v>
      </c>
      <c r="B191" s="22">
        <v>9</v>
      </c>
      <c r="C191" s="22">
        <v>6</v>
      </c>
      <c r="D191" s="22">
        <v>9.6999999999999993</v>
      </c>
      <c r="E191" s="23" t="s">
        <v>12</v>
      </c>
      <c r="F191" s="19" t="s">
        <v>17</v>
      </c>
      <c r="G191">
        <f t="shared" si="11"/>
        <v>-0.30000000000000071</v>
      </c>
      <c r="H191" s="5">
        <v>38966</v>
      </c>
      <c r="I191">
        <f t="shared" si="9"/>
        <v>9.6999999999999993</v>
      </c>
      <c r="J191" s="77">
        <v>0</v>
      </c>
      <c r="K191" s="167">
        <v>1.25</v>
      </c>
      <c r="L191" s="167">
        <v>5.125</v>
      </c>
      <c r="M191" s="167">
        <v>57.125</v>
      </c>
      <c r="N191" s="168" t="s">
        <v>127</v>
      </c>
    </row>
    <row r="192" spans="1:14" ht="16.5" thickBot="1" x14ac:dyDescent="0.3">
      <c r="A192" s="22">
        <v>2006</v>
      </c>
      <c r="B192" s="22">
        <v>9</v>
      </c>
      <c r="C192" s="22">
        <v>7</v>
      </c>
      <c r="D192" s="22">
        <v>12.4</v>
      </c>
      <c r="E192" s="23" t="s">
        <v>13</v>
      </c>
      <c r="F192" s="19" t="s">
        <v>17</v>
      </c>
      <c r="G192">
        <f t="shared" si="11"/>
        <v>2.4000000000000004</v>
      </c>
      <c r="H192" s="5">
        <v>38967</v>
      </c>
      <c r="I192">
        <f t="shared" si="9"/>
        <v>12.4</v>
      </c>
      <c r="J192" s="77">
        <v>0</v>
      </c>
      <c r="K192" s="167">
        <v>1.75</v>
      </c>
      <c r="L192" s="167">
        <v>6</v>
      </c>
      <c r="M192" s="167">
        <v>46.25</v>
      </c>
      <c r="N192" s="168" t="s">
        <v>127</v>
      </c>
    </row>
    <row r="193" spans="1:14" ht="16.5" thickBot="1" x14ac:dyDescent="0.3">
      <c r="A193" s="22">
        <v>2006</v>
      </c>
      <c r="B193" s="22">
        <v>9</v>
      </c>
      <c r="C193" s="22">
        <v>8</v>
      </c>
      <c r="D193" s="22">
        <v>15.3</v>
      </c>
      <c r="E193" s="23" t="s">
        <v>14</v>
      </c>
      <c r="F193" s="19" t="s">
        <v>17</v>
      </c>
      <c r="G193">
        <f t="shared" si="11"/>
        <v>5.3000000000000007</v>
      </c>
      <c r="H193" s="5">
        <v>38968</v>
      </c>
      <c r="I193">
        <f t="shared" si="9"/>
        <v>15.3</v>
      </c>
      <c r="J193" s="77">
        <v>0</v>
      </c>
      <c r="K193" s="167">
        <v>0.875</v>
      </c>
      <c r="L193" s="167">
        <v>4.375</v>
      </c>
      <c r="M193" s="167">
        <v>60.5</v>
      </c>
      <c r="N193" s="168" t="s">
        <v>125</v>
      </c>
    </row>
    <row r="194" spans="1:14" ht="16.5" thickBot="1" x14ac:dyDescent="0.3">
      <c r="A194" s="22">
        <v>2006</v>
      </c>
      <c r="B194" s="22">
        <v>9</v>
      </c>
      <c r="C194" s="22">
        <v>9</v>
      </c>
      <c r="D194" s="22">
        <v>18.100000000000001</v>
      </c>
      <c r="E194" s="23" t="s">
        <v>14</v>
      </c>
      <c r="F194" s="19" t="s">
        <v>17</v>
      </c>
      <c r="G194">
        <f t="shared" si="11"/>
        <v>8.1000000000000014</v>
      </c>
      <c r="H194" s="5">
        <v>38969</v>
      </c>
      <c r="I194">
        <f t="shared" si="9"/>
        <v>18.100000000000001</v>
      </c>
      <c r="J194" s="77">
        <v>0</v>
      </c>
      <c r="K194" s="167">
        <v>1.375</v>
      </c>
      <c r="L194" s="167">
        <v>5.375</v>
      </c>
      <c r="M194" s="167">
        <v>43.625</v>
      </c>
      <c r="N194" s="168" t="s">
        <v>121</v>
      </c>
    </row>
    <row r="195" spans="1:14" ht="16.5" thickBot="1" x14ac:dyDescent="0.3">
      <c r="A195" s="22">
        <v>2006</v>
      </c>
      <c r="B195" s="22">
        <v>9</v>
      </c>
      <c r="C195" s="22">
        <v>10</v>
      </c>
      <c r="D195" s="22">
        <v>22.4</v>
      </c>
      <c r="E195" s="23" t="s">
        <v>14</v>
      </c>
      <c r="F195" s="19" t="s">
        <v>17</v>
      </c>
      <c r="G195">
        <f t="shared" si="11"/>
        <v>12.399999999999999</v>
      </c>
      <c r="H195" s="5">
        <v>38970</v>
      </c>
      <c r="I195">
        <f t="shared" ref="I195:I215" si="12">D195</f>
        <v>22.4</v>
      </c>
      <c r="J195" s="77">
        <v>0</v>
      </c>
      <c r="K195" s="167">
        <v>1.75</v>
      </c>
      <c r="L195" s="167">
        <v>6.625</v>
      </c>
      <c r="M195" s="167">
        <v>42.875</v>
      </c>
      <c r="N195" s="168" t="s">
        <v>120</v>
      </c>
    </row>
    <row r="196" spans="1:14" ht="16.5" thickBot="1" x14ac:dyDescent="0.3">
      <c r="A196" s="22">
        <v>2006</v>
      </c>
      <c r="B196" s="22">
        <v>9</v>
      </c>
      <c r="C196" s="22">
        <v>11</v>
      </c>
      <c r="D196" s="22">
        <v>17.3</v>
      </c>
      <c r="E196" s="23" t="s">
        <v>14</v>
      </c>
      <c r="F196" s="19" t="s">
        <v>17</v>
      </c>
      <c r="G196">
        <f t="shared" si="11"/>
        <v>7.3000000000000007</v>
      </c>
      <c r="H196" s="5">
        <v>38971</v>
      </c>
      <c r="I196">
        <f t="shared" si="12"/>
        <v>17.3</v>
      </c>
      <c r="J196" s="77">
        <v>0</v>
      </c>
      <c r="K196" s="167">
        <v>1.625</v>
      </c>
      <c r="L196" s="167">
        <v>7</v>
      </c>
      <c r="M196" s="167">
        <v>68.875</v>
      </c>
      <c r="N196" s="168" t="s">
        <v>117</v>
      </c>
    </row>
    <row r="197" spans="1:14" ht="16.5" thickBot="1" x14ac:dyDescent="0.3">
      <c r="A197" s="22">
        <v>2006</v>
      </c>
      <c r="B197" s="22">
        <v>9</v>
      </c>
      <c r="C197" s="22">
        <v>12</v>
      </c>
      <c r="D197" s="22">
        <v>17.100000000000001</v>
      </c>
      <c r="E197" s="23" t="s">
        <v>14</v>
      </c>
      <c r="F197" s="19" t="s">
        <v>17</v>
      </c>
      <c r="G197">
        <f t="shared" si="11"/>
        <v>7.1000000000000014</v>
      </c>
      <c r="H197" s="5">
        <v>38972</v>
      </c>
      <c r="I197">
        <f t="shared" si="12"/>
        <v>17.100000000000001</v>
      </c>
      <c r="J197" s="77">
        <v>0</v>
      </c>
      <c r="K197" s="167">
        <v>1.875</v>
      </c>
      <c r="L197" s="167">
        <v>6.625</v>
      </c>
      <c r="M197" s="167">
        <v>62.375</v>
      </c>
      <c r="N197" s="168" t="s">
        <v>120</v>
      </c>
    </row>
    <row r="198" spans="1:14" ht="16.5" thickBot="1" x14ac:dyDescent="0.3">
      <c r="A198" s="22">
        <v>2006</v>
      </c>
      <c r="B198" s="22">
        <v>9</v>
      </c>
      <c r="C198" s="22">
        <v>13</v>
      </c>
      <c r="D198" s="22">
        <v>17.8</v>
      </c>
      <c r="E198" s="23" t="s">
        <v>14</v>
      </c>
      <c r="F198" s="19" t="s">
        <v>17</v>
      </c>
      <c r="G198">
        <f t="shared" si="11"/>
        <v>7.8000000000000007</v>
      </c>
      <c r="H198" s="5">
        <v>38973</v>
      </c>
      <c r="I198">
        <f t="shared" si="12"/>
        <v>17.8</v>
      </c>
      <c r="J198" s="77">
        <v>0</v>
      </c>
      <c r="K198" s="167">
        <v>2.875</v>
      </c>
      <c r="L198" s="167">
        <v>9.625</v>
      </c>
      <c r="M198" s="167">
        <v>68.75</v>
      </c>
      <c r="N198" s="168" t="s">
        <v>120</v>
      </c>
    </row>
    <row r="199" spans="1:14" ht="16.5" thickBot="1" x14ac:dyDescent="0.3">
      <c r="A199" s="22">
        <v>2006</v>
      </c>
      <c r="B199" s="22">
        <v>9</v>
      </c>
      <c r="C199" s="22">
        <v>14</v>
      </c>
      <c r="D199" s="22">
        <v>15</v>
      </c>
      <c r="E199" s="23" t="s">
        <v>14</v>
      </c>
      <c r="F199" s="19" t="s">
        <v>17</v>
      </c>
      <c r="G199">
        <f t="shared" si="11"/>
        <v>5</v>
      </c>
      <c r="H199" s="5">
        <v>38974</v>
      </c>
      <c r="I199">
        <f t="shared" si="12"/>
        <v>15</v>
      </c>
      <c r="J199" s="77">
        <v>1.4</v>
      </c>
      <c r="K199" s="167">
        <v>3</v>
      </c>
      <c r="L199" s="167">
        <v>9.125</v>
      </c>
      <c r="M199" s="167">
        <v>59.25</v>
      </c>
      <c r="N199" s="168" t="s">
        <v>119</v>
      </c>
    </row>
    <row r="200" spans="1:14" ht="16.5" thickBot="1" x14ac:dyDescent="0.3">
      <c r="A200" s="22">
        <v>2006</v>
      </c>
      <c r="B200" s="22">
        <v>9</v>
      </c>
      <c r="C200" s="22">
        <v>15</v>
      </c>
      <c r="D200" s="22">
        <v>11.1</v>
      </c>
      <c r="E200" s="23" t="s">
        <v>13</v>
      </c>
      <c r="F200" s="19" t="s">
        <v>17</v>
      </c>
      <c r="G200">
        <f t="shared" si="11"/>
        <v>1.0999999999999996</v>
      </c>
      <c r="H200" s="5">
        <v>38975</v>
      </c>
      <c r="I200">
        <f t="shared" si="12"/>
        <v>11.1</v>
      </c>
      <c r="J200" s="77">
        <v>2.1</v>
      </c>
      <c r="K200" s="167">
        <v>3.125</v>
      </c>
      <c r="L200" s="167">
        <v>8.875</v>
      </c>
      <c r="M200" s="167">
        <v>72.375</v>
      </c>
      <c r="N200" s="168" t="s">
        <v>119</v>
      </c>
    </row>
    <row r="201" spans="1:14" ht="16.5" thickBot="1" x14ac:dyDescent="0.3">
      <c r="A201" s="22">
        <v>2006</v>
      </c>
      <c r="B201" s="22">
        <v>9</v>
      </c>
      <c r="C201" s="22">
        <v>16</v>
      </c>
      <c r="D201" s="22">
        <v>13.3</v>
      </c>
      <c r="E201" s="23" t="s">
        <v>13</v>
      </c>
      <c r="F201" s="19" t="s">
        <v>17</v>
      </c>
      <c r="G201">
        <f t="shared" si="11"/>
        <v>3.3000000000000007</v>
      </c>
      <c r="H201" s="5">
        <v>38976</v>
      </c>
      <c r="I201">
        <f t="shared" si="12"/>
        <v>13.3</v>
      </c>
      <c r="J201" s="77">
        <v>0</v>
      </c>
      <c r="K201" s="167">
        <v>3</v>
      </c>
      <c r="L201" s="167">
        <v>9.5</v>
      </c>
      <c r="M201" s="167">
        <v>46.625</v>
      </c>
      <c r="N201" s="168" t="s">
        <v>120</v>
      </c>
    </row>
    <row r="202" spans="1:14" ht="16.5" thickBot="1" x14ac:dyDescent="0.3">
      <c r="A202" s="22">
        <v>2006</v>
      </c>
      <c r="B202" s="22">
        <v>9</v>
      </c>
      <c r="C202" s="22">
        <v>17</v>
      </c>
      <c r="D202" s="22">
        <v>15.9</v>
      </c>
      <c r="E202" s="23" t="s">
        <v>14</v>
      </c>
      <c r="F202" s="19" t="s">
        <v>17</v>
      </c>
      <c r="G202">
        <f t="shared" si="11"/>
        <v>5.9</v>
      </c>
      <c r="H202" s="5">
        <v>38977</v>
      </c>
      <c r="I202">
        <f t="shared" si="12"/>
        <v>15.9</v>
      </c>
      <c r="J202" s="77">
        <v>0</v>
      </c>
      <c r="K202" s="167">
        <v>2</v>
      </c>
      <c r="L202" s="167">
        <v>6.875</v>
      </c>
      <c r="M202" s="167">
        <v>42.5</v>
      </c>
      <c r="N202" s="168" t="s">
        <v>121</v>
      </c>
    </row>
    <row r="203" spans="1:14" ht="16.5" thickBot="1" x14ac:dyDescent="0.3">
      <c r="A203" s="28">
        <v>2006</v>
      </c>
      <c r="B203" s="28">
        <v>9</v>
      </c>
      <c r="C203" s="28">
        <v>18</v>
      </c>
      <c r="D203" s="28">
        <v>16.2</v>
      </c>
      <c r="E203" s="29" t="s">
        <v>14</v>
      </c>
      <c r="F203" s="19" t="s">
        <v>17</v>
      </c>
      <c r="G203" s="30">
        <f t="shared" si="11"/>
        <v>6.1999999999999993</v>
      </c>
      <c r="H203" s="5">
        <v>38978</v>
      </c>
      <c r="I203" s="30">
        <f t="shared" si="12"/>
        <v>16.2</v>
      </c>
      <c r="J203" s="77">
        <v>3.5</v>
      </c>
      <c r="K203" s="169">
        <v>3.75</v>
      </c>
      <c r="L203" s="169">
        <v>10.25</v>
      </c>
      <c r="M203" s="169">
        <v>54.125</v>
      </c>
      <c r="N203" s="170" t="s">
        <v>119</v>
      </c>
    </row>
    <row r="204" spans="1:14" ht="16.5" thickBot="1" x14ac:dyDescent="0.3">
      <c r="A204" s="22">
        <v>2006</v>
      </c>
      <c r="B204" s="22">
        <v>9</v>
      </c>
      <c r="C204" s="22">
        <v>19</v>
      </c>
      <c r="D204" s="22">
        <v>8.4</v>
      </c>
      <c r="E204" s="23" t="s">
        <v>12</v>
      </c>
      <c r="F204" s="39" t="s">
        <v>18</v>
      </c>
      <c r="G204">
        <f>D204-5</f>
        <v>3.4000000000000004</v>
      </c>
      <c r="H204" s="5">
        <v>38979</v>
      </c>
      <c r="I204">
        <f t="shared" si="12"/>
        <v>8.4</v>
      </c>
      <c r="J204" s="77">
        <v>0</v>
      </c>
      <c r="K204" s="143">
        <v>3.25</v>
      </c>
      <c r="L204" s="143">
        <v>8.375</v>
      </c>
      <c r="M204" s="143">
        <v>51.375</v>
      </c>
      <c r="N204" s="143" t="s">
        <v>122</v>
      </c>
    </row>
    <row r="205" spans="1:14" ht="16.5" thickBot="1" x14ac:dyDescent="0.3">
      <c r="A205" s="22">
        <v>2006</v>
      </c>
      <c r="B205" s="22">
        <v>9</v>
      </c>
      <c r="C205" s="22">
        <v>20</v>
      </c>
      <c r="D205" s="22">
        <v>6.8</v>
      </c>
      <c r="E205" s="23" t="s">
        <v>12</v>
      </c>
      <c r="F205" s="21" t="s">
        <v>18</v>
      </c>
      <c r="G205">
        <f t="shared" ref="G205:G215" si="13">D205-5</f>
        <v>1.7999999999999998</v>
      </c>
      <c r="H205" s="5">
        <v>38980</v>
      </c>
      <c r="I205">
        <f t="shared" si="12"/>
        <v>6.8</v>
      </c>
      <c r="J205" s="77">
        <v>0</v>
      </c>
      <c r="K205" s="143">
        <v>2.375</v>
      </c>
      <c r="L205" s="143">
        <v>6.875</v>
      </c>
      <c r="M205" s="143">
        <v>60.5</v>
      </c>
      <c r="N205" s="143" t="s">
        <v>117</v>
      </c>
    </row>
    <row r="206" spans="1:14" ht="16.5" thickBot="1" x14ac:dyDescent="0.3">
      <c r="A206" s="22">
        <v>2006</v>
      </c>
      <c r="B206" s="22">
        <v>9</v>
      </c>
      <c r="C206" s="22">
        <v>21</v>
      </c>
      <c r="D206" s="22">
        <v>8.6999999999999993</v>
      </c>
      <c r="E206" s="23" t="s">
        <v>12</v>
      </c>
      <c r="F206" s="21" t="s">
        <v>18</v>
      </c>
      <c r="G206">
        <f t="shared" si="13"/>
        <v>3.6999999999999993</v>
      </c>
      <c r="H206" s="5">
        <v>38981</v>
      </c>
      <c r="I206">
        <f t="shared" si="12"/>
        <v>8.6999999999999993</v>
      </c>
      <c r="J206" s="77">
        <v>0.3</v>
      </c>
      <c r="K206" s="143">
        <v>1.375</v>
      </c>
      <c r="L206" s="143">
        <v>4.75</v>
      </c>
      <c r="M206" s="143">
        <v>76.25</v>
      </c>
      <c r="N206" s="143" t="s">
        <v>119</v>
      </c>
    </row>
    <row r="207" spans="1:14" ht="16.5" thickBot="1" x14ac:dyDescent="0.3">
      <c r="A207" s="22">
        <v>2006</v>
      </c>
      <c r="B207" s="22">
        <v>9</v>
      </c>
      <c r="C207" s="22">
        <v>22</v>
      </c>
      <c r="D207" s="22">
        <v>7.7</v>
      </c>
      <c r="E207" s="23" t="s">
        <v>12</v>
      </c>
      <c r="F207" s="21" t="s">
        <v>18</v>
      </c>
      <c r="G207">
        <f t="shared" si="13"/>
        <v>2.7</v>
      </c>
      <c r="H207" s="5">
        <v>38982</v>
      </c>
      <c r="I207">
        <f t="shared" si="12"/>
        <v>7.7</v>
      </c>
      <c r="J207" s="77">
        <v>0</v>
      </c>
      <c r="K207" s="143">
        <v>0.75</v>
      </c>
      <c r="L207" s="143">
        <v>3.625</v>
      </c>
      <c r="M207" s="143">
        <v>60.25</v>
      </c>
      <c r="N207" s="143" t="s">
        <v>121</v>
      </c>
    </row>
    <row r="208" spans="1:14" ht="16.5" thickBot="1" x14ac:dyDescent="0.3">
      <c r="A208" s="22">
        <v>2006</v>
      </c>
      <c r="B208" s="22">
        <v>9</v>
      </c>
      <c r="C208" s="22">
        <v>23</v>
      </c>
      <c r="D208" s="22">
        <v>9.1</v>
      </c>
      <c r="E208" s="23" t="s">
        <v>12</v>
      </c>
      <c r="F208" s="21" t="s">
        <v>18</v>
      </c>
      <c r="G208">
        <f t="shared" si="13"/>
        <v>4.0999999999999996</v>
      </c>
      <c r="H208" s="5">
        <v>38983</v>
      </c>
      <c r="I208">
        <f t="shared" si="12"/>
        <v>9.1</v>
      </c>
      <c r="J208" s="77">
        <v>0</v>
      </c>
      <c r="K208" s="143">
        <v>1.625</v>
      </c>
      <c r="L208" s="143">
        <v>4.625</v>
      </c>
      <c r="M208" s="143">
        <v>56.125</v>
      </c>
      <c r="N208" s="143" t="s">
        <v>121</v>
      </c>
    </row>
    <row r="209" spans="1:14" ht="16.5" thickBot="1" x14ac:dyDescent="0.3">
      <c r="A209" s="22">
        <v>2006</v>
      </c>
      <c r="B209" s="22">
        <v>9</v>
      </c>
      <c r="C209" s="22">
        <v>24</v>
      </c>
      <c r="D209" s="22">
        <v>12.8</v>
      </c>
      <c r="E209" s="23" t="s">
        <v>13</v>
      </c>
      <c r="F209" s="21" t="s">
        <v>18</v>
      </c>
      <c r="G209">
        <f t="shared" si="13"/>
        <v>7.8000000000000007</v>
      </c>
      <c r="H209" s="5">
        <v>38984</v>
      </c>
      <c r="I209">
        <f t="shared" si="12"/>
        <v>12.8</v>
      </c>
      <c r="J209" s="77">
        <v>0</v>
      </c>
      <c r="K209" s="143">
        <v>3.75</v>
      </c>
      <c r="L209" s="143">
        <v>12</v>
      </c>
      <c r="M209" s="143">
        <v>48</v>
      </c>
      <c r="N209" s="143" t="s">
        <v>120</v>
      </c>
    </row>
    <row r="210" spans="1:14" ht="16.5" thickBot="1" x14ac:dyDescent="0.3">
      <c r="A210" s="22">
        <v>2006</v>
      </c>
      <c r="B210" s="22">
        <v>9</v>
      </c>
      <c r="C210" s="22">
        <v>25</v>
      </c>
      <c r="D210" s="22">
        <v>7.5</v>
      </c>
      <c r="E210" s="23" t="s">
        <v>12</v>
      </c>
      <c r="F210" s="21" t="s">
        <v>18</v>
      </c>
      <c r="G210">
        <f t="shared" si="13"/>
        <v>2.5</v>
      </c>
      <c r="H210" s="5">
        <v>38985</v>
      </c>
      <c r="I210">
        <f t="shared" si="12"/>
        <v>7.5</v>
      </c>
      <c r="J210" s="77">
        <v>4.5999999999999996</v>
      </c>
      <c r="K210" s="143">
        <v>4.125</v>
      </c>
      <c r="L210" s="143">
        <v>11.625</v>
      </c>
      <c r="M210" s="143">
        <v>72.375</v>
      </c>
      <c r="N210" s="143" t="s">
        <v>122</v>
      </c>
    </row>
    <row r="211" spans="1:14" ht="16.5" thickBot="1" x14ac:dyDescent="0.3">
      <c r="A211" s="22">
        <v>2006</v>
      </c>
      <c r="B211" s="22">
        <v>9</v>
      </c>
      <c r="C211" s="22">
        <v>26</v>
      </c>
      <c r="D211" s="22">
        <v>9.6</v>
      </c>
      <c r="E211" s="23" t="s">
        <v>12</v>
      </c>
      <c r="F211" s="21" t="s">
        <v>18</v>
      </c>
      <c r="G211">
        <f t="shared" si="13"/>
        <v>4.5999999999999996</v>
      </c>
      <c r="H211" s="5">
        <v>38986</v>
      </c>
      <c r="I211">
        <f t="shared" si="12"/>
        <v>9.6</v>
      </c>
      <c r="J211" s="77">
        <v>0</v>
      </c>
      <c r="K211" s="143">
        <v>5</v>
      </c>
      <c r="L211" s="143">
        <v>13</v>
      </c>
      <c r="M211" s="143">
        <v>39.625</v>
      </c>
      <c r="N211" s="143" t="s">
        <v>120</v>
      </c>
    </row>
    <row r="212" spans="1:14" ht="16.5" thickBot="1" x14ac:dyDescent="0.3">
      <c r="A212" s="22">
        <v>2006</v>
      </c>
      <c r="B212" s="22">
        <v>9</v>
      </c>
      <c r="C212" s="22">
        <v>27</v>
      </c>
      <c r="D212" s="22">
        <v>11.1</v>
      </c>
      <c r="E212" s="23" t="s">
        <v>13</v>
      </c>
      <c r="F212" s="21" t="s">
        <v>18</v>
      </c>
      <c r="G212">
        <f t="shared" si="13"/>
        <v>6.1</v>
      </c>
      <c r="H212" s="5">
        <v>38987</v>
      </c>
      <c r="I212">
        <f t="shared" si="12"/>
        <v>11.1</v>
      </c>
      <c r="J212" s="77">
        <v>0</v>
      </c>
      <c r="K212" s="143">
        <v>1.5</v>
      </c>
      <c r="L212" s="143">
        <v>5</v>
      </c>
      <c r="M212" s="143">
        <v>64.25</v>
      </c>
      <c r="N212" s="143" t="s">
        <v>127</v>
      </c>
    </row>
    <row r="213" spans="1:14" ht="16.5" thickBot="1" x14ac:dyDescent="0.3">
      <c r="A213" s="22">
        <v>2006</v>
      </c>
      <c r="B213" s="22">
        <v>9</v>
      </c>
      <c r="C213" s="22">
        <v>28</v>
      </c>
      <c r="D213" s="22">
        <v>11.5</v>
      </c>
      <c r="E213" s="23" t="s">
        <v>13</v>
      </c>
      <c r="F213" s="21" t="s">
        <v>18</v>
      </c>
      <c r="G213">
        <f t="shared" si="13"/>
        <v>6.5</v>
      </c>
      <c r="H213" s="5">
        <v>38988</v>
      </c>
      <c r="I213">
        <f t="shared" si="12"/>
        <v>11.5</v>
      </c>
      <c r="J213" s="77">
        <v>0</v>
      </c>
      <c r="K213" s="143">
        <v>1.75</v>
      </c>
      <c r="L213" s="143">
        <v>6.125</v>
      </c>
      <c r="M213" s="143">
        <v>60.5</v>
      </c>
      <c r="N213" s="143" t="s">
        <v>119</v>
      </c>
    </row>
    <row r="214" spans="1:14" ht="16.5" thickBot="1" x14ac:dyDescent="0.3">
      <c r="A214" s="22">
        <v>2006</v>
      </c>
      <c r="B214" s="22">
        <v>9</v>
      </c>
      <c r="C214" s="22">
        <v>29</v>
      </c>
      <c r="D214" s="22">
        <v>8.8000000000000007</v>
      </c>
      <c r="E214" s="23" t="s">
        <v>12</v>
      </c>
      <c r="F214" s="21" t="s">
        <v>18</v>
      </c>
      <c r="G214">
        <f t="shared" si="13"/>
        <v>3.8000000000000007</v>
      </c>
      <c r="H214" s="5">
        <v>38989</v>
      </c>
      <c r="I214">
        <f t="shared" si="12"/>
        <v>8.8000000000000007</v>
      </c>
      <c r="J214" s="77">
        <v>0</v>
      </c>
      <c r="K214" s="143">
        <v>3.375</v>
      </c>
      <c r="L214" s="143">
        <v>7.875</v>
      </c>
      <c r="M214" s="143">
        <v>48.5</v>
      </c>
      <c r="N214" s="143" t="s">
        <v>122</v>
      </c>
    </row>
    <row r="215" spans="1:14" ht="16.5" thickBot="1" x14ac:dyDescent="0.3">
      <c r="A215" s="28">
        <v>2006</v>
      </c>
      <c r="B215" s="28">
        <v>9</v>
      </c>
      <c r="C215" s="28">
        <v>30</v>
      </c>
      <c r="D215" s="28">
        <v>12.3</v>
      </c>
      <c r="E215" s="29" t="s">
        <v>13</v>
      </c>
      <c r="F215" s="21" t="s">
        <v>18</v>
      </c>
      <c r="G215" s="30">
        <f t="shared" si="13"/>
        <v>7.3000000000000007</v>
      </c>
      <c r="H215" s="5">
        <v>38990</v>
      </c>
      <c r="I215" s="30">
        <f t="shared" si="12"/>
        <v>12.3</v>
      </c>
      <c r="J215" s="77">
        <v>0</v>
      </c>
      <c r="K215" s="143">
        <v>3.875</v>
      </c>
      <c r="L215" s="143">
        <v>9.25</v>
      </c>
      <c r="M215" s="143">
        <v>34.5</v>
      </c>
      <c r="N215" s="143" t="s">
        <v>119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15"/>
  <sheetViews>
    <sheetView zoomScale="90" zoomScaleNormal="90" workbookViewId="0">
      <pane ySplit="1" topLeftCell="A20" activePane="bottomLeft" state="frozen"/>
      <selection activeCell="F5" sqref="F5"/>
      <selection pane="bottomLeft" activeCell="U28" sqref="U28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3" customWidth="1"/>
    <col min="7" max="7" width="12.7109375" bestFit="1" customWidth="1"/>
    <col min="8" max="8" width="10.85546875" bestFit="1" customWidth="1"/>
    <col min="9" max="9" width="19.28515625" customWidth="1"/>
    <col min="10" max="10" width="15.7109375" customWidth="1"/>
    <col min="11" max="11" width="15.7109375" style="143" customWidth="1"/>
    <col min="12" max="13" width="13.7109375" style="143" customWidth="1"/>
    <col min="14" max="14" width="14" style="143" customWidth="1"/>
    <col min="15" max="15" width="7.5703125" customWidth="1"/>
    <col min="20" max="20" width="7.42578125" customWidth="1"/>
    <col min="22" max="22" width="6.42578125" customWidth="1"/>
    <col min="25" max="25" width="14.42578125" customWidth="1"/>
    <col min="28" max="28" width="18.85546875" customWidth="1"/>
  </cols>
  <sheetData>
    <row r="1" spans="1:28" ht="45" x14ac:dyDescent="0.25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0" t="s">
        <v>7</v>
      </c>
      <c r="H1" s="101" t="s">
        <v>6</v>
      </c>
      <c r="I1" s="101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5">
        <v>2007</v>
      </c>
      <c r="B2" s="25">
        <v>3</v>
      </c>
      <c r="C2" s="25">
        <v>1</v>
      </c>
      <c r="D2" s="25">
        <v>-17.3</v>
      </c>
      <c r="E2" s="26" t="s">
        <v>9</v>
      </c>
      <c r="F2" s="26" t="s">
        <v>9</v>
      </c>
      <c r="G2" s="24">
        <f>D2+10</f>
        <v>-7.3000000000000007</v>
      </c>
      <c r="H2" s="27">
        <v>39142</v>
      </c>
      <c r="I2" s="24">
        <f>D2</f>
        <v>-17.3</v>
      </c>
      <c r="J2" s="97">
        <v>0</v>
      </c>
      <c r="K2" s="143">
        <v>2.875</v>
      </c>
      <c r="L2" s="143">
        <v>7.875</v>
      </c>
      <c r="M2" s="143">
        <v>58.375</v>
      </c>
      <c r="N2" s="143" t="s">
        <v>119</v>
      </c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</row>
    <row r="3" spans="1:28" ht="15.75" thickBot="1" x14ac:dyDescent="0.3">
      <c r="A3" s="25">
        <v>2007</v>
      </c>
      <c r="B3" s="25">
        <v>3</v>
      </c>
      <c r="C3" s="25">
        <v>2</v>
      </c>
      <c r="D3" s="25">
        <v>-15.6</v>
      </c>
      <c r="E3" s="26" t="s">
        <v>9</v>
      </c>
      <c r="F3" s="26" t="s">
        <v>9</v>
      </c>
      <c r="G3" s="24">
        <f t="shared" ref="G3:G18" si="0">D3+10</f>
        <v>-5.6</v>
      </c>
      <c r="H3" s="27">
        <v>39143</v>
      </c>
      <c r="I3" s="24">
        <f t="shared" ref="I3:I66" si="1">D3</f>
        <v>-15.6</v>
      </c>
      <c r="J3" s="77">
        <v>0</v>
      </c>
      <c r="K3" s="143">
        <v>0.625</v>
      </c>
      <c r="L3" s="143">
        <v>3.375</v>
      </c>
      <c r="M3" s="143">
        <v>67.375</v>
      </c>
      <c r="N3" s="143" t="s">
        <v>124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8" ht="15.75" thickBot="1" x14ac:dyDescent="0.3">
      <c r="A4" s="25">
        <v>2007</v>
      </c>
      <c r="B4" s="25">
        <v>3</v>
      </c>
      <c r="C4" s="25">
        <v>3</v>
      </c>
      <c r="D4" s="25">
        <v>-17.899999999999999</v>
      </c>
      <c r="E4" s="26" t="s">
        <v>9</v>
      </c>
      <c r="F4" s="26" t="s">
        <v>9</v>
      </c>
      <c r="G4" s="24">
        <f t="shared" si="0"/>
        <v>-7.8999999999999986</v>
      </c>
      <c r="H4" s="27">
        <v>39144</v>
      </c>
      <c r="I4" s="24">
        <f t="shared" si="1"/>
        <v>-17.899999999999999</v>
      </c>
      <c r="J4" s="55">
        <v>0</v>
      </c>
      <c r="K4" s="143">
        <v>0.5</v>
      </c>
      <c r="L4" s="143">
        <v>2.75</v>
      </c>
      <c r="M4" s="143">
        <v>64.875</v>
      </c>
      <c r="N4" s="143" t="s">
        <v>129</v>
      </c>
    </row>
    <row r="5" spans="1:28" ht="15.75" thickBot="1" x14ac:dyDescent="0.3">
      <c r="A5" s="25">
        <v>2007</v>
      </c>
      <c r="B5" s="25">
        <v>3</v>
      </c>
      <c r="C5" s="25">
        <v>4</v>
      </c>
      <c r="D5" s="25">
        <v>-15.7</v>
      </c>
      <c r="E5" s="26" t="s">
        <v>9</v>
      </c>
      <c r="F5" s="26" t="s">
        <v>9</v>
      </c>
      <c r="G5" s="24">
        <f t="shared" si="0"/>
        <v>-5.6999999999999993</v>
      </c>
      <c r="H5" s="27">
        <v>39145</v>
      </c>
      <c r="I5" s="24">
        <f t="shared" si="1"/>
        <v>-15.7</v>
      </c>
      <c r="J5" s="55">
        <v>0</v>
      </c>
      <c r="K5" s="143">
        <v>1.25</v>
      </c>
      <c r="L5" s="143">
        <v>3.5</v>
      </c>
      <c r="M5" s="143">
        <v>64.375</v>
      </c>
      <c r="N5" s="143" t="s">
        <v>123</v>
      </c>
    </row>
    <row r="6" spans="1:28" ht="15.75" thickBot="1" x14ac:dyDescent="0.3">
      <c r="A6" s="25">
        <v>2007</v>
      </c>
      <c r="B6" s="25">
        <v>3</v>
      </c>
      <c r="C6" s="25">
        <v>5</v>
      </c>
      <c r="D6" s="25">
        <v>-15.6</v>
      </c>
      <c r="E6" s="26" t="s">
        <v>9</v>
      </c>
      <c r="F6" s="26" t="s">
        <v>9</v>
      </c>
      <c r="G6" s="24">
        <f t="shared" si="0"/>
        <v>-5.6</v>
      </c>
      <c r="H6" s="27">
        <v>39146</v>
      </c>
      <c r="I6" s="24">
        <f t="shared" si="1"/>
        <v>-15.6</v>
      </c>
      <c r="J6" s="55">
        <v>0</v>
      </c>
      <c r="K6" s="143">
        <v>0.75</v>
      </c>
      <c r="L6" s="143">
        <v>2.875</v>
      </c>
      <c r="M6" s="143">
        <v>62.875</v>
      </c>
      <c r="N6" s="143" t="s">
        <v>120</v>
      </c>
    </row>
    <row r="7" spans="1:28" ht="15.75" thickBot="1" x14ac:dyDescent="0.3">
      <c r="A7" s="25">
        <v>2007</v>
      </c>
      <c r="B7" s="25">
        <v>3</v>
      </c>
      <c r="C7" s="25">
        <v>6</v>
      </c>
      <c r="D7" s="25">
        <v>-14.7</v>
      </c>
      <c r="E7" s="26" t="s">
        <v>9</v>
      </c>
      <c r="F7" s="26" t="s">
        <v>9</v>
      </c>
      <c r="G7" s="24">
        <f t="shared" si="0"/>
        <v>-4.6999999999999993</v>
      </c>
      <c r="H7" s="27">
        <v>39147</v>
      </c>
      <c r="I7" s="24">
        <f t="shared" si="1"/>
        <v>-14.7</v>
      </c>
      <c r="J7" s="55">
        <v>0</v>
      </c>
      <c r="K7" s="143">
        <v>1.875</v>
      </c>
      <c r="L7" s="143">
        <v>4.875</v>
      </c>
      <c r="M7" s="143">
        <v>57.75</v>
      </c>
      <c r="N7" s="143" t="s">
        <v>120</v>
      </c>
    </row>
    <row r="8" spans="1:28" ht="15.75" thickBot="1" x14ac:dyDescent="0.3">
      <c r="A8" s="25">
        <v>2007</v>
      </c>
      <c r="B8" s="25">
        <v>3</v>
      </c>
      <c r="C8" s="25">
        <v>7</v>
      </c>
      <c r="D8" s="25">
        <v>-11.7</v>
      </c>
      <c r="E8" s="26" t="s">
        <v>9</v>
      </c>
      <c r="F8" s="26" t="s">
        <v>9</v>
      </c>
      <c r="G8" s="24">
        <f t="shared" si="0"/>
        <v>-1.6999999999999993</v>
      </c>
      <c r="H8" s="27">
        <v>39148</v>
      </c>
      <c r="I8" s="24">
        <f t="shared" si="1"/>
        <v>-11.7</v>
      </c>
      <c r="J8" s="55">
        <v>0</v>
      </c>
      <c r="K8" s="143">
        <v>2.5</v>
      </c>
      <c r="L8" s="143">
        <v>6.125</v>
      </c>
      <c r="M8" s="143">
        <v>72.25</v>
      </c>
      <c r="N8" s="143" t="s">
        <v>123</v>
      </c>
    </row>
    <row r="9" spans="1:28" ht="15.75" thickBot="1" x14ac:dyDescent="0.3">
      <c r="A9" s="25">
        <v>2007</v>
      </c>
      <c r="B9" s="25">
        <v>3</v>
      </c>
      <c r="C9" s="25">
        <v>8</v>
      </c>
      <c r="D9" s="25">
        <v>-14.5</v>
      </c>
      <c r="E9" s="26" t="s">
        <v>9</v>
      </c>
      <c r="F9" s="26" t="s">
        <v>9</v>
      </c>
      <c r="G9" s="24">
        <f t="shared" si="0"/>
        <v>-4.5</v>
      </c>
      <c r="H9" s="27">
        <v>39149</v>
      </c>
      <c r="I9" s="24">
        <f t="shared" si="1"/>
        <v>-14.5</v>
      </c>
      <c r="J9" s="55">
        <v>0</v>
      </c>
      <c r="K9" s="143">
        <v>0.875</v>
      </c>
      <c r="L9" s="143">
        <v>3.625</v>
      </c>
      <c r="M9" s="143">
        <v>70.75</v>
      </c>
      <c r="N9" s="143" t="s">
        <v>117</v>
      </c>
    </row>
    <row r="10" spans="1:28" ht="15.75" thickBot="1" x14ac:dyDescent="0.3">
      <c r="A10" s="25">
        <v>2007</v>
      </c>
      <c r="B10" s="25">
        <v>3</v>
      </c>
      <c r="C10" s="25">
        <v>9</v>
      </c>
      <c r="D10" s="25">
        <v>-15</v>
      </c>
      <c r="E10" s="26" t="s">
        <v>9</v>
      </c>
      <c r="F10" s="26" t="s">
        <v>9</v>
      </c>
      <c r="G10" s="24">
        <f t="shared" si="0"/>
        <v>-5</v>
      </c>
      <c r="H10" s="27">
        <v>39150</v>
      </c>
      <c r="I10" s="24">
        <f t="shared" si="1"/>
        <v>-15</v>
      </c>
      <c r="J10" s="55">
        <v>0</v>
      </c>
      <c r="K10" s="143">
        <v>1.75</v>
      </c>
      <c r="L10" s="143">
        <v>5</v>
      </c>
      <c r="M10" s="143">
        <v>69.375</v>
      </c>
      <c r="N10" s="143" t="s">
        <v>117</v>
      </c>
    </row>
    <row r="11" spans="1:28" ht="15.75" thickBot="1" x14ac:dyDescent="0.3">
      <c r="A11" s="25">
        <v>2007</v>
      </c>
      <c r="B11" s="25">
        <v>3</v>
      </c>
      <c r="C11" s="25">
        <v>10</v>
      </c>
      <c r="D11" s="25">
        <v>-9.4</v>
      </c>
      <c r="E11" s="26" t="s">
        <v>9</v>
      </c>
      <c r="F11" s="26" t="s">
        <v>9</v>
      </c>
      <c r="G11" s="24">
        <f t="shared" si="0"/>
        <v>0.59999999999999964</v>
      </c>
      <c r="H11" s="27">
        <v>39151</v>
      </c>
      <c r="I11" s="24">
        <f t="shared" si="1"/>
        <v>-9.4</v>
      </c>
      <c r="J11" s="55">
        <v>0</v>
      </c>
      <c r="K11" s="143">
        <v>2.375</v>
      </c>
      <c r="L11" s="143">
        <v>6</v>
      </c>
      <c r="M11" s="143">
        <v>62.125</v>
      </c>
      <c r="N11" s="143" t="s">
        <v>122</v>
      </c>
    </row>
    <row r="12" spans="1:28" ht="15.75" thickBot="1" x14ac:dyDescent="0.3">
      <c r="A12" s="25">
        <v>2007</v>
      </c>
      <c r="B12" s="25">
        <v>3</v>
      </c>
      <c r="C12" s="25">
        <v>11</v>
      </c>
      <c r="D12" s="25">
        <v>-8.9</v>
      </c>
      <c r="E12" s="26" t="s">
        <v>9</v>
      </c>
      <c r="F12" s="26" t="s">
        <v>9</v>
      </c>
      <c r="G12" s="24">
        <f t="shared" si="0"/>
        <v>1.0999999999999996</v>
      </c>
      <c r="H12" s="27">
        <v>39152</v>
      </c>
      <c r="I12" s="24">
        <f t="shared" si="1"/>
        <v>-8.9</v>
      </c>
      <c r="J12" s="55">
        <v>2.1</v>
      </c>
      <c r="K12" s="143">
        <v>2.75</v>
      </c>
      <c r="L12" s="143">
        <v>7</v>
      </c>
      <c r="M12" s="143">
        <v>79.625</v>
      </c>
      <c r="N12" s="143" t="s">
        <v>126</v>
      </c>
    </row>
    <row r="13" spans="1:28" ht="15.75" thickBot="1" x14ac:dyDescent="0.3">
      <c r="A13" s="25">
        <v>2007</v>
      </c>
      <c r="B13" s="25">
        <v>3</v>
      </c>
      <c r="C13" s="25">
        <v>12</v>
      </c>
      <c r="D13" s="25">
        <v>-14</v>
      </c>
      <c r="E13" s="26" t="s">
        <v>9</v>
      </c>
      <c r="F13" s="26" t="s">
        <v>9</v>
      </c>
      <c r="G13" s="24">
        <f t="shared" si="0"/>
        <v>-4</v>
      </c>
      <c r="H13" s="27">
        <v>39153</v>
      </c>
      <c r="I13" s="24">
        <f t="shared" si="1"/>
        <v>-14</v>
      </c>
      <c r="J13" s="55">
        <v>0</v>
      </c>
      <c r="K13" s="143">
        <v>0.75</v>
      </c>
      <c r="L13" s="143">
        <v>3.25</v>
      </c>
      <c r="M13" s="143">
        <v>75.5</v>
      </c>
      <c r="N13" s="143" t="s">
        <v>119</v>
      </c>
    </row>
    <row r="14" spans="1:28" ht="15.75" thickBot="1" x14ac:dyDescent="0.3">
      <c r="A14" s="25">
        <v>2007</v>
      </c>
      <c r="B14" s="25">
        <v>3</v>
      </c>
      <c r="C14" s="25">
        <v>13</v>
      </c>
      <c r="D14" s="25">
        <v>-14.8</v>
      </c>
      <c r="E14" s="26" t="s">
        <v>9</v>
      </c>
      <c r="F14" s="26" t="s">
        <v>9</v>
      </c>
      <c r="G14" s="24">
        <f t="shared" si="0"/>
        <v>-4.8000000000000007</v>
      </c>
      <c r="H14" s="27">
        <v>39154</v>
      </c>
      <c r="I14" s="24">
        <f t="shared" si="1"/>
        <v>-14.8</v>
      </c>
      <c r="J14" s="55">
        <v>0</v>
      </c>
      <c r="K14" s="143">
        <v>1.75</v>
      </c>
      <c r="L14" s="143">
        <v>4</v>
      </c>
      <c r="M14" s="143">
        <v>65.375</v>
      </c>
      <c r="N14" s="143" t="s">
        <v>122</v>
      </c>
    </row>
    <row r="15" spans="1:28" ht="15.75" thickBot="1" x14ac:dyDescent="0.3">
      <c r="A15" s="25">
        <v>2007</v>
      </c>
      <c r="B15" s="25">
        <v>3</v>
      </c>
      <c r="C15" s="25">
        <v>14</v>
      </c>
      <c r="D15" s="25">
        <v>-15.3</v>
      </c>
      <c r="E15" s="26" t="s">
        <v>9</v>
      </c>
      <c r="F15" s="26" t="s">
        <v>9</v>
      </c>
      <c r="G15" s="24">
        <f t="shared" si="0"/>
        <v>-5.3000000000000007</v>
      </c>
      <c r="H15" s="27">
        <v>39155</v>
      </c>
      <c r="I15" s="24">
        <f t="shared" si="1"/>
        <v>-15.3</v>
      </c>
      <c r="J15" s="55">
        <v>0</v>
      </c>
      <c r="K15" s="143">
        <v>1.125</v>
      </c>
      <c r="L15" s="143">
        <v>3.625</v>
      </c>
      <c r="M15" s="143">
        <v>61.625</v>
      </c>
      <c r="N15" s="143" t="s">
        <v>120</v>
      </c>
    </row>
    <row r="16" spans="1:28" ht="15.75" thickBot="1" x14ac:dyDescent="0.3">
      <c r="A16" s="25">
        <v>2007</v>
      </c>
      <c r="B16" s="25">
        <v>3</v>
      </c>
      <c r="C16" s="25">
        <v>15</v>
      </c>
      <c r="D16" s="25">
        <v>-12.3</v>
      </c>
      <c r="E16" s="26" t="s">
        <v>9</v>
      </c>
      <c r="F16" s="26" t="s">
        <v>9</v>
      </c>
      <c r="G16" s="24">
        <f t="shared" si="0"/>
        <v>-2.3000000000000007</v>
      </c>
      <c r="H16" s="27">
        <v>39156</v>
      </c>
      <c r="I16" s="24">
        <f t="shared" si="1"/>
        <v>-12.3</v>
      </c>
      <c r="J16" s="55">
        <v>0</v>
      </c>
      <c r="K16" s="143">
        <v>1.125</v>
      </c>
      <c r="L16" s="143">
        <v>3.5</v>
      </c>
      <c r="M16" s="143">
        <v>61.25</v>
      </c>
      <c r="N16" s="143" t="s">
        <v>117</v>
      </c>
    </row>
    <row r="17" spans="1:14" ht="15.75" thickBot="1" x14ac:dyDescent="0.3">
      <c r="A17" s="25">
        <v>2007</v>
      </c>
      <c r="B17" s="25">
        <v>3</v>
      </c>
      <c r="C17" s="25">
        <v>16</v>
      </c>
      <c r="D17" s="25">
        <v>-9.1</v>
      </c>
      <c r="E17" s="26" t="s">
        <v>9</v>
      </c>
      <c r="F17" s="26" t="s">
        <v>9</v>
      </c>
      <c r="G17" s="24">
        <f t="shared" si="0"/>
        <v>0.90000000000000036</v>
      </c>
      <c r="H17" s="27">
        <v>39157</v>
      </c>
      <c r="I17" s="24">
        <f t="shared" si="1"/>
        <v>-9.1</v>
      </c>
      <c r="J17" s="55">
        <v>0</v>
      </c>
      <c r="K17" s="143">
        <v>1.125</v>
      </c>
      <c r="L17" s="143">
        <v>3.625</v>
      </c>
      <c r="M17" s="143">
        <v>70.125</v>
      </c>
      <c r="N17" s="143" t="s">
        <v>120</v>
      </c>
    </row>
    <row r="18" spans="1:14" ht="15.75" thickBot="1" x14ac:dyDescent="0.3">
      <c r="A18" s="25">
        <v>2007</v>
      </c>
      <c r="B18" s="25">
        <v>3</v>
      </c>
      <c r="C18" s="25">
        <v>17</v>
      </c>
      <c r="D18" s="25">
        <v>-8.5</v>
      </c>
      <c r="E18" s="26" t="s">
        <v>9</v>
      </c>
      <c r="F18" s="26" t="s">
        <v>9</v>
      </c>
      <c r="G18" s="24">
        <f t="shared" si="0"/>
        <v>1.5</v>
      </c>
      <c r="H18" s="27">
        <v>39158</v>
      </c>
      <c r="I18" s="24">
        <f t="shared" si="1"/>
        <v>-8.5</v>
      </c>
      <c r="J18" s="55">
        <v>0</v>
      </c>
      <c r="K18" s="143">
        <v>0.75</v>
      </c>
      <c r="L18" s="143">
        <v>2.625</v>
      </c>
      <c r="M18" s="143">
        <v>59.375</v>
      </c>
      <c r="N18" s="143" t="s">
        <v>129</v>
      </c>
    </row>
    <row r="19" spans="1:14" ht="16.5" thickBot="1" x14ac:dyDescent="0.3">
      <c r="A19" s="25">
        <v>2007</v>
      </c>
      <c r="B19" s="25">
        <v>3</v>
      </c>
      <c r="C19" s="25">
        <v>18</v>
      </c>
      <c r="D19" s="25">
        <v>-4.5999999999999996</v>
      </c>
      <c r="E19" s="26" t="s">
        <v>10</v>
      </c>
      <c r="F19" s="8" t="s">
        <v>10</v>
      </c>
      <c r="G19" s="24">
        <f t="shared" ref="G19:G34" si="2">D19+5</f>
        <v>0.40000000000000036</v>
      </c>
      <c r="H19" s="27">
        <v>39159</v>
      </c>
      <c r="I19" s="24">
        <f t="shared" si="1"/>
        <v>-4.5999999999999996</v>
      </c>
      <c r="J19" s="55">
        <v>0</v>
      </c>
      <c r="K19" s="165">
        <v>2</v>
      </c>
      <c r="L19" s="165">
        <v>5.5</v>
      </c>
      <c r="M19" s="165">
        <v>60.125</v>
      </c>
      <c r="N19" s="166" t="s">
        <v>118</v>
      </c>
    </row>
    <row r="20" spans="1:14" ht="15.75" x14ac:dyDescent="0.25">
      <c r="A20" s="25">
        <v>2007</v>
      </c>
      <c r="B20" s="25">
        <v>3</v>
      </c>
      <c r="C20" s="25">
        <v>19</v>
      </c>
      <c r="D20" s="25">
        <v>2.8</v>
      </c>
      <c r="E20" s="26" t="s">
        <v>11</v>
      </c>
      <c r="F20" s="8" t="s">
        <v>10</v>
      </c>
      <c r="G20" s="24">
        <f t="shared" si="2"/>
        <v>7.8</v>
      </c>
      <c r="H20" s="27">
        <v>39160</v>
      </c>
      <c r="I20" s="24">
        <f t="shared" si="1"/>
        <v>2.8</v>
      </c>
      <c r="J20" s="113">
        <v>0</v>
      </c>
      <c r="K20" s="167">
        <v>1.875</v>
      </c>
      <c r="L20" s="167">
        <v>5.25</v>
      </c>
      <c r="M20" s="167">
        <v>78.75</v>
      </c>
      <c r="N20" s="168" t="s">
        <v>117</v>
      </c>
    </row>
    <row r="21" spans="1:14" ht="15.75" x14ac:dyDescent="0.25">
      <c r="A21" s="25">
        <v>2007</v>
      </c>
      <c r="B21" s="25">
        <v>3</v>
      </c>
      <c r="C21" s="25">
        <v>20</v>
      </c>
      <c r="D21" s="25">
        <v>-1.9</v>
      </c>
      <c r="E21" s="26" t="s">
        <v>10</v>
      </c>
      <c r="F21" s="8" t="s">
        <v>10</v>
      </c>
      <c r="G21" s="24">
        <f t="shared" si="2"/>
        <v>3.1</v>
      </c>
      <c r="H21" s="27">
        <v>39161</v>
      </c>
      <c r="I21" s="24">
        <f t="shared" si="1"/>
        <v>-1.9</v>
      </c>
      <c r="J21" s="114">
        <v>0</v>
      </c>
      <c r="K21" s="167">
        <v>2.625</v>
      </c>
      <c r="L21" s="167">
        <v>5.875</v>
      </c>
      <c r="M21" s="167">
        <v>78.25</v>
      </c>
      <c r="N21" s="168" t="s">
        <v>119</v>
      </c>
    </row>
    <row r="22" spans="1:14" ht="15.75" x14ac:dyDescent="0.25">
      <c r="A22" s="25">
        <v>2007</v>
      </c>
      <c r="B22" s="25">
        <v>3</v>
      </c>
      <c r="C22" s="25">
        <v>21</v>
      </c>
      <c r="D22" s="25">
        <v>-2.2999999999999998</v>
      </c>
      <c r="E22" s="26" t="s">
        <v>10</v>
      </c>
      <c r="F22" s="8" t="s">
        <v>10</v>
      </c>
      <c r="G22" s="24">
        <f t="shared" si="2"/>
        <v>2.7</v>
      </c>
      <c r="H22" s="27">
        <v>39162</v>
      </c>
      <c r="I22" s="24">
        <f t="shared" si="1"/>
        <v>-2.2999999999999998</v>
      </c>
      <c r="J22" s="114">
        <v>0</v>
      </c>
      <c r="K22" s="167">
        <v>3.375</v>
      </c>
      <c r="L22" s="167">
        <v>8.125</v>
      </c>
      <c r="M22" s="167">
        <v>76.375</v>
      </c>
      <c r="N22" s="168" t="s">
        <v>119</v>
      </c>
    </row>
    <row r="23" spans="1:14" ht="15.75" x14ac:dyDescent="0.25">
      <c r="A23" s="25">
        <v>2007</v>
      </c>
      <c r="B23" s="25">
        <v>3</v>
      </c>
      <c r="C23" s="25">
        <v>22</v>
      </c>
      <c r="D23" s="25">
        <v>-2.6</v>
      </c>
      <c r="E23" s="26" t="s">
        <v>10</v>
      </c>
      <c r="F23" s="8" t="s">
        <v>10</v>
      </c>
      <c r="G23" s="24">
        <f t="shared" si="2"/>
        <v>2.4</v>
      </c>
      <c r="H23" s="27">
        <v>39163</v>
      </c>
      <c r="I23" s="24">
        <f t="shared" si="1"/>
        <v>-2.6</v>
      </c>
      <c r="J23" s="114">
        <v>0</v>
      </c>
      <c r="K23" s="167">
        <v>4.75</v>
      </c>
      <c r="L23" s="167">
        <v>9.75</v>
      </c>
      <c r="M23" s="167">
        <v>78</v>
      </c>
      <c r="N23" s="168" t="s">
        <v>119</v>
      </c>
    </row>
    <row r="24" spans="1:14" ht="15.75" x14ac:dyDescent="0.25">
      <c r="A24" s="25">
        <v>2007</v>
      </c>
      <c r="B24" s="25">
        <v>3</v>
      </c>
      <c r="C24" s="25">
        <v>23</v>
      </c>
      <c r="D24" s="25">
        <v>-0.2</v>
      </c>
      <c r="E24" s="26" t="s">
        <v>10</v>
      </c>
      <c r="F24" s="8" t="s">
        <v>10</v>
      </c>
      <c r="G24" s="24">
        <f t="shared" si="2"/>
        <v>4.8</v>
      </c>
      <c r="H24" s="27">
        <v>39164</v>
      </c>
      <c r="I24" s="24">
        <f t="shared" si="1"/>
        <v>-0.2</v>
      </c>
      <c r="J24" s="114">
        <v>0.3</v>
      </c>
      <c r="K24" s="167">
        <v>6.125</v>
      </c>
      <c r="L24" s="167">
        <v>11</v>
      </c>
      <c r="M24" s="167">
        <v>84.875</v>
      </c>
      <c r="N24" s="168" t="s">
        <v>119</v>
      </c>
    </row>
    <row r="25" spans="1:14" ht="15.75" x14ac:dyDescent="0.25">
      <c r="A25" s="25">
        <v>2007</v>
      </c>
      <c r="B25" s="25">
        <v>3</v>
      </c>
      <c r="C25" s="25">
        <v>24</v>
      </c>
      <c r="D25" s="25">
        <v>1.1000000000000001</v>
      </c>
      <c r="E25" s="26" t="s">
        <v>11</v>
      </c>
      <c r="F25" s="8" t="s">
        <v>10</v>
      </c>
      <c r="G25" s="24">
        <f t="shared" si="2"/>
        <v>6.1</v>
      </c>
      <c r="H25" s="27">
        <v>39165</v>
      </c>
      <c r="I25" s="24">
        <f t="shared" si="1"/>
        <v>1.1000000000000001</v>
      </c>
      <c r="J25" s="114">
        <v>0.8</v>
      </c>
      <c r="K25" s="167">
        <v>4.75</v>
      </c>
      <c r="L25" s="167">
        <v>10.25</v>
      </c>
      <c r="M25" s="167">
        <v>72.875</v>
      </c>
      <c r="N25" s="168" t="s">
        <v>122</v>
      </c>
    </row>
    <row r="26" spans="1:14" ht="15.75" x14ac:dyDescent="0.25">
      <c r="A26" s="25">
        <v>2007</v>
      </c>
      <c r="B26" s="25">
        <v>3</v>
      </c>
      <c r="C26" s="25">
        <v>25</v>
      </c>
      <c r="D26" s="25">
        <v>0.4</v>
      </c>
      <c r="E26" s="26" t="s">
        <v>11</v>
      </c>
      <c r="F26" s="8" t="s">
        <v>10</v>
      </c>
      <c r="G26" s="24">
        <f t="shared" si="2"/>
        <v>5.4</v>
      </c>
      <c r="H26" s="27">
        <v>39166</v>
      </c>
      <c r="I26" s="24">
        <f t="shared" si="1"/>
        <v>0.4</v>
      </c>
      <c r="J26" s="114">
        <v>0</v>
      </c>
      <c r="K26" s="167">
        <v>2</v>
      </c>
      <c r="L26" s="167">
        <v>6</v>
      </c>
      <c r="M26" s="167">
        <v>57</v>
      </c>
      <c r="N26" s="168" t="s">
        <v>124</v>
      </c>
    </row>
    <row r="27" spans="1:14" ht="15.75" x14ac:dyDescent="0.25">
      <c r="A27" s="25">
        <v>2007</v>
      </c>
      <c r="B27" s="25">
        <v>3</v>
      </c>
      <c r="C27" s="25">
        <v>26</v>
      </c>
      <c r="D27" s="25">
        <v>-1</v>
      </c>
      <c r="E27" s="26" t="s">
        <v>10</v>
      </c>
      <c r="F27" s="8" t="s">
        <v>10</v>
      </c>
      <c r="G27" s="24">
        <f t="shared" si="2"/>
        <v>4</v>
      </c>
      <c r="H27" s="27">
        <v>39167</v>
      </c>
      <c r="I27" s="24">
        <f t="shared" si="1"/>
        <v>-1</v>
      </c>
      <c r="J27" s="114">
        <v>0</v>
      </c>
      <c r="K27" s="167">
        <v>1.625</v>
      </c>
      <c r="L27" s="167">
        <v>4.5</v>
      </c>
      <c r="M27" s="167">
        <v>67.125</v>
      </c>
      <c r="N27" s="168" t="s">
        <v>124</v>
      </c>
    </row>
    <row r="28" spans="1:14" ht="15.75" x14ac:dyDescent="0.25">
      <c r="A28" s="25">
        <v>2007</v>
      </c>
      <c r="B28" s="25">
        <v>3</v>
      </c>
      <c r="C28" s="25">
        <v>27</v>
      </c>
      <c r="D28" s="25">
        <v>3.4</v>
      </c>
      <c r="E28" s="26" t="s">
        <v>11</v>
      </c>
      <c r="F28" s="8" t="s">
        <v>10</v>
      </c>
      <c r="G28" s="24">
        <f t="shared" si="2"/>
        <v>8.4</v>
      </c>
      <c r="H28" s="27">
        <v>39168</v>
      </c>
      <c r="I28" s="24">
        <f t="shared" si="1"/>
        <v>3.4</v>
      </c>
      <c r="J28" s="114">
        <v>1.6</v>
      </c>
      <c r="K28" s="167">
        <v>3.125</v>
      </c>
      <c r="L28" s="167">
        <v>7.875</v>
      </c>
      <c r="M28" s="167">
        <v>88.5</v>
      </c>
      <c r="N28" s="168" t="s">
        <v>117</v>
      </c>
    </row>
    <row r="29" spans="1:14" ht="15.75" x14ac:dyDescent="0.25">
      <c r="A29" s="25">
        <v>2007</v>
      </c>
      <c r="B29" s="25">
        <v>3</v>
      </c>
      <c r="C29" s="25">
        <v>28</v>
      </c>
      <c r="D29" s="25">
        <v>-0.3</v>
      </c>
      <c r="E29" s="26" t="s">
        <v>10</v>
      </c>
      <c r="F29" s="8" t="s">
        <v>10</v>
      </c>
      <c r="G29" s="24">
        <f t="shared" si="2"/>
        <v>4.7</v>
      </c>
      <c r="H29" s="27">
        <v>39169</v>
      </c>
      <c r="I29" s="24">
        <f t="shared" si="1"/>
        <v>-0.3</v>
      </c>
      <c r="J29" s="114">
        <v>5.7</v>
      </c>
      <c r="K29" s="167">
        <v>4.625</v>
      </c>
      <c r="L29" s="167">
        <v>11.25</v>
      </c>
      <c r="M29" s="167">
        <v>71.25</v>
      </c>
      <c r="N29" s="168" t="s">
        <v>122</v>
      </c>
    </row>
    <row r="30" spans="1:14" ht="15.75" x14ac:dyDescent="0.25">
      <c r="A30" s="25">
        <v>2007</v>
      </c>
      <c r="B30" s="25">
        <v>3</v>
      </c>
      <c r="C30" s="25">
        <v>29</v>
      </c>
      <c r="D30" s="25">
        <v>-4.0999999999999996</v>
      </c>
      <c r="E30" s="26" t="s">
        <v>10</v>
      </c>
      <c r="F30" s="8" t="s">
        <v>10</v>
      </c>
      <c r="G30" s="24">
        <f t="shared" si="2"/>
        <v>0.90000000000000036</v>
      </c>
      <c r="H30" s="27">
        <v>39170</v>
      </c>
      <c r="I30" s="24">
        <f t="shared" si="1"/>
        <v>-4.0999999999999996</v>
      </c>
      <c r="J30" s="114">
        <v>0</v>
      </c>
      <c r="K30" s="167">
        <v>4.375</v>
      </c>
      <c r="L30" s="167">
        <v>10.125</v>
      </c>
      <c r="M30" s="167">
        <v>74.25</v>
      </c>
      <c r="N30" s="168" t="s">
        <v>119</v>
      </c>
    </row>
    <row r="31" spans="1:14" ht="15.75" x14ac:dyDescent="0.25">
      <c r="A31" s="25">
        <v>2007</v>
      </c>
      <c r="B31" s="25">
        <v>3</v>
      </c>
      <c r="C31" s="25">
        <v>30</v>
      </c>
      <c r="D31" s="25">
        <v>-2.5</v>
      </c>
      <c r="E31" s="26" t="s">
        <v>10</v>
      </c>
      <c r="F31" s="8" t="s">
        <v>10</v>
      </c>
      <c r="G31" s="24">
        <f t="shared" si="2"/>
        <v>2.5</v>
      </c>
      <c r="H31" s="27">
        <v>39171</v>
      </c>
      <c r="I31" s="24">
        <f t="shared" si="1"/>
        <v>-2.5</v>
      </c>
      <c r="J31" s="114">
        <v>1.2</v>
      </c>
      <c r="K31" s="167">
        <v>5.5</v>
      </c>
      <c r="L31" s="167">
        <v>13.25</v>
      </c>
      <c r="M31" s="167">
        <v>78.875</v>
      </c>
      <c r="N31" s="168" t="s">
        <v>122</v>
      </c>
    </row>
    <row r="32" spans="1:14" ht="15.75" x14ac:dyDescent="0.25">
      <c r="A32" s="25">
        <v>2007</v>
      </c>
      <c r="B32" s="25">
        <v>3</v>
      </c>
      <c r="C32" s="25">
        <v>31</v>
      </c>
      <c r="D32" s="25">
        <v>-5.4</v>
      </c>
      <c r="E32" s="26" t="s">
        <v>9</v>
      </c>
      <c r="F32" s="8" t="s">
        <v>10</v>
      </c>
      <c r="G32" s="24">
        <f t="shared" si="2"/>
        <v>-0.40000000000000036</v>
      </c>
      <c r="H32" s="27">
        <v>39172</v>
      </c>
      <c r="I32" s="24">
        <f t="shared" si="1"/>
        <v>-5.4</v>
      </c>
      <c r="J32" s="114">
        <v>0</v>
      </c>
      <c r="K32" s="167">
        <v>3</v>
      </c>
      <c r="L32" s="167">
        <v>7.875</v>
      </c>
      <c r="M32" s="167">
        <v>67.375</v>
      </c>
      <c r="N32" s="168" t="s">
        <v>119</v>
      </c>
    </row>
    <row r="33" spans="1:15" ht="15.75" x14ac:dyDescent="0.25">
      <c r="A33" s="25">
        <v>2007</v>
      </c>
      <c r="B33" s="25">
        <v>4</v>
      </c>
      <c r="C33" s="25">
        <v>1</v>
      </c>
      <c r="D33" s="25">
        <v>-1.5</v>
      </c>
      <c r="E33" s="26" t="s">
        <v>10</v>
      </c>
      <c r="F33" s="8" t="s">
        <v>10</v>
      </c>
      <c r="G33" s="24">
        <f t="shared" si="2"/>
        <v>3.5</v>
      </c>
      <c r="H33" s="27">
        <v>39173</v>
      </c>
      <c r="I33" s="24">
        <f t="shared" si="1"/>
        <v>-1.5</v>
      </c>
      <c r="J33" s="114">
        <v>0</v>
      </c>
      <c r="K33" s="167">
        <v>1.5</v>
      </c>
      <c r="L33" s="167">
        <v>4.125</v>
      </c>
      <c r="M33" s="167">
        <v>53.625</v>
      </c>
      <c r="N33" s="168" t="s">
        <v>118</v>
      </c>
      <c r="O33">
        <v>1</v>
      </c>
    </row>
    <row r="34" spans="1:15" ht="15.75" x14ac:dyDescent="0.25">
      <c r="A34" s="28">
        <v>2007</v>
      </c>
      <c r="B34" s="28">
        <v>4</v>
      </c>
      <c r="C34" s="28">
        <v>2</v>
      </c>
      <c r="D34" s="28">
        <v>-0.5</v>
      </c>
      <c r="E34" s="29" t="s">
        <v>10</v>
      </c>
      <c r="F34" s="8" t="s">
        <v>10</v>
      </c>
      <c r="G34" s="30">
        <f t="shared" si="2"/>
        <v>4.5</v>
      </c>
      <c r="H34" s="27">
        <v>39174</v>
      </c>
      <c r="I34" s="30">
        <f t="shared" si="1"/>
        <v>-0.5</v>
      </c>
      <c r="J34" s="114">
        <v>0.5</v>
      </c>
      <c r="K34" s="167">
        <v>4.125</v>
      </c>
      <c r="L34" s="167">
        <v>8.5</v>
      </c>
      <c r="M34" s="167">
        <v>74.375</v>
      </c>
      <c r="N34" s="168" t="s">
        <v>121</v>
      </c>
    </row>
    <row r="35" spans="1:15" ht="15.75" x14ac:dyDescent="0.25">
      <c r="A35" s="25">
        <v>2007</v>
      </c>
      <c r="B35" s="25">
        <v>4</v>
      </c>
      <c r="C35" s="25">
        <v>3</v>
      </c>
      <c r="D35" s="25">
        <v>2.6</v>
      </c>
      <c r="E35" s="26" t="s">
        <v>11</v>
      </c>
      <c r="F35" s="37" t="s">
        <v>11</v>
      </c>
      <c r="G35" s="24">
        <f>D35</f>
        <v>2.6</v>
      </c>
      <c r="H35" s="27">
        <v>39175</v>
      </c>
      <c r="I35" s="24">
        <f t="shared" si="1"/>
        <v>2.6</v>
      </c>
      <c r="J35" s="114">
        <v>0.9</v>
      </c>
      <c r="K35" s="167">
        <v>1</v>
      </c>
      <c r="L35" s="167">
        <v>4.25</v>
      </c>
      <c r="M35" s="167">
        <v>83.5</v>
      </c>
      <c r="N35" s="168" t="s">
        <v>124</v>
      </c>
    </row>
    <row r="36" spans="1:15" ht="15.75" x14ac:dyDescent="0.25">
      <c r="A36" s="25">
        <v>2007</v>
      </c>
      <c r="B36" s="25">
        <v>4</v>
      </c>
      <c r="C36" s="25">
        <v>4</v>
      </c>
      <c r="D36" s="25">
        <v>1.4</v>
      </c>
      <c r="E36" s="26" t="s">
        <v>11</v>
      </c>
      <c r="F36" s="11" t="s">
        <v>11</v>
      </c>
      <c r="G36" s="24">
        <f t="shared" ref="G36:G37" si="3">D36</f>
        <v>1.4</v>
      </c>
      <c r="H36" s="27">
        <v>39176</v>
      </c>
      <c r="I36" s="24">
        <f t="shared" si="1"/>
        <v>1.4</v>
      </c>
      <c r="J36" s="114">
        <v>0</v>
      </c>
      <c r="K36" s="167">
        <v>1.625</v>
      </c>
      <c r="L36" s="167">
        <v>4.5</v>
      </c>
      <c r="M36" s="167">
        <v>78.125</v>
      </c>
      <c r="N36" s="168" t="s">
        <v>120</v>
      </c>
    </row>
    <row r="37" spans="1:15" ht="15.75" x14ac:dyDescent="0.25">
      <c r="A37" s="28">
        <v>2007</v>
      </c>
      <c r="B37" s="28">
        <v>4</v>
      </c>
      <c r="C37" s="28">
        <v>5</v>
      </c>
      <c r="D37" s="28">
        <v>1.5</v>
      </c>
      <c r="E37" s="29" t="s">
        <v>11</v>
      </c>
      <c r="F37" s="11" t="s">
        <v>11</v>
      </c>
      <c r="G37" s="30">
        <f t="shared" si="3"/>
        <v>1.5</v>
      </c>
      <c r="H37" s="27">
        <v>39177</v>
      </c>
      <c r="I37" s="30">
        <f t="shared" si="1"/>
        <v>1.5</v>
      </c>
      <c r="J37" s="114">
        <v>0</v>
      </c>
      <c r="K37" s="167">
        <v>0.875</v>
      </c>
      <c r="L37" s="167">
        <v>3.75</v>
      </c>
      <c r="M37" s="167">
        <v>65.25</v>
      </c>
      <c r="N37" s="168" t="s">
        <v>127</v>
      </c>
    </row>
    <row r="38" spans="1:15" ht="15.75" x14ac:dyDescent="0.25">
      <c r="A38" s="33">
        <v>2007</v>
      </c>
      <c r="B38" s="33">
        <v>4</v>
      </c>
      <c r="C38" s="33">
        <v>6</v>
      </c>
      <c r="D38" s="33">
        <v>5.7</v>
      </c>
      <c r="E38" s="34" t="s">
        <v>12</v>
      </c>
      <c r="F38" s="13" t="s">
        <v>12</v>
      </c>
      <c r="G38" s="35">
        <f>D38-5</f>
        <v>0.70000000000000018</v>
      </c>
      <c r="H38" s="27">
        <v>39178</v>
      </c>
      <c r="I38" s="35">
        <f t="shared" si="1"/>
        <v>5.7</v>
      </c>
      <c r="J38" s="114">
        <v>0</v>
      </c>
      <c r="K38" s="167">
        <v>1.375</v>
      </c>
      <c r="L38" s="167">
        <v>4.75</v>
      </c>
      <c r="M38" s="167">
        <v>58.75</v>
      </c>
      <c r="N38" s="168" t="s">
        <v>129</v>
      </c>
    </row>
    <row r="39" spans="1:15" ht="15.75" x14ac:dyDescent="0.25">
      <c r="A39" s="25">
        <v>2007</v>
      </c>
      <c r="B39" s="25">
        <v>4</v>
      </c>
      <c r="C39" s="25">
        <v>7</v>
      </c>
      <c r="D39" s="25">
        <v>10.7</v>
      </c>
      <c r="E39" s="26" t="s">
        <v>13</v>
      </c>
      <c r="F39" s="13" t="s">
        <v>12</v>
      </c>
      <c r="G39" s="24">
        <f t="shared" ref="G39:G53" si="4">D39-5</f>
        <v>5.6999999999999993</v>
      </c>
      <c r="H39" s="27">
        <v>39179</v>
      </c>
      <c r="I39" s="24">
        <f t="shared" si="1"/>
        <v>10.7</v>
      </c>
      <c r="J39" s="114">
        <v>0</v>
      </c>
      <c r="K39" s="167">
        <v>1.625</v>
      </c>
      <c r="L39" s="167">
        <v>6.875</v>
      </c>
      <c r="M39" s="167">
        <v>61.875</v>
      </c>
      <c r="N39" s="168" t="s">
        <v>120</v>
      </c>
      <c r="O39">
        <v>1</v>
      </c>
    </row>
    <row r="40" spans="1:15" ht="15.75" x14ac:dyDescent="0.25">
      <c r="A40" s="25">
        <v>2007</v>
      </c>
      <c r="B40" s="25">
        <v>4</v>
      </c>
      <c r="C40" s="25">
        <v>8</v>
      </c>
      <c r="D40" s="25">
        <v>7.7</v>
      </c>
      <c r="E40" s="26" t="s">
        <v>12</v>
      </c>
      <c r="F40" s="13" t="s">
        <v>12</v>
      </c>
      <c r="G40" s="24">
        <f t="shared" si="4"/>
        <v>2.7</v>
      </c>
      <c r="H40" s="27">
        <v>39180</v>
      </c>
      <c r="I40" s="24">
        <f t="shared" si="1"/>
        <v>7.7</v>
      </c>
      <c r="J40" s="114">
        <v>0</v>
      </c>
      <c r="K40" s="167">
        <v>1.875</v>
      </c>
      <c r="L40" s="167">
        <v>5.5</v>
      </c>
      <c r="M40" s="167">
        <v>79.25</v>
      </c>
      <c r="N40" s="168" t="s">
        <v>119</v>
      </c>
    </row>
    <row r="41" spans="1:15" ht="15.75" x14ac:dyDescent="0.25">
      <c r="A41" s="25">
        <v>2007</v>
      </c>
      <c r="B41" s="25">
        <v>4</v>
      </c>
      <c r="C41" s="25">
        <v>9</v>
      </c>
      <c r="D41" s="25">
        <v>5.7</v>
      </c>
      <c r="E41" s="26" t="s">
        <v>12</v>
      </c>
      <c r="F41" s="13" t="s">
        <v>12</v>
      </c>
      <c r="G41" s="24">
        <f t="shared" si="4"/>
        <v>0.70000000000000018</v>
      </c>
      <c r="H41" s="27">
        <v>39181</v>
      </c>
      <c r="I41" s="24">
        <f t="shared" si="1"/>
        <v>5.7</v>
      </c>
      <c r="J41" s="114">
        <v>0</v>
      </c>
      <c r="K41" s="167">
        <v>1.625</v>
      </c>
      <c r="L41" s="167">
        <v>4.375</v>
      </c>
      <c r="M41" s="167">
        <v>59.125</v>
      </c>
      <c r="N41" s="168" t="s">
        <v>129</v>
      </c>
    </row>
    <row r="42" spans="1:15" ht="15.75" x14ac:dyDescent="0.25">
      <c r="A42" s="25">
        <v>2007</v>
      </c>
      <c r="B42" s="25">
        <v>4</v>
      </c>
      <c r="C42" s="25">
        <v>10</v>
      </c>
      <c r="D42" s="25">
        <v>8.6</v>
      </c>
      <c r="E42" s="26" t="s">
        <v>12</v>
      </c>
      <c r="F42" s="13" t="s">
        <v>12</v>
      </c>
      <c r="G42" s="24">
        <f t="shared" si="4"/>
        <v>3.5999999999999996</v>
      </c>
      <c r="H42" s="27">
        <v>39182</v>
      </c>
      <c r="I42" s="24">
        <f t="shared" si="1"/>
        <v>8.6</v>
      </c>
      <c r="J42" s="114">
        <v>0</v>
      </c>
      <c r="K42" s="167">
        <v>1</v>
      </c>
      <c r="L42" s="167">
        <v>3.625</v>
      </c>
      <c r="M42" s="167">
        <v>58.75</v>
      </c>
      <c r="N42" s="168" t="s">
        <v>124</v>
      </c>
      <c r="O42">
        <v>1</v>
      </c>
    </row>
    <row r="43" spans="1:15" ht="15.75" x14ac:dyDescent="0.25">
      <c r="A43" s="25">
        <v>2007</v>
      </c>
      <c r="B43" s="25">
        <v>4</v>
      </c>
      <c r="C43" s="25">
        <v>11</v>
      </c>
      <c r="D43" s="25">
        <v>10</v>
      </c>
      <c r="E43" s="26" t="s">
        <v>13</v>
      </c>
      <c r="F43" s="13" t="s">
        <v>12</v>
      </c>
      <c r="G43" s="24">
        <f t="shared" si="4"/>
        <v>5</v>
      </c>
      <c r="H43" s="27">
        <v>39183</v>
      </c>
      <c r="I43" s="24">
        <f t="shared" si="1"/>
        <v>10</v>
      </c>
      <c r="J43" s="114">
        <v>0</v>
      </c>
      <c r="K43" s="167">
        <v>2.375</v>
      </c>
      <c r="L43" s="167">
        <v>6.875</v>
      </c>
      <c r="M43" s="167">
        <v>65</v>
      </c>
      <c r="N43" s="168" t="s">
        <v>123</v>
      </c>
      <c r="O43">
        <v>2</v>
      </c>
    </row>
    <row r="44" spans="1:15" ht="15.75" x14ac:dyDescent="0.25">
      <c r="A44" s="25">
        <v>2007</v>
      </c>
      <c r="B44" s="25">
        <v>4</v>
      </c>
      <c r="C44" s="25">
        <v>12</v>
      </c>
      <c r="D44" s="25">
        <v>4.8</v>
      </c>
      <c r="E44" s="26" t="s">
        <v>11</v>
      </c>
      <c r="F44" s="13" t="s">
        <v>12</v>
      </c>
      <c r="G44" s="24">
        <f t="shared" si="4"/>
        <v>-0.20000000000000018</v>
      </c>
      <c r="H44" s="27">
        <v>39184</v>
      </c>
      <c r="I44" s="24">
        <f t="shared" si="1"/>
        <v>4.8</v>
      </c>
      <c r="J44" s="114">
        <v>0</v>
      </c>
      <c r="K44" s="167">
        <v>2</v>
      </c>
      <c r="L44" s="167">
        <v>5.375</v>
      </c>
      <c r="M44" s="167">
        <v>58.5</v>
      </c>
      <c r="N44" s="168" t="s">
        <v>123</v>
      </c>
    </row>
    <row r="45" spans="1:15" ht="15.75" x14ac:dyDescent="0.25">
      <c r="A45" s="25">
        <v>2007</v>
      </c>
      <c r="B45" s="25">
        <v>4</v>
      </c>
      <c r="C45" s="25">
        <v>13</v>
      </c>
      <c r="D45" s="25">
        <v>4</v>
      </c>
      <c r="E45" s="26" t="s">
        <v>11</v>
      </c>
      <c r="F45" s="13" t="s">
        <v>12</v>
      </c>
      <c r="G45" s="24">
        <f t="shared" si="4"/>
        <v>-1</v>
      </c>
      <c r="H45" s="27">
        <v>39185</v>
      </c>
      <c r="I45" s="24">
        <f t="shared" si="1"/>
        <v>4</v>
      </c>
      <c r="J45" s="114">
        <v>0</v>
      </c>
      <c r="K45" s="167">
        <v>1.625</v>
      </c>
      <c r="L45" s="167">
        <v>5.25</v>
      </c>
      <c r="M45" s="167">
        <v>48.375</v>
      </c>
      <c r="N45" s="168" t="s">
        <v>121</v>
      </c>
    </row>
    <row r="46" spans="1:15" ht="15.75" x14ac:dyDescent="0.25">
      <c r="A46" s="25">
        <v>2007</v>
      </c>
      <c r="B46" s="25">
        <v>4</v>
      </c>
      <c r="C46" s="25">
        <v>14</v>
      </c>
      <c r="D46" s="25">
        <v>6.4</v>
      </c>
      <c r="E46" s="26" t="s">
        <v>12</v>
      </c>
      <c r="F46" s="13" t="s">
        <v>12</v>
      </c>
      <c r="G46" s="24">
        <f t="shared" si="4"/>
        <v>1.4000000000000004</v>
      </c>
      <c r="H46" s="27">
        <v>39186</v>
      </c>
      <c r="I46" s="24">
        <f t="shared" si="1"/>
        <v>6.4</v>
      </c>
      <c r="J46" s="114">
        <v>0</v>
      </c>
      <c r="K46" s="167">
        <v>1.875</v>
      </c>
      <c r="L46" s="167">
        <v>7.25</v>
      </c>
      <c r="M46" s="167">
        <v>44</v>
      </c>
      <c r="N46" s="168" t="s">
        <v>127</v>
      </c>
    </row>
    <row r="47" spans="1:15" ht="15.75" x14ac:dyDescent="0.25">
      <c r="A47" s="25">
        <v>2007</v>
      </c>
      <c r="B47" s="25">
        <v>4</v>
      </c>
      <c r="C47" s="25">
        <v>15</v>
      </c>
      <c r="D47" s="25">
        <v>7</v>
      </c>
      <c r="E47" s="26" t="s">
        <v>12</v>
      </c>
      <c r="F47" s="13" t="s">
        <v>12</v>
      </c>
      <c r="G47" s="24">
        <f t="shared" si="4"/>
        <v>2</v>
      </c>
      <c r="H47" s="27">
        <v>39187</v>
      </c>
      <c r="I47" s="24">
        <f t="shared" si="1"/>
        <v>7</v>
      </c>
      <c r="J47" s="114">
        <v>0</v>
      </c>
      <c r="K47" s="167">
        <v>3.875</v>
      </c>
      <c r="L47" s="167">
        <v>8.25</v>
      </c>
      <c r="M47" s="167">
        <v>79.125</v>
      </c>
      <c r="N47" s="168" t="s">
        <v>120</v>
      </c>
    </row>
    <row r="48" spans="1:15" ht="15.75" x14ac:dyDescent="0.25">
      <c r="A48" s="25">
        <v>2007</v>
      </c>
      <c r="B48" s="25">
        <v>4</v>
      </c>
      <c r="C48" s="25">
        <v>16</v>
      </c>
      <c r="D48" s="25">
        <v>9.1</v>
      </c>
      <c r="E48" s="26" t="s">
        <v>12</v>
      </c>
      <c r="F48" s="13" t="s">
        <v>12</v>
      </c>
      <c r="G48" s="24">
        <f t="shared" si="4"/>
        <v>4.0999999999999996</v>
      </c>
      <c r="H48" s="27">
        <v>39188</v>
      </c>
      <c r="I48" s="24">
        <f t="shared" si="1"/>
        <v>9.1</v>
      </c>
      <c r="J48" s="114">
        <v>0</v>
      </c>
      <c r="K48" s="167">
        <v>1.625</v>
      </c>
      <c r="L48" s="167">
        <v>5.25</v>
      </c>
      <c r="M48" s="167">
        <v>59.375</v>
      </c>
      <c r="N48" s="168" t="s">
        <v>121</v>
      </c>
      <c r="O48">
        <v>1</v>
      </c>
    </row>
    <row r="49" spans="1:21" ht="15.75" x14ac:dyDescent="0.25">
      <c r="A49" s="25">
        <v>2007</v>
      </c>
      <c r="B49" s="25">
        <v>4</v>
      </c>
      <c r="C49" s="25">
        <v>17</v>
      </c>
      <c r="D49" s="25">
        <v>14.7</v>
      </c>
      <c r="E49" s="26" t="s">
        <v>13</v>
      </c>
      <c r="F49" s="13" t="s">
        <v>12</v>
      </c>
      <c r="G49" s="24">
        <f t="shared" si="4"/>
        <v>9.6999999999999993</v>
      </c>
      <c r="H49" s="27">
        <v>39189</v>
      </c>
      <c r="I49" s="24">
        <f t="shared" si="1"/>
        <v>14.7</v>
      </c>
      <c r="J49" s="114">
        <v>1.3</v>
      </c>
      <c r="K49" s="167">
        <v>5.25</v>
      </c>
      <c r="L49" s="167">
        <v>11.375</v>
      </c>
      <c r="M49" s="167">
        <v>59.375</v>
      </c>
      <c r="N49" s="168" t="s">
        <v>122</v>
      </c>
      <c r="O49">
        <v>2</v>
      </c>
    </row>
    <row r="50" spans="1:21" ht="15.75" x14ac:dyDescent="0.25">
      <c r="A50" s="25">
        <v>2007</v>
      </c>
      <c r="B50" s="25">
        <v>4</v>
      </c>
      <c r="C50" s="25">
        <v>18</v>
      </c>
      <c r="D50" s="25">
        <v>8.5</v>
      </c>
      <c r="E50" s="26" t="s">
        <v>12</v>
      </c>
      <c r="F50" s="13" t="s">
        <v>12</v>
      </c>
      <c r="G50" s="24">
        <f t="shared" si="4"/>
        <v>3.5</v>
      </c>
      <c r="H50" s="27">
        <v>39190</v>
      </c>
      <c r="I50" s="24">
        <f t="shared" si="1"/>
        <v>8.5</v>
      </c>
      <c r="J50" s="114">
        <v>0.3</v>
      </c>
      <c r="K50" s="167">
        <v>5.25</v>
      </c>
      <c r="L50" s="167">
        <v>10</v>
      </c>
      <c r="M50" s="167">
        <v>84.625</v>
      </c>
      <c r="N50" s="168" t="s">
        <v>122</v>
      </c>
      <c r="O50">
        <v>1</v>
      </c>
    </row>
    <row r="51" spans="1:21" ht="15.75" x14ac:dyDescent="0.25">
      <c r="A51" s="25">
        <v>2007</v>
      </c>
      <c r="B51" s="25">
        <v>4</v>
      </c>
      <c r="C51" s="25">
        <v>19</v>
      </c>
      <c r="D51" s="25">
        <v>4.7</v>
      </c>
      <c r="E51" s="26" t="s">
        <v>11</v>
      </c>
      <c r="F51" s="13" t="s">
        <v>12</v>
      </c>
      <c r="G51" s="24">
        <f t="shared" si="4"/>
        <v>-0.29999999999999982</v>
      </c>
      <c r="H51" s="27">
        <v>39191</v>
      </c>
      <c r="I51" s="24">
        <f t="shared" si="1"/>
        <v>4.7</v>
      </c>
      <c r="J51" s="114">
        <v>0.3</v>
      </c>
      <c r="K51" s="167">
        <v>1.25</v>
      </c>
      <c r="L51" s="167">
        <v>4.5</v>
      </c>
      <c r="M51" s="167">
        <v>77.75</v>
      </c>
      <c r="N51" s="168" t="s">
        <v>122</v>
      </c>
    </row>
    <row r="52" spans="1:21" ht="15.75" x14ac:dyDescent="0.25">
      <c r="A52" s="25">
        <v>2007</v>
      </c>
      <c r="B52" s="25">
        <v>4</v>
      </c>
      <c r="C52" s="25">
        <v>20</v>
      </c>
      <c r="D52" s="25">
        <v>6.7</v>
      </c>
      <c r="E52" s="26" t="s">
        <v>12</v>
      </c>
      <c r="F52" s="13" t="s">
        <v>12</v>
      </c>
      <c r="G52" s="24">
        <f t="shared" si="4"/>
        <v>1.7000000000000002</v>
      </c>
      <c r="H52" s="27">
        <v>39192</v>
      </c>
      <c r="I52" s="24">
        <f t="shared" si="1"/>
        <v>6.7</v>
      </c>
      <c r="J52" s="114">
        <v>0.1</v>
      </c>
      <c r="K52" s="167">
        <v>1.125</v>
      </c>
      <c r="L52" s="167">
        <v>4.375</v>
      </c>
      <c r="M52" s="167">
        <v>60.625</v>
      </c>
      <c r="N52" s="168" t="s">
        <v>125</v>
      </c>
    </row>
    <row r="53" spans="1:21" ht="15.75" x14ac:dyDescent="0.25">
      <c r="A53" s="28">
        <v>2007</v>
      </c>
      <c r="B53" s="28">
        <v>4</v>
      </c>
      <c r="C53" s="28">
        <v>21</v>
      </c>
      <c r="D53" s="28">
        <v>9.8000000000000007</v>
      </c>
      <c r="E53" s="29" t="s">
        <v>12</v>
      </c>
      <c r="F53" s="13" t="s">
        <v>12</v>
      </c>
      <c r="G53" s="30">
        <f t="shared" si="4"/>
        <v>4.8000000000000007</v>
      </c>
      <c r="H53" s="27">
        <v>39193</v>
      </c>
      <c r="I53" s="30">
        <f t="shared" si="1"/>
        <v>9.8000000000000007</v>
      </c>
      <c r="J53" s="114">
        <v>0</v>
      </c>
      <c r="K53" s="167">
        <v>1.625</v>
      </c>
      <c r="L53" s="167">
        <v>6.25</v>
      </c>
      <c r="M53" s="167">
        <v>41.75</v>
      </c>
      <c r="N53" s="168" t="s">
        <v>127</v>
      </c>
    </row>
    <row r="54" spans="1:21" ht="15.75" x14ac:dyDescent="0.25">
      <c r="A54" s="22">
        <v>2007</v>
      </c>
      <c r="B54" s="22">
        <v>4</v>
      </c>
      <c r="C54" s="22">
        <v>22</v>
      </c>
      <c r="D54" s="22">
        <v>12.2</v>
      </c>
      <c r="E54" s="23" t="s">
        <v>13</v>
      </c>
      <c r="F54" s="32" t="s">
        <v>15</v>
      </c>
      <c r="G54">
        <f>D54-10</f>
        <v>2.1999999999999993</v>
      </c>
      <c r="H54" s="27">
        <v>39194</v>
      </c>
      <c r="I54">
        <f t="shared" si="1"/>
        <v>12.2</v>
      </c>
      <c r="J54" s="114">
        <v>0</v>
      </c>
      <c r="K54" s="167">
        <v>2</v>
      </c>
      <c r="L54" s="167">
        <v>4.375</v>
      </c>
      <c r="M54" s="167">
        <v>35.875</v>
      </c>
      <c r="N54" s="168" t="s">
        <v>129</v>
      </c>
      <c r="O54">
        <v>10</v>
      </c>
    </row>
    <row r="55" spans="1:21" ht="15.75" x14ac:dyDescent="0.25">
      <c r="A55" s="22">
        <v>2007</v>
      </c>
      <c r="B55" s="22">
        <v>4</v>
      </c>
      <c r="C55" s="22">
        <v>23</v>
      </c>
      <c r="D55" s="22">
        <v>13.2</v>
      </c>
      <c r="E55" s="23" t="s">
        <v>13</v>
      </c>
      <c r="F55" s="15" t="s">
        <v>15</v>
      </c>
      <c r="G55">
        <f t="shared" ref="G55:G109" si="5">D55-10</f>
        <v>3.1999999999999993</v>
      </c>
      <c r="H55" s="27">
        <v>39195</v>
      </c>
      <c r="I55">
        <f t="shared" si="1"/>
        <v>13.2</v>
      </c>
      <c r="J55" s="114">
        <v>0</v>
      </c>
      <c r="K55" s="167">
        <v>0.75</v>
      </c>
      <c r="L55" s="167">
        <v>2.75</v>
      </c>
      <c r="M55" s="167">
        <v>40</v>
      </c>
      <c r="N55" s="168" t="s">
        <v>118</v>
      </c>
      <c r="O55">
        <v>28</v>
      </c>
      <c r="P55">
        <v>254</v>
      </c>
      <c r="Q55">
        <v>9</v>
      </c>
      <c r="R55">
        <v>9</v>
      </c>
    </row>
    <row r="56" spans="1:21" ht="15.75" x14ac:dyDescent="0.25">
      <c r="A56" s="22">
        <v>2007</v>
      </c>
      <c r="B56" s="22">
        <v>4</v>
      </c>
      <c r="C56" s="22">
        <v>24</v>
      </c>
      <c r="D56" s="22">
        <v>14.8</v>
      </c>
      <c r="E56" s="23" t="s">
        <v>13</v>
      </c>
      <c r="F56" s="15" t="s">
        <v>15</v>
      </c>
      <c r="G56">
        <f t="shared" si="5"/>
        <v>4.8000000000000007</v>
      </c>
      <c r="H56" s="27">
        <v>39196</v>
      </c>
      <c r="I56">
        <f t="shared" si="1"/>
        <v>14.8</v>
      </c>
      <c r="J56" s="114">
        <v>0</v>
      </c>
      <c r="K56" s="167">
        <v>0.75</v>
      </c>
      <c r="L56" s="167">
        <v>4.125</v>
      </c>
      <c r="M56" s="167">
        <v>31</v>
      </c>
      <c r="N56" s="168" t="s">
        <v>129</v>
      </c>
      <c r="O56">
        <v>37</v>
      </c>
      <c r="P56">
        <v>167</v>
      </c>
      <c r="Q56">
        <v>11</v>
      </c>
      <c r="R56">
        <v>24</v>
      </c>
    </row>
    <row r="57" spans="1:21" ht="15.75" x14ac:dyDescent="0.25">
      <c r="A57" s="22">
        <v>2007</v>
      </c>
      <c r="B57" s="22">
        <v>4</v>
      </c>
      <c r="C57" s="22">
        <v>25</v>
      </c>
      <c r="D57" s="22">
        <v>16.3</v>
      </c>
      <c r="E57" s="23" t="s">
        <v>14</v>
      </c>
      <c r="F57" s="15" t="s">
        <v>15</v>
      </c>
      <c r="G57">
        <f t="shared" si="5"/>
        <v>6.3000000000000007</v>
      </c>
      <c r="H57" s="27">
        <v>39197</v>
      </c>
      <c r="I57">
        <f t="shared" si="1"/>
        <v>16.3</v>
      </c>
      <c r="J57" s="114">
        <v>0</v>
      </c>
      <c r="K57" s="167">
        <v>0.875</v>
      </c>
      <c r="L57" s="167">
        <v>3.125</v>
      </c>
      <c r="M57" s="167">
        <v>37.5</v>
      </c>
      <c r="N57" s="168" t="s">
        <v>127</v>
      </c>
      <c r="O57">
        <v>39</v>
      </c>
      <c r="P57">
        <v>225</v>
      </c>
      <c r="Q57">
        <v>12</v>
      </c>
      <c r="R57">
        <v>140</v>
      </c>
    </row>
    <row r="58" spans="1:21" ht="15.75" x14ac:dyDescent="0.25">
      <c r="A58" s="22">
        <v>2007</v>
      </c>
      <c r="B58" s="22">
        <v>4</v>
      </c>
      <c r="C58" s="22">
        <v>26</v>
      </c>
      <c r="D58" s="22">
        <v>17.899999999999999</v>
      </c>
      <c r="E58" s="23" t="s">
        <v>14</v>
      </c>
      <c r="F58" s="15" t="s">
        <v>15</v>
      </c>
      <c r="G58">
        <f t="shared" si="5"/>
        <v>7.8999999999999986</v>
      </c>
      <c r="H58" s="27">
        <v>39198</v>
      </c>
      <c r="I58">
        <f t="shared" si="1"/>
        <v>17.899999999999999</v>
      </c>
      <c r="J58" s="114">
        <v>0</v>
      </c>
      <c r="K58" s="167">
        <v>3.25</v>
      </c>
      <c r="L58" s="167">
        <v>7.125</v>
      </c>
      <c r="M58" s="167">
        <v>30.375</v>
      </c>
      <c r="N58" s="168" t="s">
        <v>120</v>
      </c>
      <c r="O58">
        <v>42</v>
      </c>
      <c r="P58">
        <v>329</v>
      </c>
      <c r="R58">
        <v>111</v>
      </c>
    </row>
    <row r="59" spans="1:21" ht="15.75" x14ac:dyDescent="0.25">
      <c r="A59" s="22">
        <v>2007</v>
      </c>
      <c r="B59" s="22">
        <v>4</v>
      </c>
      <c r="C59" s="22">
        <v>27</v>
      </c>
      <c r="D59" s="22">
        <v>20.399999999999999</v>
      </c>
      <c r="E59" s="23" t="s">
        <v>14</v>
      </c>
      <c r="F59" s="15" t="s">
        <v>15</v>
      </c>
      <c r="G59">
        <f t="shared" si="5"/>
        <v>10.399999999999999</v>
      </c>
      <c r="H59" s="27">
        <v>39199</v>
      </c>
      <c r="I59">
        <f t="shared" si="1"/>
        <v>20.399999999999999</v>
      </c>
      <c r="J59" s="114">
        <v>0</v>
      </c>
      <c r="K59" s="167">
        <v>5.875</v>
      </c>
      <c r="L59" s="167">
        <v>13.625</v>
      </c>
      <c r="M59" s="167">
        <v>54.5</v>
      </c>
      <c r="N59" s="168" t="s">
        <v>122</v>
      </c>
      <c r="O59">
        <v>47</v>
      </c>
      <c r="P59">
        <v>275</v>
      </c>
      <c r="R59">
        <v>94</v>
      </c>
    </row>
    <row r="60" spans="1:21" ht="15.75" x14ac:dyDescent="0.25">
      <c r="A60" s="22">
        <v>2007</v>
      </c>
      <c r="B60" s="22">
        <v>4</v>
      </c>
      <c r="C60" s="22">
        <v>28</v>
      </c>
      <c r="D60" s="22">
        <v>9.4</v>
      </c>
      <c r="E60" s="23" t="s">
        <v>12</v>
      </c>
      <c r="F60" s="15" t="s">
        <v>15</v>
      </c>
      <c r="G60">
        <f t="shared" si="5"/>
        <v>-0.59999999999999964</v>
      </c>
      <c r="H60" s="27">
        <v>39200</v>
      </c>
      <c r="I60">
        <f t="shared" si="1"/>
        <v>9.4</v>
      </c>
      <c r="J60" s="114">
        <v>3.2</v>
      </c>
      <c r="K60" s="167">
        <v>6.625</v>
      </c>
      <c r="L60" s="167">
        <v>14</v>
      </c>
      <c r="M60" s="167">
        <v>55.625</v>
      </c>
      <c r="N60" s="168" t="s">
        <v>119</v>
      </c>
      <c r="O60">
        <v>25</v>
      </c>
    </row>
    <row r="61" spans="1:21" ht="15.75" x14ac:dyDescent="0.25">
      <c r="A61" s="22">
        <v>2007</v>
      </c>
      <c r="B61" s="22">
        <v>4</v>
      </c>
      <c r="C61" s="22">
        <v>29</v>
      </c>
      <c r="D61" s="22">
        <v>14.8</v>
      </c>
      <c r="E61" s="23" t="s">
        <v>13</v>
      </c>
      <c r="F61" s="15" t="s">
        <v>15</v>
      </c>
      <c r="G61">
        <f t="shared" si="5"/>
        <v>4.8000000000000007</v>
      </c>
      <c r="H61" s="27">
        <v>39201</v>
      </c>
      <c r="I61">
        <f t="shared" si="1"/>
        <v>14.8</v>
      </c>
      <c r="J61" s="114">
        <v>0</v>
      </c>
      <c r="K61" s="167">
        <v>3.5</v>
      </c>
      <c r="L61" s="167">
        <v>8.75</v>
      </c>
      <c r="M61" s="167">
        <v>40.625</v>
      </c>
      <c r="N61" s="168" t="s">
        <v>119</v>
      </c>
      <c r="O61">
        <v>49</v>
      </c>
      <c r="P61">
        <v>165</v>
      </c>
      <c r="R61">
        <v>77</v>
      </c>
    </row>
    <row r="62" spans="1:21" ht="15.75" x14ac:dyDescent="0.25">
      <c r="A62" s="22">
        <v>2007</v>
      </c>
      <c r="B62" s="22">
        <v>4</v>
      </c>
      <c r="C62" s="22">
        <v>30</v>
      </c>
      <c r="D62" s="22">
        <v>14.9</v>
      </c>
      <c r="E62" s="23" t="s">
        <v>13</v>
      </c>
      <c r="F62" s="15" t="s">
        <v>15</v>
      </c>
      <c r="G62">
        <f t="shared" si="5"/>
        <v>4.9000000000000004</v>
      </c>
      <c r="H62" s="27">
        <v>39202</v>
      </c>
      <c r="I62">
        <f t="shared" si="1"/>
        <v>14.9</v>
      </c>
      <c r="J62" s="114">
        <v>0</v>
      </c>
      <c r="K62" s="167">
        <v>2</v>
      </c>
      <c r="L62" s="167">
        <v>6</v>
      </c>
      <c r="M62" s="167">
        <v>42</v>
      </c>
      <c r="N62" s="168" t="s">
        <v>117</v>
      </c>
      <c r="O62">
        <v>48</v>
      </c>
    </row>
    <row r="63" spans="1:21" ht="15.75" x14ac:dyDescent="0.25">
      <c r="A63" s="22">
        <v>2007</v>
      </c>
      <c r="B63" s="22">
        <v>5</v>
      </c>
      <c r="C63" s="22">
        <v>1</v>
      </c>
      <c r="D63" s="22">
        <v>14.9</v>
      </c>
      <c r="E63" s="23" t="s">
        <v>13</v>
      </c>
      <c r="F63" s="15" t="s">
        <v>15</v>
      </c>
      <c r="G63">
        <f t="shared" si="5"/>
        <v>4.9000000000000004</v>
      </c>
      <c r="H63" s="27">
        <v>39203</v>
      </c>
      <c r="I63">
        <f t="shared" si="1"/>
        <v>14.9</v>
      </c>
      <c r="J63" s="114">
        <v>0</v>
      </c>
      <c r="K63" s="167">
        <v>1.375</v>
      </c>
      <c r="L63" s="167">
        <v>6.875</v>
      </c>
      <c r="M63" s="167">
        <v>39.25</v>
      </c>
      <c r="N63" s="168" t="s">
        <v>117</v>
      </c>
      <c r="O63">
        <v>45</v>
      </c>
      <c r="P63">
        <v>25</v>
      </c>
      <c r="R63">
        <v>3</v>
      </c>
      <c r="U63">
        <v>1</v>
      </c>
    </row>
    <row r="64" spans="1:21" ht="15.75" x14ac:dyDescent="0.25">
      <c r="A64" s="22">
        <v>2007</v>
      </c>
      <c r="B64" s="22">
        <v>5</v>
      </c>
      <c r="C64" s="22">
        <v>2</v>
      </c>
      <c r="D64" s="22">
        <v>17.399999999999999</v>
      </c>
      <c r="E64" s="23" t="s">
        <v>14</v>
      </c>
      <c r="F64" s="15" t="s">
        <v>15</v>
      </c>
      <c r="G64">
        <f t="shared" si="5"/>
        <v>7.3999999999999986</v>
      </c>
      <c r="H64" s="27">
        <v>39204</v>
      </c>
      <c r="I64">
        <f t="shared" si="1"/>
        <v>17.399999999999999</v>
      </c>
      <c r="J64" s="114">
        <v>0</v>
      </c>
      <c r="K64" s="167">
        <v>6.25</v>
      </c>
      <c r="L64" s="167">
        <v>14.5</v>
      </c>
      <c r="M64" s="167">
        <v>39.25</v>
      </c>
      <c r="N64" s="168" t="s">
        <v>120</v>
      </c>
      <c r="O64">
        <v>44</v>
      </c>
      <c r="P64">
        <v>24</v>
      </c>
      <c r="R64">
        <v>5</v>
      </c>
      <c r="U64">
        <v>6</v>
      </c>
    </row>
    <row r="65" spans="1:25" ht="15.75" x14ac:dyDescent="0.25">
      <c r="A65" s="22">
        <v>2007</v>
      </c>
      <c r="B65" s="22">
        <v>5</v>
      </c>
      <c r="C65" s="22">
        <v>3</v>
      </c>
      <c r="D65" s="22">
        <v>18.2</v>
      </c>
      <c r="E65" s="23" t="s">
        <v>14</v>
      </c>
      <c r="F65" s="15" t="s">
        <v>15</v>
      </c>
      <c r="G65">
        <f t="shared" si="5"/>
        <v>8.1999999999999993</v>
      </c>
      <c r="H65" s="27">
        <v>39205</v>
      </c>
      <c r="I65">
        <f t="shared" si="1"/>
        <v>18.2</v>
      </c>
      <c r="J65" s="114">
        <v>0</v>
      </c>
      <c r="K65" s="167">
        <v>2.625</v>
      </c>
      <c r="L65" s="167">
        <v>8.375</v>
      </c>
      <c r="M65" s="167">
        <v>38.125</v>
      </c>
      <c r="N65" s="168" t="s">
        <v>120</v>
      </c>
      <c r="O65">
        <v>33</v>
      </c>
      <c r="P65">
        <v>62</v>
      </c>
      <c r="R65">
        <v>12</v>
      </c>
      <c r="U65">
        <v>1</v>
      </c>
    </row>
    <row r="66" spans="1:25" ht="15.75" x14ac:dyDescent="0.25">
      <c r="A66" s="22">
        <v>2007</v>
      </c>
      <c r="B66" s="22">
        <v>5</v>
      </c>
      <c r="C66" s="22">
        <v>4</v>
      </c>
      <c r="D66" s="22">
        <v>18.5</v>
      </c>
      <c r="E66" s="23" t="s">
        <v>14</v>
      </c>
      <c r="F66" s="15" t="s">
        <v>15</v>
      </c>
      <c r="G66">
        <f t="shared" si="5"/>
        <v>8.5</v>
      </c>
      <c r="H66" s="27">
        <v>39206</v>
      </c>
      <c r="I66">
        <f t="shared" si="1"/>
        <v>18.5</v>
      </c>
      <c r="J66" s="114">
        <v>0</v>
      </c>
      <c r="K66" s="167">
        <v>4.5</v>
      </c>
      <c r="L66" s="167">
        <v>10.75</v>
      </c>
      <c r="M66" s="167">
        <v>45.75</v>
      </c>
      <c r="N66" s="168" t="s">
        <v>119</v>
      </c>
      <c r="O66">
        <v>17</v>
      </c>
      <c r="P66">
        <v>34</v>
      </c>
      <c r="R66">
        <v>5</v>
      </c>
      <c r="S66">
        <v>2</v>
      </c>
      <c r="U66">
        <v>4</v>
      </c>
    </row>
    <row r="67" spans="1:25" ht="15.75" x14ac:dyDescent="0.25">
      <c r="A67" s="22">
        <v>2007</v>
      </c>
      <c r="B67" s="22">
        <v>5</v>
      </c>
      <c r="C67" s="22">
        <v>5</v>
      </c>
      <c r="D67" s="22">
        <v>10.8</v>
      </c>
      <c r="E67" s="23" t="s">
        <v>13</v>
      </c>
      <c r="F67" s="15" t="s">
        <v>15</v>
      </c>
      <c r="G67">
        <f t="shared" si="5"/>
        <v>0.80000000000000071</v>
      </c>
      <c r="H67" s="27">
        <v>39207</v>
      </c>
      <c r="I67">
        <f t="shared" ref="I67:I130" si="6">D67</f>
        <v>10.8</v>
      </c>
      <c r="J67" s="114">
        <v>1.9</v>
      </c>
      <c r="K67" s="167">
        <v>1.625</v>
      </c>
      <c r="L67" s="167">
        <v>4.625</v>
      </c>
      <c r="M67" s="167">
        <v>50.25</v>
      </c>
      <c r="N67" s="168" t="s">
        <v>121</v>
      </c>
      <c r="O67">
        <v>1</v>
      </c>
      <c r="P67">
        <v>11</v>
      </c>
      <c r="R67">
        <v>1</v>
      </c>
      <c r="S67">
        <v>5</v>
      </c>
      <c r="U67">
        <v>1</v>
      </c>
    </row>
    <row r="68" spans="1:25" ht="15.75" x14ac:dyDescent="0.25">
      <c r="A68" s="22">
        <v>2007</v>
      </c>
      <c r="B68" s="22">
        <v>5</v>
      </c>
      <c r="C68" s="22">
        <v>6</v>
      </c>
      <c r="D68" s="22">
        <v>9.4</v>
      </c>
      <c r="E68" s="23" t="s">
        <v>12</v>
      </c>
      <c r="F68" s="15" t="s">
        <v>15</v>
      </c>
      <c r="G68">
        <f t="shared" si="5"/>
        <v>-0.59999999999999964</v>
      </c>
      <c r="H68" s="27">
        <v>39208</v>
      </c>
      <c r="I68">
        <f t="shared" si="6"/>
        <v>9.4</v>
      </c>
      <c r="J68" s="114">
        <v>0</v>
      </c>
      <c r="K68" s="167">
        <v>2.125</v>
      </c>
      <c r="L68" s="167">
        <v>5.875</v>
      </c>
      <c r="M68" s="167">
        <v>43.625</v>
      </c>
      <c r="N68" s="168" t="s">
        <v>120</v>
      </c>
      <c r="O68">
        <v>2</v>
      </c>
      <c r="P68">
        <v>21</v>
      </c>
      <c r="U68">
        <v>3</v>
      </c>
    </row>
    <row r="69" spans="1:25" ht="15.75" x14ac:dyDescent="0.25">
      <c r="A69" s="22">
        <v>2007</v>
      </c>
      <c r="B69" s="22">
        <v>5</v>
      </c>
      <c r="C69" s="22">
        <v>7</v>
      </c>
      <c r="D69" s="22">
        <v>13.9</v>
      </c>
      <c r="E69" s="23" t="s">
        <v>13</v>
      </c>
      <c r="F69" s="15" t="s">
        <v>15</v>
      </c>
      <c r="G69">
        <f t="shared" si="5"/>
        <v>3.9000000000000004</v>
      </c>
      <c r="H69" s="27">
        <v>39209</v>
      </c>
      <c r="I69">
        <f t="shared" si="6"/>
        <v>13.9</v>
      </c>
      <c r="J69" s="114">
        <v>0</v>
      </c>
      <c r="K69" s="167">
        <v>1.875</v>
      </c>
      <c r="L69" s="167">
        <v>5.5</v>
      </c>
      <c r="M69" s="167">
        <v>41.375</v>
      </c>
      <c r="N69" s="168" t="s">
        <v>121</v>
      </c>
      <c r="O69">
        <v>2</v>
      </c>
      <c r="P69">
        <v>12</v>
      </c>
      <c r="U69">
        <v>2</v>
      </c>
    </row>
    <row r="70" spans="1:25" ht="15.75" x14ac:dyDescent="0.25">
      <c r="A70" s="22">
        <v>2007</v>
      </c>
      <c r="B70" s="22">
        <v>5</v>
      </c>
      <c r="C70" s="22">
        <v>8</v>
      </c>
      <c r="D70" s="22">
        <v>13</v>
      </c>
      <c r="E70" s="23" t="s">
        <v>13</v>
      </c>
      <c r="F70" s="15" t="s">
        <v>15</v>
      </c>
      <c r="G70">
        <f t="shared" si="5"/>
        <v>3</v>
      </c>
      <c r="H70" s="27">
        <v>39210</v>
      </c>
      <c r="I70">
        <f t="shared" si="6"/>
        <v>13</v>
      </c>
      <c r="J70" s="114">
        <v>0</v>
      </c>
      <c r="K70" s="167">
        <v>5.5</v>
      </c>
      <c r="L70" s="167">
        <v>14.875</v>
      </c>
      <c r="M70" s="167">
        <v>60.375</v>
      </c>
      <c r="N70" s="168" t="s">
        <v>120</v>
      </c>
      <c r="O70">
        <v>1</v>
      </c>
      <c r="P70">
        <v>25</v>
      </c>
      <c r="U70">
        <v>4</v>
      </c>
    </row>
    <row r="71" spans="1:25" ht="15.75" x14ac:dyDescent="0.25">
      <c r="A71" s="22">
        <v>2007</v>
      </c>
      <c r="B71" s="22">
        <v>5</v>
      </c>
      <c r="C71" s="22">
        <v>9</v>
      </c>
      <c r="D71" s="22">
        <v>7.4</v>
      </c>
      <c r="E71" s="23" t="s">
        <v>12</v>
      </c>
      <c r="F71" s="15" t="s">
        <v>15</v>
      </c>
      <c r="G71">
        <f t="shared" si="5"/>
        <v>-2.5999999999999996</v>
      </c>
      <c r="H71" s="27">
        <v>39211</v>
      </c>
      <c r="I71">
        <f t="shared" si="6"/>
        <v>7.4</v>
      </c>
      <c r="J71" s="114">
        <v>5.5</v>
      </c>
      <c r="K71" s="167">
        <v>4.5</v>
      </c>
      <c r="L71" s="167">
        <v>10.5</v>
      </c>
      <c r="M71" s="167">
        <v>70.25</v>
      </c>
      <c r="N71" s="168" t="s">
        <v>122</v>
      </c>
      <c r="P71">
        <v>11</v>
      </c>
      <c r="U71">
        <v>4</v>
      </c>
    </row>
    <row r="72" spans="1:25" ht="15.75" x14ac:dyDescent="0.25">
      <c r="A72" s="22">
        <v>2007</v>
      </c>
      <c r="B72" s="22">
        <v>5</v>
      </c>
      <c r="C72" s="22">
        <v>10</v>
      </c>
      <c r="D72" s="22">
        <v>7.4</v>
      </c>
      <c r="E72" s="23" t="s">
        <v>12</v>
      </c>
      <c r="F72" s="15" t="s">
        <v>15</v>
      </c>
      <c r="G72">
        <f t="shared" si="5"/>
        <v>-2.5999999999999996</v>
      </c>
      <c r="H72" s="27">
        <v>39212</v>
      </c>
      <c r="I72">
        <f t="shared" si="6"/>
        <v>7.4</v>
      </c>
      <c r="J72" s="114">
        <v>4.5999999999999996</v>
      </c>
      <c r="K72" s="167">
        <v>2.75</v>
      </c>
      <c r="L72" s="167">
        <v>6.375</v>
      </c>
      <c r="M72" s="167">
        <v>87.625</v>
      </c>
      <c r="N72" s="168" t="s">
        <v>119</v>
      </c>
    </row>
    <row r="73" spans="1:25" ht="15.75" x14ac:dyDescent="0.25">
      <c r="A73" s="22">
        <v>2007</v>
      </c>
      <c r="B73" s="22">
        <v>5</v>
      </c>
      <c r="C73" s="22">
        <v>11</v>
      </c>
      <c r="D73" s="22">
        <v>14.4</v>
      </c>
      <c r="E73" s="23" t="s">
        <v>13</v>
      </c>
      <c r="F73" s="15" t="s">
        <v>15</v>
      </c>
      <c r="G73">
        <f t="shared" si="5"/>
        <v>4.4000000000000004</v>
      </c>
      <c r="H73" s="27">
        <v>39213</v>
      </c>
      <c r="I73">
        <f t="shared" si="6"/>
        <v>14.4</v>
      </c>
      <c r="J73" s="114">
        <v>0</v>
      </c>
      <c r="K73" s="167">
        <v>2.5</v>
      </c>
      <c r="L73" s="167">
        <v>8.125</v>
      </c>
      <c r="M73" s="167">
        <v>47</v>
      </c>
      <c r="N73" s="168" t="s">
        <v>120</v>
      </c>
      <c r="O73">
        <v>1</v>
      </c>
      <c r="P73">
        <v>3</v>
      </c>
    </row>
    <row r="74" spans="1:25" ht="15.75" x14ac:dyDescent="0.25">
      <c r="A74" s="22">
        <v>2007</v>
      </c>
      <c r="B74" s="22">
        <v>5</v>
      </c>
      <c r="C74" s="22">
        <v>12</v>
      </c>
      <c r="D74" s="22">
        <v>17.5</v>
      </c>
      <c r="E74" s="23" t="s">
        <v>14</v>
      </c>
      <c r="F74" s="15" t="s">
        <v>15</v>
      </c>
      <c r="G74">
        <f t="shared" si="5"/>
        <v>7.5</v>
      </c>
      <c r="H74" s="27">
        <v>39214</v>
      </c>
      <c r="I74">
        <f t="shared" si="6"/>
        <v>17.5</v>
      </c>
      <c r="J74" s="114">
        <v>0</v>
      </c>
      <c r="K74" s="167">
        <v>4</v>
      </c>
      <c r="L74" s="167">
        <v>12.625</v>
      </c>
      <c r="M74" s="167">
        <v>59.75</v>
      </c>
      <c r="N74" s="168" t="s">
        <v>119</v>
      </c>
      <c r="O74">
        <v>1</v>
      </c>
      <c r="P74">
        <v>12</v>
      </c>
      <c r="U74">
        <v>11</v>
      </c>
    </row>
    <row r="75" spans="1:25" ht="15.75" x14ac:dyDescent="0.25">
      <c r="A75" s="22">
        <v>2007</v>
      </c>
      <c r="B75" s="22">
        <v>5</v>
      </c>
      <c r="C75" s="22">
        <v>13</v>
      </c>
      <c r="D75" s="22">
        <v>13</v>
      </c>
      <c r="E75" s="23" t="s">
        <v>13</v>
      </c>
      <c r="F75" s="15" t="s">
        <v>15</v>
      </c>
      <c r="G75">
        <f t="shared" si="5"/>
        <v>3</v>
      </c>
      <c r="H75" s="27">
        <v>39215</v>
      </c>
      <c r="I75">
        <f t="shared" si="6"/>
        <v>13</v>
      </c>
      <c r="J75" s="114">
        <v>10.4</v>
      </c>
      <c r="K75" s="167">
        <v>4.75</v>
      </c>
      <c r="L75" s="167">
        <v>12.25</v>
      </c>
      <c r="M75" s="167">
        <v>68.25</v>
      </c>
      <c r="N75" s="168" t="s">
        <v>123</v>
      </c>
      <c r="O75">
        <v>1</v>
      </c>
      <c r="P75">
        <v>16</v>
      </c>
      <c r="T75">
        <v>5</v>
      </c>
      <c r="U75">
        <v>77</v>
      </c>
    </row>
    <row r="76" spans="1:25" ht="15.75" x14ac:dyDescent="0.25">
      <c r="A76" s="22">
        <v>2007</v>
      </c>
      <c r="B76" s="22">
        <v>5</v>
      </c>
      <c r="C76" s="22">
        <v>14</v>
      </c>
      <c r="D76" s="22">
        <v>10.199999999999999</v>
      </c>
      <c r="E76" s="23" t="s">
        <v>13</v>
      </c>
      <c r="F76" s="15" t="s">
        <v>15</v>
      </c>
      <c r="G76">
        <f t="shared" si="5"/>
        <v>0.19999999999999929</v>
      </c>
      <c r="H76" s="27">
        <v>39216</v>
      </c>
      <c r="I76">
        <f t="shared" si="6"/>
        <v>10.199999999999999</v>
      </c>
      <c r="J76" s="114">
        <v>0.1</v>
      </c>
      <c r="K76" s="167">
        <v>2</v>
      </c>
      <c r="L76" s="167">
        <v>6.5</v>
      </c>
      <c r="M76" s="167">
        <v>75.75</v>
      </c>
      <c r="N76" s="168" t="s">
        <v>117</v>
      </c>
      <c r="W76">
        <v>2</v>
      </c>
      <c r="Y76">
        <v>1</v>
      </c>
    </row>
    <row r="77" spans="1:25" ht="15.75" x14ac:dyDescent="0.25">
      <c r="A77" s="22">
        <v>2007</v>
      </c>
      <c r="B77" s="22">
        <v>5</v>
      </c>
      <c r="C77" s="22">
        <v>15</v>
      </c>
      <c r="D77" s="22">
        <v>16.899999999999999</v>
      </c>
      <c r="E77" s="23" t="s">
        <v>14</v>
      </c>
      <c r="F77" s="15" t="s">
        <v>15</v>
      </c>
      <c r="G77">
        <f t="shared" si="5"/>
        <v>6.8999999999999986</v>
      </c>
      <c r="H77" s="27">
        <v>39217</v>
      </c>
      <c r="I77">
        <f t="shared" si="6"/>
        <v>16.899999999999999</v>
      </c>
      <c r="J77" s="114">
        <v>9.5</v>
      </c>
      <c r="K77" s="167">
        <v>1.25</v>
      </c>
      <c r="L77" s="167">
        <v>3.75</v>
      </c>
      <c r="M77" s="167">
        <v>75.375</v>
      </c>
      <c r="N77" s="168" t="s">
        <v>124</v>
      </c>
      <c r="P77">
        <v>5</v>
      </c>
      <c r="U77">
        <v>16</v>
      </c>
    </row>
    <row r="78" spans="1:25" ht="15.75" x14ac:dyDescent="0.25">
      <c r="A78" s="22">
        <v>2007</v>
      </c>
      <c r="B78" s="22">
        <v>5</v>
      </c>
      <c r="C78" s="22">
        <v>16</v>
      </c>
      <c r="D78" s="22">
        <v>20.8</v>
      </c>
      <c r="E78" s="23" t="s">
        <v>14</v>
      </c>
      <c r="F78" s="15" t="s">
        <v>15</v>
      </c>
      <c r="G78">
        <f t="shared" si="5"/>
        <v>10.8</v>
      </c>
      <c r="H78" s="27">
        <v>39218</v>
      </c>
      <c r="I78">
        <f t="shared" si="6"/>
        <v>20.8</v>
      </c>
      <c r="J78" s="114">
        <v>0</v>
      </c>
      <c r="K78" s="167">
        <v>1.625</v>
      </c>
      <c r="L78" s="167">
        <v>6.125</v>
      </c>
      <c r="M78" s="167">
        <v>55.75</v>
      </c>
      <c r="N78" s="168" t="s">
        <v>120</v>
      </c>
      <c r="P78">
        <v>14</v>
      </c>
      <c r="T78">
        <v>1</v>
      </c>
      <c r="U78">
        <v>43</v>
      </c>
    </row>
    <row r="79" spans="1:25" ht="15.75" x14ac:dyDescent="0.25">
      <c r="A79" s="22">
        <v>2007</v>
      </c>
      <c r="B79" s="22">
        <v>5</v>
      </c>
      <c r="C79" s="22">
        <v>17</v>
      </c>
      <c r="D79" s="22">
        <v>18.3</v>
      </c>
      <c r="E79" s="23" t="s">
        <v>14</v>
      </c>
      <c r="F79" s="15" t="s">
        <v>15</v>
      </c>
      <c r="G79">
        <f t="shared" si="5"/>
        <v>8.3000000000000007</v>
      </c>
      <c r="H79" s="27">
        <v>39219</v>
      </c>
      <c r="I79">
        <f t="shared" si="6"/>
        <v>18.3</v>
      </c>
      <c r="J79" s="114">
        <v>0.6</v>
      </c>
      <c r="K79" s="167">
        <v>3.75</v>
      </c>
      <c r="L79" s="167">
        <v>9.25</v>
      </c>
      <c r="M79" s="167">
        <v>61.125</v>
      </c>
      <c r="N79" s="168" t="s">
        <v>126</v>
      </c>
      <c r="O79">
        <v>1</v>
      </c>
      <c r="P79">
        <v>25</v>
      </c>
      <c r="T79">
        <v>1</v>
      </c>
      <c r="U79">
        <v>109</v>
      </c>
    </row>
    <row r="80" spans="1:25" ht="15.75" x14ac:dyDescent="0.25">
      <c r="A80" s="22">
        <v>2007</v>
      </c>
      <c r="B80" s="22">
        <v>5</v>
      </c>
      <c r="C80" s="22">
        <v>18</v>
      </c>
      <c r="D80" s="22">
        <v>11</v>
      </c>
      <c r="E80" s="23" t="s">
        <v>13</v>
      </c>
      <c r="F80" s="15" t="s">
        <v>15</v>
      </c>
      <c r="G80">
        <f t="shared" si="5"/>
        <v>1</v>
      </c>
      <c r="H80" s="27">
        <v>39220</v>
      </c>
      <c r="I80">
        <f t="shared" si="6"/>
        <v>11</v>
      </c>
      <c r="J80" s="114">
        <v>0</v>
      </c>
      <c r="K80" s="167">
        <v>2.125</v>
      </c>
      <c r="L80" s="167">
        <v>6.625</v>
      </c>
      <c r="M80" s="167">
        <v>47.375</v>
      </c>
      <c r="N80" s="168" t="s">
        <v>120</v>
      </c>
      <c r="P80">
        <v>18</v>
      </c>
      <c r="T80">
        <v>2</v>
      </c>
      <c r="U80">
        <v>37</v>
      </c>
    </row>
    <row r="81" spans="1:21" ht="15.75" x14ac:dyDescent="0.25">
      <c r="A81" s="22">
        <v>2007</v>
      </c>
      <c r="B81" s="22">
        <v>5</v>
      </c>
      <c r="C81" s="22">
        <v>19</v>
      </c>
      <c r="D81" s="22">
        <v>16.100000000000001</v>
      </c>
      <c r="E81" s="23" t="s">
        <v>14</v>
      </c>
      <c r="F81" s="15" t="s">
        <v>15</v>
      </c>
      <c r="G81">
        <f t="shared" si="5"/>
        <v>6.1000000000000014</v>
      </c>
      <c r="H81" s="27">
        <v>39221</v>
      </c>
      <c r="I81">
        <f t="shared" si="6"/>
        <v>16.100000000000001</v>
      </c>
      <c r="J81" s="114">
        <v>1.1000000000000001</v>
      </c>
      <c r="K81" s="167">
        <v>3.125</v>
      </c>
      <c r="L81" s="167">
        <v>8.875</v>
      </c>
      <c r="M81" s="167">
        <v>63.625</v>
      </c>
      <c r="N81" s="168" t="s">
        <v>120</v>
      </c>
      <c r="P81">
        <v>10</v>
      </c>
      <c r="T81">
        <v>6</v>
      </c>
      <c r="U81">
        <v>60</v>
      </c>
    </row>
    <row r="82" spans="1:21" ht="15.75" x14ac:dyDescent="0.25">
      <c r="A82" s="22">
        <v>2007</v>
      </c>
      <c r="B82" s="22">
        <v>5</v>
      </c>
      <c r="C82" s="22">
        <v>20</v>
      </c>
      <c r="D82" s="22">
        <v>14.2</v>
      </c>
      <c r="E82" s="23" t="s">
        <v>13</v>
      </c>
      <c r="F82" s="15" t="s">
        <v>15</v>
      </c>
      <c r="G82">
        <f t="shared" si="5"/>
        <v>4.1999999999999993</v>
      </c>
      <c r="H82" s="27">
        <v>39222</v>
      </c>
      <c r="I82">
        <f t="shared" si="6"/>
        <v>14.2</v>
      </c>
      <c r="J82" s="114">
        <v>2.8</v>
      </c>
      <c r="K82" s="167">
        <v>1</v>
      </c>
      <c r="L82" s="167">
        <v>3.75</v>
      </c>
      <c r="M82" s="167">
        <v>66.75</v>
      </c>
      <c r="N82" s="168" t="s">
        <v>120</v>
      </c>
      <c r="P82">
        <v>12</v>
      </c>
      <c r="U82">
        <v>12</v>
      </c>
    </row>
    <row r="83" spans="1:21" ht="15.75" x14ac:dyDescent="0.25">
      <c r="A83" s="22">
        <v>2007</v>
      </c>
      <c r="B83" s="22">
        <v>5</v>
      </c>
      <c r="C83" s="22">
        <v>21</v>
      </c>
      <c r="D83" s="22">
        <v>9.1999999999999993</v>
      </c>
      <c r="E83" s="23" t="s">
        <v>12</v>
      </c>
      <c r="F83" s="15" t="s">
        <v>15</v>
      </c>
      <c r="G83">
        <f t="shared" si="5"/>
        <v>-0.80000000000000071</v>
      </c>
      <c r="H83" s="27">
        <v>39223</v>
      </c>
      <c r="I83">
        <f t="shared" si="6"/>
        <v>9.1999999999999993</v>
      </c>
      <c r="J83" s="114">
        <v>0</v>
      </c>
      <c r="K83" s="167">
        <v>1.625</v>
      </c>
      <c r="L83" s="167">
        <v>5.375</v>
      </c>
      <c r="M83" s="167">
        <v>68.125</v>
      </c>
      <c r="N83" s="168" t="s">
        <v>120</v>
      </c>
      <c r="P83">
        <v>2</v>
      </c>
      <c r="T83">
        <v>2</v>
      </c>
      <c r="U83">
        <v>11</v>
      </c>
    </row>
    <row r="84" spans="1:21" ht="15.75" x14ac:dyDescent="0.25">
      <c r="A84" s="22">
        <v>2007</v>
      </c>
      <c r="B84" s="22">
        <v>5</v>
      </c>
      <c r="C84" s="22">
        <v>22</v>
      </c>
      <c r="D84" s="22">
        <v>6.5</v>
      </c>
      <c r="E84" s="23" t="s">
        <v>12</v>
      </c>
      <c r="F84" s="15" t="s">
        <v>15</v>
      </c>
      <c r="G84">
        <f t="shared" si="5"/>
        <v>-3.5</v>
      </c>
      <c r="H84" s="27">
        <v>39224</v>
      </c>
      <c r="I84">
        <f t="shared" si="6"/>
        <v>6.5</v>
      </c>
      <c r="J84" s="114">
        <v>0.7</v>
      </c>
      <c r="K84" s="167">
        <v>3</v>
      </c>
      <c r="L84" s="167">
        <v>7.375</v>
      </c>
      <c r="M84" s="167">
        <v>67</v>
      </c>
      <c r="N84" s="168" t="s">
        <v>119</v>
      </c>
      <c r="P84">
        <v>7</v>
      </c>
      <c r="U84">
        <v>5</v>
      </c>
    </row>
    <row r="85" spans="1:21" ht="15.75" x14ac:dyDescent="0.25">
      <c r="A85" s="22">
        <v>2007</v>
      </c>
      <c r="B85" s="22">
        <v>5</v>
      </c>
      <c r="C85" s="22">
        <v>23</v>
      </c>
      <c r="D85" s="22">
        <v>12</v>
      </c>
      <c r="E85" s="23" t="s">
        <v>13</v>
      </c>
      <c r="F85" s="15" t="s">
        <v>15</v>
      </c>
      <c r="G85">
        <f t="shared" si="5"/>
        <v>2</v>
      </c>
      <c r="H85" s="27">
        <v>39225</v>
      </c>
      <c r="I85">
        <f t="shared" si="6"/>
        <v>12</v>
      </c>
      <c r="J85" s="114">
        <v>7.1</v>
      </c>
      <c r="K85" s="167">
        <v>2.25</v>
      </c>
      <c r="L85" s="167">
        <v>6.375</v>
      </c>
      <c r="M85" s="167">
        <v>69.25</v>
      </c>
      <c r="N85" s="168" t="s">
        <v>119</v>
      </c>
      <c r="P85">
        <v>3</v>
      </c>
      <c r="U85">
        <v>2</v>
      </c>
    </row>
    <row r="86" spans="1:21" ht="15.75" x14ac:dyDescent="0.25">
      <c r="A86" s="22">
        <v>2007</v>
      </c>
      <c r="B86" s="22">
        <v>5</v>
      </c>
      <c r="C86" s="22">
        <v>24</v>
      </c>
      <c r="D86" s="22">
        <v>15.6</v>
      </c>
      <c r="E86" s="23" t="s">
        <v>14</v>
      </c>
      <c r="F86" s="15" t="s">
        <v>15</v>
      </c>
      <c r="G86">
        <f t="shared" si="5"/>
        <v>5.6</v>
      </c>
      <c r="H86" s="27">
        <v>39226</v>
      </c>
      <c r="I86">
        <f t="shared" si="6"/>
        <v>15.6</v>
      </c>
      <c r="J86" s="114">
        <v>3.6</v>
      </c>
      <c r="K86" s="167">
        <v>5.125</v>
      </c>
      <c r="L86" s="167">
        <v>11.875</v>
      </c>
      <c r="M86" s="167">
        <v>66.25</v>
      </c>
      <c r="N86" s="168" t="s">
        <v>123</v>
      </c>
      <c r="P86">
        <v>5</v>
      </c>
      <c r="U86">
        <v>7</v>
      </c>
    </row>
    <row r="87" spans="1:21" ht="15.75" x14ac:dyDescent="0.25">
      <c r="A87" s="22">
        <v>2007</v>
      </c>
      <c r="B87" s="22">
        <v>5</v>
      </c>
      <c r="C87" s="22">
        <v>25</v>
      </c>
      <c r="D87" s="22">
        <v>11</v>
      </c>
      <c r="E87" s="23" t="s">
        <v>13</v>
      </c>
      <c r="F87" s="15" t="s">
        <v>15</v>
      </c>
      <c r="G87">
        <f t="shared" si="5"/>
        <v>1</v>
      </c>
      <c r="H87" s="27">
        <v>39227</v>
      </c>
      <c r="I87">
        <f t="shared" si="6"/>
        <v>11</v>
      </c>
      <c r="J87" s="114">
        <v>0.1</v>
      </c>
      <c r="K87" s="167">
        <v>2.5</v>
      </c>
      <c r="L87" s="167">
        <v>6.125</v>
      </c>
      <c r="M87" s="167">
        <v>62.375</v>
      </c>
      <c r="N87" s="168" t="s">
        <v>119</v>
      </c>
      <c r="P87">
        <v>4</v>
      </c>
      <c r="T87">
        <v>2</v>
      </c>
      <c r="U87">
        <v>12</v>
      </c>
    </row>
    <row r="88" spans="1:21" ht="15.75" x14ac:dyDescent="0.25">
      <c r="A88" s="22">
        <v>2007</v>
      </c>
      <c r="B88" s="22">
        <v>5</v>
      </c>
      <c r="C88" s="22">
        <v>26</v>
      </c>
      <c r="D88" s="22">
        <v>13.7</v>
      </c>
      <c r="E88" s="23" t="s">
        <v>13</v>
      </c>
      <c r="F88" s="15" t="s">
        <v>15</v>
      </c>
      <c r="G88">
        <f t="shared" si="5"/>
        <v>3.6999999999999993</v>
      </c>
      <c r="H88" s="27">
        <v>39228</v>
      </c>
      <c r="I88">
        <f t="shared" si="6"/>
        <v>13.7</v>
      </c>
      <c r="J88" s="114">
        <v>3.4</v>
      </c>
      <c r="K88" s="167">
        <v>3.375</v>
      </c>
      <c r="L88" s="167">
        <v>8</v>
      </c>
      <c r="M88" s="167">
        <v>66</v>
      </c>
      <c r="N88" s="168" t="s">
        <v>119</v>
      </c>
    </row>
    <row r="89" spans="1:21" ht="15.75" x14ac:dyDescent="0.25">
      <c r="A89" s="22">
        <v>2007</v>
      </c>
      <c r="B89" s="22">
        <v>5</v>
      </c>
      <c r="C89" s="22">
        <v>27</v>
      </c>
      <c r="D89" s="22">
        <v>14.5</v>
      </c>
      <c r="E89" s="23" t="s">
        <v>13</v>
      </c>
      <c r="F89" s="15" t="s">
        <v>15</v>
      </c>
      <c r="G89">
        <f t="shared" si="5"/>
        <v>4.5</v>
      </c>
      <c r="H89" s="27">
        <v>39229</v>
      </c>
      <c r="I89">
        <f t="shared" si="6"/>
        <v>14.5</v>
      </c>
      <c r="J89" s="114">
        <v>0</v>
      </c>
      <c r="K89" s="167">
        <v>2.25</v>
      </c>
      <c r="L89" s="167">
        <v>7.25</v>
      </c>
      <c r="M89" s="167">
        <v>67.75</v>
      </c>
      <c r="N89" s="168" t="s">
        <v>120</v>
      </c>
      <c r="P89">
        <v>3</v>
      </c>
      <c r="U89">
        <v>4</v>
      </c>
    </row>
    <row r="90" spans="1:21" ht="15.75" x14ac:dyDescent="0.25">
      <c r="A90" s="22">
        <v>2007</v>
      </c>
      <c r="B90" s="22">
        <v>5</v>
      </c>
      <c r="C90" s="22">
        <v>28</v>
      </c>
      <c r="D90" s="22">
        <v>11.2</v>
      </c>
      <c r="E90" s="23" t="s">
        <v>13</v>
      </c>
      <c r="F90" s="15" t="s">
        <v>15</v>
      </c>
      <c r="G90">
        <f t="shared" si="5"/>
        <v>1.1999999999999993</v>
      </c>
      <c r="H90" s="27">
        <v>39230</v>
      </c>
      <c r="I90">
        <f t="shared" si="6"/>
        <v>11.2</v>
      </c>
      <c r="J90" s="114">
        <v>2.8</v>
      </c>
      <c r="K90" s="167">
        <v>2.25</v>
      </c>
      <c r="L90" s="167">
        <v>6.625</v>
      </c>
      <c r="M90" s="167">
        <v>60.5</v>
      </c>
      <c r="N90" s="168" t="s">
        <v>123</v>
      </c>
    </row>
    <row r="91" spans="1:21" ht="15.75" x14ac:dyDescent="0.25">
      <c r="A91" s="22">
        <v>2007</v>
      </c>
      <c r="B91" s="22">
        <v>5</v>
      </c>
      <c r="C91" s="22">
        <v>29</v>
      </c>
      <c r="D91" s="22">
        <v>11.4</v>
      </c>
      <c r="E91" s="23" t="s">
        <v>13</v>
      </c>
      <c r="F91" s="15" t="s">
        <v>15</v>
      </c>
      <c r="G91">
        <f t="shared" si="5"/>
        <v>1.4000000000000004</v>
      </c>
      <c r="H91" s="27">
        <v>39231</v>
      </c>
      <c r="I91">
        <f t="shared" si="6"/>
        <v>11.4</v>
      </c>
      <c r="J91" s="114">
        <v>1.3</v>
      </c>
      <c r="K91" s="167">
        <v>1.75</v>
      </c>
      <c r="L91" s="167">
        <v>4.375</v>
      </c>
      <c r="M91" s="167">
        <v>76.25</v>
      </c>
      <c r="N91" s="168" t="s">
        <v>121</v>
      </c>
    </row>
    <row r="92" spans="1:21" ht="15.75" x14ac:dyDescent="0.25">
      <c r="A92" s="22">
        <v>2007</v>
      </c>
      <c r="B92" s="22">
        <v>5</v>
      </c>
      <c r="C92" s="22">
        <v>30</v>
      </c>
      <c r="D92" s="22">
        <v>15.8</v>
      </c>
      <c r="E92" s="23" t="s">
        <v>14</v>
      </c>
      <c r="F92" s="15" t="s">
        <v>15</v>
      </c>
      <c r="G92">
        <f t="shared" si="5"/>
        <v>5.8000000000000007</v>
      </c>
      <c r="H92" s="27">
        <v>39232</v>
      </c>
      <c r="I92">
        <f t="shared" si="6"/>
        <v>15.8</v>
      </c>
      <c r="J92" s="114">
        <v>3.8</v>
      </c>
      <c r="K92" s="167">
        <v>2.875</v>
      </c>
      <c r="L92" s="167">
        <v>8</v>
      </c>
      <c r="M92" s="167">
        <v>77.25</v>
      </c>
      <c r="N92" s="168" t="s">
        <v>122</v>
      </c>
    </row>
    <row r="93" spans="1:21" ht="15.75" x14ac:dyDescent="0.25">
      <c r="A93" s="22">
        <v>2007</v>
      </c>
      <c r="B93" s="22">
        <v>5</v>
      </c>
      <c r="C93" s="22">
        <v>31</v>
      </c>
      <c r="D93" s="22">
        <v>10.4</v>
      </c>
      <c r="E93" s="23" t="s">
        <v>13</v>
      </c>
      <c r="F93" s="15" t="s">
        <v>15</v>
      </c>
      <c r="G93">
        <f t="shared" si="5"/>
        <v>0.40000000000000036</v>
      </c>
      <c r="H93" s="27">
        <v>39233</v>
      </c>
      <c r="I93">
        <f t="shared" si="6"/>
        <v>10.4</v>
      </c>
      <c r="J93" s="114">
        <v>0</v>
      </c>
      <c r="K93" s="167">
        <v>2</v>
      </c>
      <c r="L93" s="167">
        <v>4.875</v>
      </c>
      <c r="M93" s="167">
        <v>53.25</v>
      </c>
      <c r="N93" s="168" t="s">
        <v>126</v>
      </c>
    </row>
    <row r="94" spans="1:21" ht="15.75" x14ac:dyDescent="0.25">
      <c r="A94" s="22">
        <v>2007</v>
      </c>
      <c r="B94" s="22">
        <v>6</v>
      </c>
      <c r="C94" s="22">
        <v>1</v>
      </c>
      <c r="D94" s="22">
        <v>7.8</v>
      </c>
      <c r="E94" s="23" t="s">
        <v>12</v>
      </c>
      <c r="F94" s="15" t="s">
        <v>15</v>
      </c>
      <c r="G94">
        <f t="shared" si="5"/>
        <v>-2.2000000000000002</v>
      </c>
      <c r="H94" s="27">
        <v>39234</v>
      </c>
      <c r="I94">
        <f t="shared" si="6"/>
        <v>7.8</v>
      </c>
      <c r="J94" s="114">
        <v>0.1</v>
      </c>
      <c r="K94" s="167">
        <v>1.5</v>
      </c>
      <c r="L94" s="167">
        <v>4.75</v>
      </c>
      <c r="M94" s="167">
        <v>49.75</v>
      </c>
      <c r="N94" s="168" t="s">
        <v>120</v>
      </c>
    </row>
    <row r="95" spans="1:21" ht="15.75" x14ac:dyDescent="0.25">
      <c r="A95" s="22">
        <v>2007</v>
      </c>
      <c r="B95" s="22">
        <v>6</v>
      </c>
      <c r="C95" s="22">
        <v>2</v>
      </c>
      <c r="D95" s="22">
        <v>8.5</v>
      </c>
      <c r="E95" s="23" t="s">
        <v>12</v>
      </c>
      <c r="F95" s="15" t="s">
        <v>15</v>
      </c>
      <c r="G95">
        <f t="shared" si="5"/>
        <v>-1.5</v>
      </c>
      <c r="H95" s="27">
        <v>39235</v>
      </c>
      <c r="I95">
        <f t="shared" si="6"/>
        <v>8.5</v>
      </c>
      <c r="J95" s="114">
        <v>1.3</v>
      </c>
      <c r="K95" s="167">
        <v>2.125</v>
      </c>
      <c r="L95" s="167">
        <v>6</v>
      </c>
      <c r="M95" s="167">
        <v>70.625</v>
      </c>
      <c r="N95" s="168" t="s">
        <v>120</v>
      </c>
    </row>
    <row r="96" spans="1:21" ht="15.75" x14ac:dyDescent="0.25">
      <c r="A96" s="22">
        <v>2007</v>
      </c>
      <c r="B96" s="22">
        <v>6</v>
      </c>
      <c r="C96" s="22">
        <v>3</v>
      </c>
      <c r="D96" s="22">
        <v>10.9</v>
      </c>
      <c r="E96" s="23" t="s">
        <v>13</v>
      </c>
      <c r="F96" s="15" t="s">
        <v>15</v>
      </c>
      <c r="G96">
        <f t="shared" si="5"/>
        <v>0.90000000000000036</v>
      </c>
      <c r="H96" s="27">
        <v>39236</v>
      </c>
      <c r="I96">
        <f t="shared" si="6"/>
        <v>10.9</v>
      </c>
      <c r="J96" s="114">
        <v>3.6</v>
      </c>
      <c r="K96" s="167">
        <v>1.125</v>
      </c>
      <c r="L96" s="167">
        <v>3.125</v>
      </c>
      <c r="M96" s="167">
        <v>81.375</v>
      </c>
      <c r="N96" s="168" t="s">
        <v>120</v>
      </c>
    </row>
    <row r="97" spans="1:25" ht="15.75" x14ac:dyDescent="0.25">
      <c r="A97" s="22">
        <v>2007</v>
      </c>
      <c r="B97" s="22">
        <v>6</v>
      </c>
      <c r="C97" s="22">
        <v>4</v>
      </c>
      <c r="D97" s="22">
        <v>8.9</v>
      </c>
      <c r="E97" s="23" t="s">
        <v>12</v>
      </c>
      <c r="F97" s="15" t="s">
        <v>15</v>
      </c>
      <c r="G97">
        <f t="shared" si="5"/>
        <v>-1.0999999999999996</v>
      </c>
      <c r="H97" s="27">
        <v>39237</v>
      </c>
      <c r="I97">
        <f t="shared" si="6"/>
        <v>8.9</v>
      </c>
      <c r="J97" s="114">
        <v>24.4</v>
      </c>
      <c r="K97" s="167">
        <v>0.625</v>
      </c>
      <c r="L97" s="167">
        <v>3</v>
      </c>
      <c r="M97" s="167">
        <v>95.5</v>
      </c>
      <c r="N97" s="168" t="s">
        <v>129</v>
      </c>
    </row>
    <row r="98" spans="1:25" ht="15.75" x14ac:dyDescent="0.25">
      <c r="A98" s="22">
        <v>2007</v>
      </c>
      <c r="B98" s="22">
        <v>6</v>
      </c>
      <c r="C98" s="22">
        <v>5</v>
      </c>
      <c r="D98" s="22">
        <v>9.5</v>
      </c>
      <c r="E98" s="23" t="s">
        <v>12</v>
      </c>
      <c r="F98" s="15" t="s">
        <v>15</v>
      </c>
      <c r="G98">
        <f t="shared" si="5"/>
        <v>-0.5</v>
      </c>
      <c r="H98" s="27">
        <v>39238</v>
      </c>
      <c r="I98">
        <f t="shared" si="6"/>
        <v>9.5</v>
      </c>
      <c r="J98" s="114">
        <v>5.0999999999999996</v>
      </c>
      <c r="K98" s="167">
        <v>4.625</v>
      </c>
      <c r="L98" s="167">
        <v>11.25</v>
      </c>
      <c r="M98" s="167">
        <v>70</v>
      </c>
      <c r="N98" s="168" t="s">
        <v>122</v>
      </c>
    </row>
    <row r="99" spans="1:25" ht="15.75" x14ac:dyDescent="0.25">
      <c r="A99" s="22">
        <v>2007</v>
      </c>
      <c r="B99" s="22">
        <v>6</v>
      </c>
      <c r="C99" s="22">
        <v>6</v>
      </c>
      <c r="D99" s="22">
        <v>9.3000000000000007</v>
      </c>
      <c r="E99" s="23" t="s">
        <v>12</v>
      </c>
      <c r="F99" s="15" t="s">
        <v>15</v>
      </c>
      <c r="G99">
        <f t="shared" si="5"/>
        <v>-0.69999999999999929</v>
      </c>
      <c r="H99" s="27">
        <v>39239</v>
      </c>
      <c r="I99">
        <f t="shared" si="6"/>
        <v>9.3000000000000007</v>
      </c>
      <c r="J99" s="114">
        <v>0</v>
      </c>
      <c r="K99" s="167">
        <v>2.5</v>
      </c>
      <c r="L99" s="167">
        <v>6</v>
      </c>
      <c r="M99" s="167">
        <v>60.5</v>
      </c>
      <c r="N99" s="168" t="s">
        <v>120</v>
      </c>
    </row>
    <row r="100" spans="1:25" ht="15.75" x14ac:dyDescent="0.25">
      <c r="A100" s="22">
        <v>2007</v>
      </c>
      <c r="B100" s="22">
        <v>6</v>
      </c>
      <c r="C100" s="22">
        <v>7</v>
      </c>
      <c r="D100" s="22">
        <v>12.9</v>
      </c>
      <c r="E100" s="23" t="s">
        <v>13</v>
      </c>
      <c r="F100" s="15" t="s">
        <v>15</v>
      </c>
      <c r="G100">
        <f t="shared" si="5"/>
        <v>2.9000000000000004</v>
      </c>
      <c r="H100" s="27">
        <v>39240</v>
      </c>
      <c r="I100">
        <f t="shared" si="6"/>
        <v>12.9</v>
      </c>
      <c r="J100" s="114">
        <v>0</v>
      </c>
      <c r="K100" s="167">
        <v>1.875</v>
      </c>
      <c r="L100" s="167">
        <v>5.5</v>
      </c>
      <c r="M100" s="167">
        <v>53.25</v>
      </c>
      <c r="N100" s="168" t="s">
        <v>119</v>
      </c>
      <c r="P100">
        <v>3</v>
      </c>
      <c r="U100">
        <v>1</v>
      </c>
    </row>
    <row r="101" spans="1:25" ht="15.75" x14ac:dyDescent="0.25">
      <c r="A101" s="22">
        <v>2007</v>
      </c>
      <c r="B101" s="22">
        <v>6</v>
      </c>
      <c r="C101" s="22">
        <v>8</v>
      </c>
      <c r="D101" s="22">
        <v>12.2</v>
      </c>
      <c r="E101" s="23" t="s">
        <v>13</v>
      </c>
      <c r="F101" s="15" t="s">
        <v>15</v>
      </c>
      <c r="G101">
        <f t="shared" si="5"/>
        <v>2.1999999999999993</v>
      </c>
      <c r="H101" s="27">
        <v>39241</v>
      </c>
      <c r="I101">
        <f t="shared" si="6"/>
        <v>12.2</v>
      </c>
      <c r="J101" s="114">
        <v>0</v>
      </c>
      <c r="K101" s="167">
        <v>1.125</v>
      </c>
      <c r="L101" s="167">
        <v>3.5</v>
      </c>
      <c r="M101" s="167">
        <v>62</v>
      </c>
      <c r="N101" s="168" t="s">
        <v>117</v>
      </c>
      <c r="U101">
        <v>1</v>
      </c>
    </row>
    <row r="102" spans="1:25" ht="15.75" x14ac:dyDescent="0.25">
      <c r="A102" s="22">
        <v>2007</v>
      </c>
      <c r="B102" s="22">
        <v>6</v>
      </c>
      <c r="C102" s="22">
        <v>9</v>
      </c>
      <c r="D102" s="22">
        <v>14.1</v>
      </c>
      <c r="E102" s="23" t="s">
        <v>13</v>
      </c>
      <c r="F102" s="15" t="s">
        <v>15</v>
      </c>
      <c r="G102">
        <f t="shared" si="5"/>
        <v>4.0999999999999996</v>
      </c>
      <c r="H102" s="27">
        <v>39242</v>
      </c>
      <c r="I102">
        <f t="shared" si="6"/>
        <v>14.1</v>
      </c>
      <c r="J102" s="114">
        <v>0</v>
      </c>
      <c r="K102" s="167">
        <v>1.25</v>
      </c>
      <c r="L102" s="167">
        <v>3.375</v>
      </c>
      <c r="M102" s="167">
        <v>59.75</v>
      </c>
      <c r="N102" s="168" t="s">
        <v>117</v>
      </c>
    </row>
    <row r="103" spans="1:25" ht="15.75" x14ac:dyDescent="0.25">
      <c r="A103" s="22">
        <v>2007</v>
      </c>
      <c r="B103" s="22">
        <v>6</v>
      </c>
      <c r="C103" s="22">
        <v>10</v>
      </c>
      <c r="D103" s="22">
        <v>14.8</v>
      </c>
      <c r="E103" s="23" t="s">
        <v>13</v>
      </c>
      <c r="F103" s="15" t="s">
        <v>15</v>
      </c>
      <c r="G103">
        <f t="shared" si="5"/>
        <v>4.8000000000000007</v>
      </c>
      <c r="H103" s="27">
        <v>39243</v>
      </c>
      <c r="I103">
        <f t="shared" si="6"/>
        <v>14.8</v>
      </c>
      <c r="J103" s="114">
        <v>0</v>
      </c>
      <c r="K103" s="167">
        <v>1.625</v>
      </c>
      <c r="L103" s="167">
        <v>4.75</v>
      </c>
      <c r="M103" s="167">
        <v>62.125</v>
      </c>
      <c r="N103" s="168" t="s">
        <v>121</v>
      </c>
    </row>
    <row r="104" spans="1:25" ht="15.75" x14ac:dyDescent="0.25">
      <c r="A104" s="22">
        <v>2007</v>
      </c>
      <c r="B104" s="22">
        <v>6</v>
      </c>
      <c r="C104" s="22">
        <v>11</v>
      </c>
      <c r="D104" s="22">
        <v>18</v>
      </c>
      <c r="E104" s="23" t="s">
        <v>14</v>
      </c>
      <c r="F104" s="15" t="s">
        <v>15</v>
      </c>
      <c r="G104">
        <f t="shared" si="5"/>
        <v>8</v>
      </c>
      <c r="H104" s="27">
        <v>39244</v>
      </c>
      <c r="I104">
        <f t="shared" si="6"/>
        <v>18</v>
      </c>
      <c r="J104" s="114">
        <v>3</v>
      </c>
      <c r="K104" s="167">
        <v>2.5</v>
      </c>
      <c r="L104" s="167">
        <v>7.125</v>
      </c>
      <c r="M104" s="167">
        <v>72</v>
      </c>
      <c r="N104" s="168" t="s">
        <v>119</v>
      </c>
    </row>
    <row r="105" spans="1:25" ht="15.75" x14ac:dyDescent="0.25">
      <c r="A105" s="22">
        <v>2007</v>
      </c>
      <c r="B105" s="22">
        <v>6</v>
      </c>
      <c r="C105" s="22">
        <v>12</v>
      </c>
      <c r="D105" s="22">
        <v>17.399999999999999</v>
      </c>
      <c r="E105" s="23" t="s">
        <v>14</v>
      </c>
      <c r="F105" s="15" t="s">
        <v>15</v>
      </c>
      <c r="G105">
        <f t="shared" si="5"/>
        <v>7.3999999999999986</v>
      </c>
      <c r="H105" s="27">
        <v>39245</v>
      </c>
      <c r="I105">
        <f t="shared" si="6"/>
        <v>17.399999999999999</v>
      </c>
      <c r="J105" s="114">
        <v>1.5</v>
      </c>
      <c r="K105" s="167">
        <v>3.125</v>
      </c>
      <c r="L105" s="167">
        <v>9.375</v>
      </c>
      <c r="M105" s="167">
        <v>60.5</v>
      </c>
      <c r="N105" s="168" t="s">
        <v>122</v>
      </c>
    </row>
    <row r="106" spans="1:25" ht="15.75" x14ac:dyDescent="0.25">
      <c r="A106" s="25">
        <v>2007</v>
      </c>
      <c r="B106" s="25">
        <v>6</v>
      </c>
      <c r="C106" s="25">
        <v>13</v>
      </c>
      <c r="D106" s="25">
        <v>14</v>
      </c>
      <c r="E106" s="26" t="s">
        <v>13</v>
      </c>
      <c r="F106" s="15" t="s">
        <v>15</v>
      </c>
      <c r="G106" s="24">
        <f t="shared" si="5"/>
        <v>4</v>
      </c>
      <c r="H106" s="27">
        <v>39246</v>
      </c>
      <c r="I106" s="24">
        <f t="shared" si="6"/>
        <v>14</v>
      </c>
      <c r="J106" s="114">
        <v>0.3</v>
      </c>
      <c r="K106" s="167">
        <v>1.875</v>
      </c>
      <c r="L106" s="167">
        <v>4.25</v>
      </c>
      <c r="M106" s="167">
        <v>60.375</v>
      </c>
      <c r="N106" s="168" t="s">
        <v>123</v>
      </c>
    </row>
    <row r="107" spans="1:25" ht="15.75" x14ac:dyDescent="0.25">
      <c r="A107" s="25">
        <v>2007</v>
      </c>
      <c r="B107" s="25">
        <v>6</v>
      </c>
      <c r="C107" s="25">
        <v>14</v>
      </c>
      <c r="D107" s="25">
        <v>14.5</v>
      </c>
      <c r="E107" s="26" t="s">
        <v>13</v>
      </c>
      <c r="F107" s="15" t="s">
        <v>15</v>
      </c>
      <c r="G107" s="24">
        <f t="shared" si="5"/>
        <v>4.5</v>
      </c>
      <c r="H107" s="27">
        <v>39247</v>
      </c>
      <c r="I107" s="24">
        <f t="shared" si="6"/>
        <v>14.5</v>
      </c>
      <c r="J107" s="114">
        <v>0.9</v>
      </c>
      <c r="K107" s="167">
        <v>1.25</v>
      </c>
      <c r="L107" s="167">
        <v>4.5</v>
      </c>
      <c r="M107" s="167">
        <v>69.25</v>
      </c>
      <c r="N107" s="168" t="s">
        <v>117</v>
      </c>
    </row>
    <row r="108" spans="1:25" ht="15.75" x14ac:dyDescent="0.25">
      <c r="A108" s="25">
        <v>2007</v>
      </c>
      <c r="B108" s="25">
        <v>6</v>
      </c>
      <c r="C108" s="25">
        <v>15</v>
      </c>
      <c r="D108" s="25">
        <v>12</v>
      </c>
      <c r="E108" s="26" t="s">
        <v>13</v>
      </c>
      <c r="F108" s="15" t="s">
        <v>15</v>
      </c>
      <c r="G108" s="24">
        <f t="shared" si="5"/>
        <v>2</v>
      </c>
      <c r="H108" s="27">
        <v>39248</v>
      </c>
      <c r="I108" s="24">
        <f t="shared" si="6"/>
        <v>12</v>
      </c>
      <c r="J108" s="114">
        <v>0.4</v>
      </c>
      <c r="K108" s="167">
        <v>0.875</v>
      </c>
      <c r="L108" s="167">
        <v>3.25</v>
      </c>
      <c r="M108" s="167">
        <v>73.125</v>
      </c>
      <c r="N108" s="168" t="s">
        <v>118</v>
      </c>
      <c r="P108">
        <v>1</v>
      </c>
      <c r="W108">
        <v>5</v>
      </c>
    </row>
    <row r="109" spans="1:25" ht="15.75" x14ac:dyDescent="0.25">
      <c r="A109" s="28">
        <v>2007</v>
      </c>
      <c r="B109" s="28">
        <v>6</v>
      </c>
      <c r="C109" s="28">
        <v>16</v>
      </c>
      <c r="D109" s="28">
        <v>13</v>
      </c>
      <c r="E109" s="29" t="s">
        <v>13</v>
      </c>
      <c r="F109" s="15" t="s">
        <v>15</v>
      </c>
      <c r="G109" s="30">
        <f t="shared" si="5"/>
        <v>3</v>
      </c>
      <c r="H109" s="27">
        <v>39249</v>
      </c>
      <c r="I109" s="30">
        <f t="shared" si="6"/>
        <v>13</v>
      </c>
      <c r="J109" s="114">
        <v>0</v>
      </c>
      <c r="K109" s="167">
        <v>1.375</v>
      </c>
      <c r="L109" s="167">
        <v>3.375</v>
      </c>
      <c r="M109" s="167">
        <v>60.5</v>
      </c>
      <c r="N109" s="168" t="s">
        <v>117</v>
      </c>
      <c r="P109">
        <v>1</v>
      </c>
      <c r="U109">
        <v>1</v>
      </c>
      <c r="Y109">
        <v>1</v>
      </c>
    </row>
    <row r="110" spans="1:25" ht="15.75" x14ac:dyDescent="0.25">
      <c r="A110" s="22">
        <v>2007</v>
      </c>
      <c r="B110" s="22">
        <v>6</v>
      </c>
      <c r="C110" s="22">
        <v>17</v>
      </c>
      <c r="D110" s="22">
        <v>19.2</v>
      </c>
      <c r="E110" s="23" t="s">
        <v>14</v>
      </c>
      <c r="F110" s="36" t="s">
        <v>16</v>
      </c>
      <c r="G110">
        <f>D110-15</f>
        <v>4.1999999999999993</v>
      </c>
      <c r="H110" s="27">
        <v>39250</v>
      </c>
      <c r="I110">
        <f t="shared" si="6"/>
        <v>19.2</v>
      </c>
      <c r="J110" s="114">
        <v>0</v>
      </c>
      <c r="K110" s="167">
        <v>3.125</v>
      </c>
      <c r="L110" s="167">
        <v>7.75</v>
      </c>
      <c r="M110" s="167">
        <v>55.625</v>
      </c>
      <c r="N110" s="168" t="s">
        <v>119</v>
      </c>
      <c r="W110">
        <v>3</v>
      </c>
      <c r="Y110">
        <v>4</v>
      </c>
    </row>
    <row r="111" spans="1:25" ht="15.75" x14ac:dyDescent="0.25">
      <c r="A111" s="22">
        <v>2007</v>
      </c>
      <c r="B111" s="22">
        <v>6</v>
      </c>
      <c r="C111" s="22">
        <v>18</v>
      </c>
      <c r="D111" s="22">
        <v>20.3</v>
      </c>
      <c r="E111" s="23" t="s">
        <v>14</v>
      </c>
      <c r="F111" s="17" t="s">
        <v>16</v>
      </c>
      <c r="G111">
        <f t="shared" ref="G111:G167" si="7">D111-15</f>
        <v>5.3000000000000007</v>
      </c>
      <c r="H111" s="27">
        <v>39251</v>
      </c>
      <c r="I111">
        <f t="shared" si="6"/>
        <v>20.3</v>
      </c>
      <c r="J111" s="114">
        <v>9.1999999999999993</v>
      </c>
      <c r="K111" s="167">
        <v>3.375</v>
      </c>
      <c r="L111" s="167">
        <v>7</v>
      </c>
      <c r="M111" s="167">
        <v>59.25</v>
      </c>
      <c r="N111" s="168" t="s">
        <v>122</v>
      </c>
      <c r="W111">
        <v>7</v>
      </c>
      <c r="Y111">
        <v>2</v>
      </c>
    </row>
    <row r="112" spans="1:25" ht="15.75" x14ac:dyDescent="0.25">
      <c r="A112" s="22">
        <v>2007</v>
      </c>
      <c r="B112" s="22">
        <v>6</v>
      </c>
      <c r="C112" s="22">
        <v>19</v>
      </c>
      <c r="D112" s="22">
        <v>17</v>
      </c>
      <c r="E112" s="23" t="s">
        <v>14</v>
      </c>
      <c r="F112" s="17" t="s">
        <v>16</v>
      </c>
      <c r="G112">
        <f t="shared" si="7"/>
        <v>2</v>
      </c>
      <c r="H112" s="27">
        <v>39252</v>
      </c>
      <c r="I112">
        <f t="shared" si="6"/>
        <v>17</v>
      </c>
      <c r="J112" s="114">
        <v>0</v>
      </c>
      <c r="K112" s="167">
        <v>2.375</v>
      </c>
      <c r="L112" s="167">
        <v>6.5</v>
      </c>
      <c r="M112" s="167">
        <v>46.25</v>
      </c>
      <c r="N112" s="168" t="s">
        <v>119</v>
      </c>
      <c r="W112">
        <v>10</v>
      </c>
      <c r="Y112">
        <v>6</v>
      </c>
    </row>
    <row r="113" spans="1:27" ht="15.75" x14ac:dyDescent="0.25">
      <c r="A113" s="22">
        <v>2007</v>
      </c>
      <c r="B113" s="22">
        <v>6</v>
      </c>
      <c r="C113" s="22">
        <v>20</v>
      </c>
      <c r="D113" s="22">
        <v>20.6</v>
      </c>
      <c r="E113" s="23" t="s">
        <v>14</v>
      </c>
      <c r="F113" s="17" t="s">
        <v>16</v>
      </c>
      <c r="G113">
        <f t="shared" si="7"/>
        <v>5.6000000000000014</v>
      </c>
      <c r="H113" s="27">
        <v>39253</v>
      </c>
      <c r="I113">
        <f t="shared" si="6"/>
        <v>20.6</v>
      </c>
      <c r="J113" s="114">
        <v>3.6</v>
      </c>
      <c r="K113" s="167">
        <v>0.875</v>
      </c>
      <c r="L113" s="167">
        <v>4</v>
      </c>
      <c r="M113" s="167">
        <v>72.25</v>
      </c>
      <c r="N113" s="168" t="s">
        <v>118</v>
      </c>
      <c r="P113">
        <v>1</v>
      </c>
      <c r="W113">
        <v>12</v>
      </c>
      <c r="Y113">
        <v>4</v>
      </c>
    </row>
    <row r="114" spans="1:27" ht="15.75" x14ac:dyDescent="0.25">
      <c r="A114" s="22">
        <v>2007</v>
      </c>
      <c r="B114" s="22">
        <v>6</v>
      </c>
      <c r="C114" s="22">
        <v>21</v>
      </c>
      <c r="D114" s="22">
        <v>21.6</v>
      </c>
      <c r="E114" s="23" t="s">
        <v>14</v>
      </c>
      <c r="F114" s="17" t="s">
        <v>16</v>
      </c>
      <c r="G114">
        <f t="shared" si="7"/>
        <v>6.6000000000000014</v>
      </c>
      <c r="H114" s="27">
        <v>39254</v>
      </c>
      <c r="I114">
        <f t="shared" si="6"/>
        <v>21.6</v>
      </c>
      <c r="J114" s="114">
        <v>0</v>
      </c>
      <c r="K114" s="167">
        <v>0.625</v>
      </c>
      <c r="L114" s="167">
        <v>2.625</v>
      </c>
      <c r="M114" s="167">
        <v>62.25</v>
      </c>
      <c r="N114" s="168" t="s">
        <v>118</v>
      </c>
      <c r="W114">
        <v>16</v>
      </c>
      <c r="Y114">
        <v>2</v>
      </c>
    </row>
    <row r="115" spans="1:27" ht="15.75" x14ac:dyDescent="0.25">
      <c r="A115" s="22">
        <v>2007</v>
      </c>
      <c r="B115" s="22">
        <v>6</v>
      </c>
      <c r="C115" s="22">
        <v>22</v>
      </c>
      <c r="D115" s="22">
        <v>22.6</v>
      </c>
      <c r="E115" s="23" t="s">
        <v>14</v>
      </c>
      <c r="F115" s="17" t="s">
        <v>16</v>
      </c>
      <c r="G115">
        <f t="shared" si="7"/>
        <v>7.6000000000000014</v>
      </c>
      <c r="H115" s="27">
        <v>39255</v>
      </c>
      <c r="I115">
        <f t="shared" si="6"/>
        <v>22.6</v>
      </c>
      <c r="J115" s="114">
        <v>0.4</v>
      </c>
      <c r="K115" s="167">
        <v>0.375</v>
      </c>
      <c r="L115" s="167">
        <v>1.75</v>
      </c>
      <c r="M115" s="167">
        <v>66.375</v>
      </c>
      <c r="N115" s="168" t="s">
        <v>127</v>
      </c>
      <c r="W115">
        <v>9</v>
      </c>
      <c r="Y115">
        <v>2</v>
      </c>
    </row>
    <row r="116" spans="1:27" ht="15.75" x14ac:dyDescent="0.25">
      <c r="A116" s="22">
        <v>2007</v>
      </c>
      <c r="B116" s="22">
        <v>6</v>
      </c>
      <c r="C116" s="22">
        <v>23</v>
      </c>
      <c r="D116" s="22">
        <v>24.1</v>
      </c>
      <c r="E116" s="23" t="s">
        <v>14</v>
      </c>
      <c r="F116" s="17" t="s">
        <v>16</v>
      </c>
      <c r="G116">
        <f t="shared" si="7"/>
        <v>9.1000000000000014</v>
      </c>
      <c r="H116" s="27">
        <v>39256</v>
      </c>
      <c r="I116">
        <f t="shared" si="6"/>
        <v>24.1</v>
      </c>
      <c r="J116" s="114">
        <v>0</v>
      </c>
      <c r="K116" s="167">
        <v>0.75</v>
      </c>
      <c r="L116" s="167">
        <v>2.625</v>
      </c>
      <c r="M116" s="167">
        <v>66.75</v>
      </c>
      <c r="N116" s="168" t="s">
        <v>124</v>
      </c>
      <c r="W116">
        <v>11</v>
      </c>
      <c r="Y116">
        <v>5</v>
      </c>
    </row>
    <row r="117" spans="1:27" ht="15.75" x14ac:dyDescent="0.25">
      <c r="A117" s="22">
        <v>2007</v>
      </c>
      <c r="B117" s="22">
        <v>6</v>
      </c>
      <c r="C117" s="22">
        <v>24</v>
      </c>
      <c r="D117" s="22">
        <v>24.2</v>
      </c>
      <c r="E117" s="23" t="s">
        <v>14</v>
      </c>
      <c r="F117" s="17" t="s">
        <v>16</v>
      </c>
      <c r="G117">
        <f t="shared" si="7"/>
        <v>9.1999999999999993</v>
      </c>
      <c r="H117" s="27">
        <v>39257</v>
      </c>
      <c r="I117">
        <f t="shared" si="6"/>
        <v>24.2</v>
      </c>
      <c r="J117" s="114">
        <v>0.4</v>
      </c>
      <c r="K117" s="167">
        <v>2.5</v>
      </c>
      <c r="L117" s="167">
        <v>7</v>
      </c>
      <c r="M117" s="167">
        <v>64.25</v>
      </c>
      <c r="N117" s="168" t="s">
        <v>120</v>
      </c>
      <c r="V117">
        <v>1</v>
      </c>
      <c r="W117">
        <v>24</v>
      </c>
      <c r="Y117">
        <v>2</v>
      </c>
    </row>
    <row r="118" spans="1:27" ht="15.75" x14ac:dyDescent="0.25">
      <c r="A118" s="22">
        <v>2007</v>
      </c>
      <c r="B118" s="22">
        <v>6</v>
      </c>
      <c r="C118" s="22">
        <v>25</v>
      </c>
      <c r="D118" s="22">
        <v>19</v>
      </c>
      <c r="E118" s="23" t="s">
        <v>14</v>
      </c>
      <c r="F118" s="17" t="s">
        <v>16</v>
      </c>
      <c r="G118">
        <f t="shared" si="7"/>
        <v>4</v>
      </c>
      <c r="H118" s="27">
        <v>39258</v>
      </c>
      <c r="I118">
        <f t="shared" si="6"/>
        <v>19</v>
      </c>
      <c r="J118" s="114">
        <v>0</v>
      </c>
      <c r="K118" s="167">
        <v>3</v>
      </c>
      <c r="L118" s="167">
        <v>6.5</v>
      </c>
      <c r="M118" s="167">
        <v>61.125</v>
      </c>
      <c r="N118" s="168" t="s">
        <v>119</v>
      </c>
      <c r="W118">
        <v>16</v>
      </c>
      <c r="Y118">
        <v>2</v>
      </c>
    </row>
    <row r="119" spans="1:27" ht="15.75" x14ac:dyDescent="0.25">
      <c r="A119" s="22">
        <v>2007</v>
      </c>
      <c r="B119" s="22">
        <v>6</v>
      </c>
      <c r="C119" s="22">
        <v>26</v>
      </c>
      <c r="D119" s="22">
        <v>16.600000000000001</v>
      </c>
      <c r="E119" s="23" t="s">
        <v>14</v>
      </c>
      <c r="F119" s="17" t="s">
        <v>16</v>
      </c>
      <c r="G119">
        <f t="shared" si="7"/>
        <v>1.6000000000000014</v>
      </c>
      <c r="H119" s="27">
        <v>39259</v>
      </c>
      <c r="I119">
        <f t="shared" si="6"/>
        <v>16.600000000000001</v>
      </c>
      <c r="J119" s="114">
        <v>0</v>
      </c>
      <c r="K119" s="167">
        <v>1.25</v>
      </c>
      <c r="L119" s="167">
        <v>3.625</v>
      </c>
      <c r="M119" s="167">
        <v>59.875</v>
      </c>
      <c r="N119" s="168" t="s">
        <v>117</v>
      </c>
      <c r="W119">
        <v>5</v>
      </c>
      <c r="Y119">
        <v>2</v>
      </c>
      <c r="Z119">
        <v>3</v>
      </c>
    </row>
    <row r="120" spans="1:27" ht="15.75" x14ac:dyDescent="0.25">
      <c r="A120" s="22">
        <v>2007</v>
      </c>
      <c r="B120" s="22">
        <v>6</v>
      </c>
      <c r="C120" s="22">
        <v>27</v>
      </c>
      <c r="D120" s="22">
        <v>17.8</v>
      </c>
      <c r="E120" s="23" t="s">
        <v>14</v>
      </c>
      <c r="F120" s="17" t="s">
        <v>16</v>
      </c>
      <c r="G120">
        <f t="shared" si="7"/>
        <v>2.8000000000000007</v>
      </c>
      <c r="H120" s="27">
        <v>39260</v>
      </c>
      <c r="I120">
        <f t="shared" si="6"/>
        <v>17.8</v>
      </c>
      <c r="J120" s="114">
        <v>0</v>
      </c>
      <c r="K120" s="167">
        <v>1</v>
      </c>
      <c r="L120" s="167">
        <v>3.5</v>
      </c>
      <c r="M120" s="167">
        <v>63.125</v>
      </c>
      <c r="N120" s="168" t="s">
        <v>122</v>
      </c>
      <c r="W120">
        <v>5</v>
      </c>
      <c r="Z120">
        <v>1</v>
      </c>
    </row>
    <row r="121" spans="1:27" ht="15.75" x14ac:dyDescent="0.25">
      <c r="A121" s="22">
        <v>2007</v>
      </c>
      <c r="B121" s="22">
        <v>6</v>
      </c>
      <c r="C121" s="22">
        <v>28</v>
      </c>
      <c r="D121" s="22">
        <v>20.2</v>
      </c>
      <c r="E121" s="23" t="s">
        <v>14</v>
      </c>
      <c r="F121" s="17" t="s">
        <v>16</v>
      </c>
      <c r="G121">
        <f t="shared" si="7"/>
        <v>5.1999999999999993</v>
      </c>
      <c r="H121" s="27">
        <v>39261</v>
      </c>
      <c r="I121">
        <f t="shared" si="6"/>
        <v>20.2</v>
      </c>
      <c r="J121" s="114">
        <v>0</v>
      </c>
      <c r="K121" s="167">
        <v>1.375</v>
      </c>
      <c r="L121" s="167">
        <v>4</v>
      </c>
      <c r="M121" s="167">
        <v>66.875</v>
      </c>
      <c r="N121" s="168" t="s">
        <v>117</v>
      </c>
      <c r="W121">
        <v>10</v>
      </c>
      <c r="Z121">
        <v>3</v>
      </c>
    </row>
    <row r="122" spans="1:27" ht="15.75" x14ac:dyDescent="0.25">
      <c r="A122" s="22">
        <v>2007</v>
      </c>
      <c r="B122" s="22">
        <v>6</v>
      </c>
      <c r="C122" s="22">
        <v>29</v>
      </c>
      <c r="D122" s="22">
        <v>20.100000000000001</v>
      </c>
      <c r="E122" s="23" t="s">
        <v>14</v>
      </c>
      <c r="F122" s="17" t="s">
        <v>16</v>
      </c>
      <c r="G122">
        <f t="shared" si="7"/>
        <v>5.1000000000000014</v>
      </c>
      <c r="H122" s="27">
        <v>39262</v>
      </c>
      <c r="I122">
        <f t="shared" si="6"/>
        <v>20.100000000000001</v>
      </c>
      <c r="J122" s="114">
        <v>4.5999999999999996</v>
      </c>
      <c r="K122" s="167">
        <v>2</v>
      </c>
      <c r="L122" s="167">
        <v>6.625</v>
      </c>
      <c r="M122" s="167">
        <v>78</v>
      </c>
      <c r="N122" s="168" t="s">
        <v>124</v>
      </c>
      <c r="W122">
        <v>3</v>
      </c>
      <c r="Z122">
        <v>1</v>
      </c>
    </row>
    <row r="123" spans="1:27" ht="15.75" x14ac:dyDescent="0.25">
      <c r="A123" s="22">
        <v>2007</v>
      </c>
      <c r="B123" s="22">
        <v>6</v>
      </c>
      <c r="C123" s="22">
        <v>30</v>
      </c>
      <c r="D123" s="22">
        <v>17.600000000000001</v>
      </c>
      <c r="E123" s="23" t="s">
        <v>14</v>
      </c>
      <c r="F123" s="17" t="s">
        <v>16</v>
      </c>
      <c r="G123">
        <f t="shared" si="7"/>
        <v>2.6000000000000014</v>
      </c>
      <c r="H123" s="27">
        <v>39263</v>
      </c>
      <c r="I123">
        <f t="shared" si="6"/>
        <v>17.600000000000001</v>
      </c>
      <c r="J123" s="114">
        <v>7</v>
      </c>
      <c r="K123" s="167">
        <v>2.75</v>
      </c>
      <c r="L123" s="167">
        <v>8</v>
      </c>
      <c r="M123" s="167">
        <v>82.75</v>
      </c>
      <c r="N123" s="168" t="s">
        <v>120</v>
      </c>
      <c r="W123">
        <v>2</v>
      </c>
      <c r="Z123">
        <v>1</v>
      </c>
    </row>
    <row r="124" spans="1:27" ht="15.75" x14ac:dyDescent="0.25">
      <c r="A124" s="22">
        <v>2007</v>
      </c>
      <c r="B124" s="22">
        <v>7</v>
      </c>
      <c r="C124" s="22">
        <v>1</v>
      </c>
      <c r="D124" s="22">
        <v>18.600000000000001</v>
      </c>
      <c r="E124" s="23" t="s">
        <v>14</v>
      </c>
      <c r="F124" s="17" t="s">
        <v>16</v>
      </c>
      <c r="G124">
        <f t="shared" si="7"/>
        <v>3.6000000000000014</v>
      </c>
      <c r="H124" s="27">
        <v>39264</v>
      </c>
      <c r="I124">
        <f t="shared" si="6"/>
        <v>18.600000000000001</v>
      </c>
      <c r="J124" s="114">
        <v>1.4</v>
      </c>
      <c r="K124" s="167">
        <v>1.625</v>
      </c>
      <c r="L124" s="167">
        <v>4.25</v>
      </c>
      <c r="M124" s="167">
        <v>82.75</v>
      </c>
      <c r="N124" s="168" t="s">
        <v>117</v>
      </c>
      <c r="W124">
        <v>7</v>
      </c>
      <c r="Z124">
        <v>3</v>
      </c>
    </row>
    <row r="125" spans="1:27" ht="15.75" x14ac:dyDescent="0.25">
      <c r="A125" s="22">
        <v>2007</v>
      </c>
      <c r="B125" s="22">
        <v>7</v>
      </c>
      <c r="C125" s="22">
        <v>2</v>
      </c>
      <c r="D125" s="22">
        <v>19.899999999999999</v>
      </c>
      <c r="E125" s="23" t="s">
        <v>14</v>
      </c>
      <c r="F125" s="17" t="s">
        <v>16</v>
      </c>
      <c r="G125">
        <f t="shared" si="7"/>
        <v>4.8999999999999986</v>
      </c>
      <c r="H125" s="27">
        <v>39265</v>
      </c>
      <c r="I125">
        <f t="shared" si="6"/>
        <v>19.899999999999999</v>
      </c>
      <c r="J125" s="114">
        <v>0</v>
      </c>
      <c r="K125" s="167">
        <v>1.5</v>
      </c>
      <c r="L125" s="167">
        <v>3.375</v>
      </c>
      <c r="M125" s="167">
        <v>74.625</v>
      </c>
      <c r="N125" s="168" t="s">
        <v>119</v>
      </c>
      <c r="W125">
        <v>7</v>
      </c>
      <c r="Z125">
        <v>2</v>
      </c>
    </row>
    <row r="126" spans="1:27" ht="15.75" x14ac:dyDescent="0.25">
      <c r="A126" s="22">
        <v>2007</v>
      </c>
      <c r="B126" s="22">
        <v>7</v>
      </c>
      <c r="C126" s="22">
        <v>3</v>
      </c>
      <c r="D126" s="22">
        <v>20.9</v>
      </c>
      <c r="E126" s="23" t="s">
        <v>14</v>
      </c>
      <c r="F126" s="17" t="s">
        <v>16</v>
      </c>
      <c r="G126">
        <f t="shared" si="7"/>
        <v>5.8999999999999986</v>
      </c>
      <c r="H126" s="27">
        <v>39266</v>
      </c>
      <c r="I126">
        <f t="shared" si="6"/>
        <v>20.9</v>
      </c>
      <c r="J126" s="114">
        <v>0</v>
      </c>
      <c r="K126" s="167">
        <v>1.25</v>
      </c>
      <c r="L126" s="167">
        <v>3.5</v>
      </c>
      <c r="M126" s="167">
        <v>70.625</v>
      </c>
      <c r="N126" s="168" t="s">
        <v>117</v>
      </c>
      <c r="U126">
        <v>1</v>
      </c>
      <c r="V126">
        <v>8</v>
      </c>
      <c r="W126">
        <v>8</v>
      </c>
      <c r="Y126">
        <v>1</v>
      </c>
      <c r="Z126">
        <v>1</v>
      </c>
    </row>
    <row r="127" spans="1:27" ht="15.75" x14ac:dyDescent="0.25">
      <c r="A127" s="22">
        <v>2007</v>
      </c>
      <c r="B127" s="22">
        <v>7</v>
      </c>
      <c r="C127" s="22">
        <v>4</v>
      </c>
      <c r="D127" s="22">
        <v>21.1</v>
      </c>
      <c r="E127" s="23" t="s">
        <v>14</v>
      </c>
      <c r="F127" s="17" t="s">
        <v>16</v>
      </c>
      <c r="G127">
        <f t="shared" si="7"/>
        <v>6.1000000000000014</v>
      </c>
      <c r="H127" s="27">
        <v>39267</v>
      </c>
      <c r="I127">
        <f t="shared" si="6"/>
        <v>21.1</v>
      </c>
      <c r="J127" s="114">
        <v>0</v>
      </c>
      <c r="K127" s="167">
        <v>1.375</v>
      </c>
      <c r="L127" s="167">
        <v>3.625</v>
      </c>
      <c r="M127" s="167">
        <v>67.5</v>
      </c>
      <c r="N127" s="168" t="s">
        <v>121</v>
      </c>
      <c r="V127">
        <v>8</v>
      </c>
      <c r="W127">
        <v>8</v>
      </c>
      <c r="Z127">
        <v>1</v>
      </c>
      <c r="AA127">
        <v>1</v>
      </c>
    </row>
    <row r="128" spans="1:27" ht="15.75" x14ac:dyDescent="0.25">
      <c r="A128" s="22">
        <v>2007</v>
      </c>
      <c r="B128" s="22">
        <v>7</v>
      </c>
      <c r="C128" s="22">
        <v>5</v>
      </c>
      <c r="D128" s="22">
        <v>21.5</v>
      </c>
      <c r="E128" s="23" t="s">
        <v>14</v>
      </c>
      <c r="F128" s="17" t="s">
        <v>16</v>
      </c>
      <c r="G128">
        <f t="shared" si="7"/>
        <v>6.5</v>
      </c>
      <c r="H128" s="27">
        <v>39268</v>
      </c>
      <c r="I128">
        <f t="shared" si="6"/>
        <v>21.5</v>
      </c>
      <c r="J128" s="114">
        <v>0.4</v>
      </c>
      <c r="K128" s="167">
        <v>1</v>
      </c>
      <c r="L128" s="167">
        <v>3.75</v>
      </c>
      <c r="M128" s="167">
        <v>72.875</v>
      </c>
      <c r="N128" s="168" t="s">
        <v>129</v>
      </c>
      <c r="P128">
        <v>1</v>
      </c>
      <c r="V128">
        <v>7</v>
      </c>
      <c r="W128">
        <v>6</v>
      </c>
      <c r="Z128">
        <v>1</v>
      </c>
      <c r="AA128">
        <v>1</v>
      </c>
    </row>
    <row r="129" spans="1:26" ht="15.75" x14ac:dyDescent="0.25">
      <c r="A129" s="22">
        <v>2007</v>
      </c>
      <c r="B129" s="22">
        <v>7</v>
      </c>
      <c r="C129" s="22">
        <v>6</v>
      </c>
      <c r="D129" s="22">
        <v>22.1</v>
      </c>
      <c r="E129" s="23" t="s">
        <v>14</v>
      </c>
      <c r="F129" s="17" t="s">
        <v>16</v>
      </c>
      <c r="G129">
        <f t="shared" si="7"/>
        <v>7.1000000000000014</v>
      </c>
      <c r="H129" s="27">
        <v>39269</v>
      </c>
      <c r="I129">
        <f t="shared" si="6"/>
        <v>22.1</v>
      </c>
      <c r="J129" s="114">
        <v>0</v>
      </c>
      <c r="K129" s="167">
        <v>1.125</v>
      </c>
      <c r="L129" s="167">
        <v>3.875</v>
      </c>
      <c r="M129" s="167">
        <v>74.125</v>
      </c>
      <c r="N129" s="168" t="s">
        <v>117</v>
      </c>
      <c r="W129">
        <v>11</v>
      </c>
      <c r="Z129">
        <v>3</v>
      </c>
    </row>
    <row r="130" spans="1:26" ht="15.75" x14ac:dyDescent="0.25">
      <c r="A130" s="22">
        <v>2007</v>
      </c>
      <c r="B130" s="22">
        <v>7</v>
      </c>
      <c r="C130" s="22">
        <v>7</v>
      </c>
      <c r="D130" s="22">
        <v>23.3</v>
      </c>
      <c r="E130" s="23" t="s">
        <v>14</v>
      </c>
      <c r="F130" s="17" t="s">
        <v>16</v>
      </c>
      <c r="G130">
        <f t="shared" si="7"/>
        <v>8.3000000000000007</v>
      </c>
      <c r="H130" s="27">
        <v>39270</v>
      </c>
      <c r="I130">
        <f t="shared" si="6"/>
        <v>23.3</v>
      </c>
      <c r="J130" s="114">
        <v>0.7</v>
      </c>
      <c r="K130" s="167">
        <v>1</v>
      </c>
      <c r="L130" s="167">
        <v>2.375</v>
      </c>
      <c r="M130" s="167">
        <v>67.125</v>
      </c>
      <c r="N130" s="168" t="s">
        <v>127</v>
      </c>
      <c r="W130">
        <v>5</v>
      </c>
      <c r="Z130">
        <v>1</v>
      </c>
    </row>
    <row r="131" spans="1:26" ht="15.75" x14ac:dyDescent="0.25">
      <c r="A131" s="22">
        <v>2007</v>
      </c>
      <c r="B131" s="22">
        <v>7</v>
      </c>
      <c r="C131" s="22">
        <v>8</v>
      </c>
      <c r="D131" s="22">
        <v>23.9</v>
      </c>
      <c r="E131" s="23" t="s">
        <v>14</v>
      </c>
      <c r="F131" s="17" t="s">
        <v>16</v>
      </c>
      <c r="G131">
        <f t="shared" si="7"/>
        <v>8.8999999999999986</v>
      </c>
      <c r="H131" s="27">
        <v>39271</v>
      </c>
      <c r="I131">
        <f t="shared" ref="I131:I194" si="8">D131</f>
        <v>23.9</v>
      </c>
      <c r="J131" s="114">
        <v>0</v>
      </c>
      <c r="K131" s="167">
        <v>0.75</v>
      </c>
      <c r="L131" s="167">
        <v>2.75</v>
      </c>
      <c r="M131" s="167">
        <v>77.625</v>
      </c>
      <c r="N131" s="168" t="s">
        <v>121</v>
      </c>
      <c r="U131">
        <v>1</v>
      </c>
      <c r="W131">
        <v>10</v>
      </c>
      <c r="Z131">
        <v>1</v>
      </c>
    </row>
    <row r="132" spans="1:26" ht="15.75" x14ac:dyDescent="0.25">
      <c r="A132" s="22">
        <v>2007</v>
      </c>
      <c r="B132" s="22">
        <v>7</v>
      </c>
      <c r="C132" s="22">
        <v>9</v>
      </c>
      <c r="D132" s="22">
        <v>24.9</v>
      </c>
      <c r="E132" s="23" t="s">
        <v>14</v>
      </c>
      <c r="F132" s="17" t="s">
        <v>16</v>
      </c>
      <c r="G132">
        <f t="shared" si="7"/>
        <v>9.8999999999999986</v>
      </c>
      <c r="H132" s="27">
        <v>39272</v>
      </c>
      <c r="I132">
        <f t="shared" si="8"/>
        <v>24.9</v>
      </c>
      <c r="J132" s="114">
        <v>0</v>
      </c>
      <c r="K132" s="167">
        <v>1.125</v>
      </c>
      <c r="L132" s="167">
        <v>4</v>
      </c>
      <c r="M132" s="167">
        <v>64.625</v>
      </c>
      <c r="N132" s="168" t="s">
        <v>121</v>
      </c>
      <c r="W132">
        <v>7</v>
      </c>
      <c r="Z132">
        <v>4</v>
      </c>
    </row>
    <row r="133" spans="1:26" ht="15.75" x14ac:dyDescent="0.25">
      <c r="A133" s="22">
        <v>2007</v>
      </c>
      <c r="B133" s="22">
        <v>7</v>
      </c>
      <c r="C133" s="22">
        <v>10</v>
      </c>
      <c r="D133" s="22">
        <v>22.1</v>
      </c>
      <c r="E133" s="23" t="s">
        <v>14</v>
      </c>
      <c r="F133" s="17" t="s">
        <v>16</v>
      </c>
      <c r="G133">
        <f t="shared" si="7"/>
        <v>7.1000000000000014</v>
      </c>
      <c r="H133" s="27">
        <v>39273</v>
      </c>
      <c r="I133">
        <f t="shared" si="8"/>
        <v>22.1</v>
      </c>
      <c r="J133" s="114">
        <v>4.2</v>
      </c>
      <c r="K133" s="167">
        <v>0.875</v>
      </c>
      <c r="L133" s="167">
        <v>3.875</v>
      </c>
      <c r="M133" s="167">
        <v>81</v>
      </c>
      <c r="N133" s="168" t="s">
        <v>117</v>
      </c>
      <c r="U133">
        <v>1</v>
      </c>
      <c r="W133">
        <v>2</v>
      </c>
      <c r="Z133">
        <v>1</v>
      </c>
    </row>
    <row r="134" spans="1:26" ht="15.75" x14ac:dyDescent="0.25">
      <c r="A134" s="22">
        <v>2007</v>
      </c>
      <c r="B134" s="22">
        <v>7</v>
      </c>
      <c r="C134" s="22">
        <v>11</v>
      </c>
      <c r="D134" s="22">
        <v>21.1</v>
      </c>
      <c r="E134" s="23" t="s">
        <v>14</v>
      </c>
      <c r="F134" s="17" t="s">
        <v>16</v>
      </c>
      <c r="G134">
        <f t="shared" si="7"/>
        <v>6.1000000000000014</v>
      </c>
      <c r="H134" s="27">
        <v>39274</v>
      </c>
      <c r="I134">
        <f t="shared" si="8"/>
        <v>21.1</v>
      </c>
      <c r="J134" s="114">
        <v>1.4</v>
      </c>
      <c r="K134" s="167">
        <v>1</v>
      </c>
      <c r="L134" s="167">
        <v>3</v>
      </c>
      <c r="M134" s="167">
        <v>83.75</v>
      </c>
      <c r="N134" s="168" t="s">
        <v>127</v>
      </c>
      <c r="W134">
        <v>2</v>
      </c>
      <c r="Z134">
        <v>4</v>
      </c>
    </row>
    <row r="135" spans="1:26" ht="15.75" x14ac:dyDescent="0.25">
      <c r="A135" s="22">
        <v>2007</v>
      </c>
      <c r="B135" s="22">
        <v>7</v>
      </c>
      <c r="C135" s="22">
        <v>12</v>
      </c>
      <c r="D135" s="22">
        <v>22.8</v>
      </c>
      <c r="E135" s="23" t="s">
        <v>14</v>
      </c>
      <c r="F135" s="17" t="s">
        <v>16</v>
      </c>
      <c r="G135">
        <f t="shared" si="7"/>
        <v>7.8000000000000007</v>
      </c>
      <c r="H135" s="27">
        <v>39275</v>
      </c>
      <c r="I135">
        <f t="shared" si="8"/>
        <v>22.8</v>
      </c>
      <c r="J135" s="114">
        <v>0</v>
      </c>
      <c r="K135" s="167">
        <v>0.375</v>
      </c>
      <c r="L135" s="167">
        <v>2.25</v>
      </c>
      <c r="M135" s="167">
        <v>74.625</v>
      </c>
      <c r="N135" s="168" t="s">
        <v>127</v>
      </c>
      <c r="W135">
        <v>7</v>
      </c>
      <c r="Z135">
        <v>4</v>
      </c>
    </row>
    <row r="136" spans="1:26" ht="15.75" x14ac:dyDescent="0.25">
      <c r="A136" s="22">
        <v>2007</v>
      </c>
      <c r="B136" s="22">
        <v>7</v>
      </c>
      <c r="C136" s="22">
        <v>13</v>
      </c>
      <c r="D136" s="22">
        <v>22.3</v>
      </c>
      <c r="E136" s="23" t="s">
        <v>14</v>
      </c>
      <c r="F136" s="17" t="s">
        <v>16</v>
      </c>
      <c r="G136">
        <f t="shared" si="7"/>
        <v>7.3000000000000007</v>
      </c>
      <c r="H136" s="27">
        <v>39276</v>
      </c>
      <c r="I136">
        <f t="shared" si="8"/>
        <v>22.3</v>
      </c>
      <c r="J136" s="114">
        <v>8.1999999999999993</v>
      </c>
      <c r="K136" s="167">
        <v>1.25</v>
      </c>
      <c r="L136" s="167">
        <v>4.5</v>
      </c>
      <c r="M136" s="167">
        <v>86.75</v>
      </c>
      <c r="N136" s="168" t="s">
        <v>118</v>
      </c>
      <c r="U136">
        <v>3</v>
      </c>
      <c r="W136">
        <v>5</v>
      </c>
      <c r="Z136">
        <v>3</v>
      </c>
    </row>
    <row r="137" spans="1:26" ht="15.75" x14ac:dyDescent="0.25">
      <c r="A137" s="22">
        <v>2007</v>
      </c>
      <c r="B137" s="22">
        <v>7</v>
      </c>
      <c r="C137" s="22">
        <v>14</v>
      </c>
      <c r="D137" s="22">
        <v>23.2</v>
      </c>
      <c r="E137" s="23" t="s">
        <v>14</v>
      </c>
      <c r="F137" s="17" t="s">
        <v>16</v>
      </c>
      <c r="G137">
        <f t="shared" si="7"/>
        <v>8.1999999999999993</v>
      </c>
      <c r="H137" s="27">
        <v>39277</v>
      </c>
      <c r="I137">
        <f t="shared" si="8"/>
        <v>23.2</v>
      </c>
      <c r="J137" s="114">
        <v>0</v>
      </c>
      <c r="K137" s="167">
        <v>1</v>
      </c>
      <c r="L137" s="167">
        <v>3</v>
      </c>
      <c r="M137" s="167">
        <v>68</v>
      </c>
      <c r="N137" s="168" t="s">
        <v>127</v>
      </c>
    </row>
    <row r="138" spans="1:26" ht="15.75" x14ac:dyDescent="0.25">
      <c r="A138" s="22">
        <v>2007</v>
      </c>
      <c r="B138" s="22">
        <v>7</v>
      </c>
      <c r="C138" s="22">
        <v>15</v>
      </c>
      <c r="D138" s="22">
        <v>21.8</v>
      </c>
      <c r="E138" s="23" t="s">
        <v>14</v>
      </c>
      <c r="F138" s="17" t="s">
        <v>16</v>
      </c>
      <c r="G138">
        <f t="shared" si="7"/>
        <v>6.8000000000000007</v>
      </c>
      <c r="H138" s="27">
        <v>39278</v>
      </c>
      <c r="I138">
        <f t="shared" si="8"/>
        <v>21.8</v>
      </c>
      <c r="J138" s="114">
        <v>0</v>
      </c>
      <c r="K138" s="167">
        <v>1.375</v>
      </c>
      <c r="L138" s="167">
        <v>3.875</v>
      </c>
      <c r="M138" s="167">
        <v>61.5</v>
      </c>
      <c r="N138" s="168" t="s">
        <v>129</v>
      </c>
    </row>
    <row r="139" spans="1:26" ht="15.75" x14ac:dyDescent="0.25">
      <c r="A139" s="22">
        <v>2007</v>
      </c>
      <c r="B139" s="22">
        <v>7</v>
      </c>
      <c r="C139" s="22">
        <v>16</v>
      </c>
      <c r="D139" s="22">
        <v>22.6</v>
      </c>
      <c r="E139" s="23" t="s">
        <v>14</v>
      </c>
      <c r="F139" s="17" t="s">
        <v>16</v>
      </c>
      <c r="G139">
        <f t="shared" si="7"/>
        <v>7.6000000000000014</v>
      </c>
      <c r="H139" s="27">
        <v>39279</v>
      </c>
      <c r="I139">
        <f t="shared" si="8"/>
        <v>22.6</v>
      </c>
      <c r="J139" s="114">
        <v>0</v>
      </c>
      <c r="K139" s="167">
        <v>1.625</v>
      </c>
      <c r="L139" s="167">
        <v>4.75</v>
      </c>
      <c r="M139" s="167">
        <v>58.875</v>
      </c>
      <c r="N139" s="168" t="s">
        <v>125</v>
      </c>
    </row>
    <row r="140" spans="1:26" ht="15.75" x14ac:dyDescent="0.25">
      <c r="A140" s="22">
        <v>2007</v>
      </c>
      <c r="B140" s="22">
        <v>7</v>
      </c>
      <c r="C140" s="22">
        <v>17</v>
      </c>
      <c r="D140" s="22">
        <v>21.6</v>
      </c>
      <c r="E140" s="23" t="s">
        <v>14</v>
      </c>
      <c r="F140" s="17" t="s">
        <v>16</v>
      </c>
      <c r="G140">
        <f t="shared" si="7"/>
        <v>6.6000000000000014</v>
      </c>
      <c r="H140" s="27">
        <v>39280</v>
      </c>
      <c r="I140">
        <f t="shared" si="8"/>
        <v>21.6</v>
      </c>
      <c r="J140" s="114">
        <v>0</v>
      </c>
      <c r="K140" s="167">
        <v>1.375</v>
      </c>
      <c r="L140" s="167">
        <v>3.75</v>
      </c>
      <c r="M140" s="167">
        <v>58.5</v>
      </c>
      <c r="N140" s="168" t="s">
        <v>124</v>
      </c>
    </row>
    <row r="141" spans="1:26" ht="15.75" x14ac:dyDescent="0.25">
      <c r="A141" s="22">
        <v>2007</v>
      </c>
      <c r="B141" s="22">
        <v>7</v>
      </c>
      <c r="C141" s="22">
        <v>18</v>
      </c>
      <c r="D141" s="22">
        <v>21.6</v>
      </c>
      <c r="E141" s="23" t="s">
        <v>14</v>
      </c>
      <c r="F141" s="17" t="s">
        <v>16</v>
      </c>
      <c r="G141">
        <f t="shared" si="7"/>
        <v>6.6000000000000014</v>
      </c>
      <c r="H141" s="27">
        <v>39281</v>
      </c>
      <c r="I141">
        <f t="shared" si="8"/>
        <v>21.6</v>
      </c>
      <c r="J141" s="114">
        <v>0</v>
      </c>
      <c r="K141" s="167">
        <v>0.75</v>
      </c>
      <c r="L141" s="167">
        <v>2.25</v>
      </c>
      <c r="M141" s="167">
        <v>67.125</v>
      </c>
      <c r="N141" s="168" t="s">
        <v>117</v>
      </c>
    </row>
    <row r="142" spans="1:26" ht="15.75" x14ac:dyDescent="0.25">
      <c r="A142" s="22">
        <v>2007</v>
      </c>
      <c r="B142" s="22">
        <v>7</v>
      </c>
      <c r="C142" s="22">
        <v>19</v>
      </c>
      <c r="D142" s="22">
        <v>23.4</v>
      </c>
      <c r="E142" s="23" t="s">
        <v>14</v>
      </c>
      <c r="F142" s="17" t="s">
        <v>16</v>
      </c>
      <c r="G142">
        <f t="shared" si="7"/>
        <v>8.3999999999999986</v>
      </c>
      <c r="H142" s="27">
        <v>39282</v>
      </c>
      <c r="I142">
        <f t="shared" si="8"/>
        <v>23.4</v>
      </c>
      <c r="J142" s="114">
        <v>0</v>
      </c>
      <c r="K142" s="167">
        <v>0.5</v>
      </c>
      <c r="L142" s="167">
        <v>2.375</v>
      </c>
      <c r="M142" s="167">
        <v>63.25</v>
      </c>
      <c r="N142" s="168" t="s">
        <v>125</v>
      </c>
    </row>
    <row r="143" spans="1:26" ht="15.75" x14ac:dyDescent="0.25">
      <c r="A143" s="22">
        <v>2007</v>
      </c>
      <c r="B143" s="22">
        <v>7</v>
      </c>
      <c r="C143" s="22">
        <v>20</v>
      </c>
      <c r="D143" s="22">
        <v>24.2</v>
      </c>
      <c r="E143" s="23" t="s">
        <v>14</v>
      </c>
      <c r="F143" s="17" t="s">
        <v>16</v>
      </c>
      <c r="G143">
        <f t="shared" si="7"/>
        <v>9.1999999999999993</v>
      </c>
      <c r="H143" s="27">
        <v>39283</v>
      </c>
      <c r="I143">
        <f t="shared" si="8"/>
        <v>24.2</v>
      </c>
      <c r="J143" s="114">
        <v>0</v>
      </c>
      <c r="K143" s="167">
        <v>1.625</v>
      </c>
      <c r="L143" s="167">
        <v>5.125</v>
      </c>
      <c r="M143" s="167">
        <v>60.875</v>
      </c>
      <c r="N143" s="168" t="s">
        <v>117</v>
      </c>
    </row>
    <row r="144" spans="1:26" ht="15.75" x14ac:dyDescent="0.25">
      <c r="A144" s="22">
        <v>2007</v>
      </c>
      <c r="B144" s="22">
        <v>7</v>
      </c>
      <c r="C144" s="22">
        <v>21</v>
      </c>
      <c r="D144" s="22">
        <v>22.9</v>
      </c>
      <c r="E144" s="23" t="s">
        <v>14</v>
      </c>
      <c r="F144" s="17" t="s">
        <v>16</v>
      </c>
      <c r="G144">
        <f t="shared" si="7"/>
        <v>7.8999999999999986</v>
      </c>
      <c r="H144" s="27">
        <v>39284</v>
      </c>
      <c r="I144">
        <f t="shared" si="8"/>
        <v>22.9</v>
      </c>
      <c r="J144" s="114">
        <v>1.6</v>
      </c>
      <c r="K144" s="167">
        <v>0.375</v>
      </c>
      <c r="L144" s="167">
        <v>2.25</v>
      </c>
      <c r="M144" s="167">
        <v>74.625</v>
      </c>
      <c r="N144" s="168" t="s">
        <v>127</v>
      </c>
    </row>
    <row r="145" spans="1:28" ht="15.75" x14ac:dyDescent="0.25">
      <c r="A145" s="22">
        <v>2007</v>
      </c>
      <c r="B145" s="22">
        <v>7</v>
      </c>
      <c r="C145" s="22">
        <v>22</v>
      </c>
      <c r="D145" s="22">
        <v>21.6</v>
      </c>
      <c r="E145" s="23" t="s">
        <v>14</v>
      </c>
      <c r="F145" s="17" t="s">
        <v>16</v>
      </c>
      <c r="G145">
        <f t="shared" si="7"/>
        <v>6.6000000000000014</v>
      </c>
      <c r="H145" s="27">
        <v>39285</v>
      </c>
      <c r="I145">
        <f t="shared" si="8"/>
        <v>21.6</v>
      </c>
      <c r="J145" s="114">
        <v>1.8</v>
      </c>
      <c r="K145" s="167">
        <v>2.625</v>
      </c>
      <c r="L145" s="167">
        <v>7.75</v>
      </c>
      <c r="M145" s="167">
        <v>72</v>
      </c>
      <c r="N145" s="168" t="s">
        <v>119</v>
      </c>
    </row>
    <row r="146" spans="1:28" ht="15.75" x14ac:dyDescent="0.25">
      <c r="A146" s="22">
        <v>2007</v>
      </c>
      <c r="B146" s="22">
        <v>7</v>
      </c>
      <c r="C146" s="22">
        <v>23</v>
      </c>
      <c r="D146" s="22">
        <v>23.2</v>
      </c>
      <c r="E146" s="23" t="s">
        <v>14</v>
      </c>
      <c r="F146" s="17" t="s">
        <v>16</v>
      </c>
      <c r="G146">
        <f t="shared" si="7"/>
        <v>8.1999999999999993</v>
      </c>
      <c r="H146" s="27">
        <v>39286</v>
      </c>
      <c r="I146">
        <f t="shared" si="8"/>
        <v>23.2</v>
      </c>
      <c r="J146" s="114">
        <v>0</v>
      </c>
      <c r="K146" s="167">
        <v>2.25</v>
      </c>
      <c r="L146" s="167">
        <v>5.875</v>
      </c>
      <c r="M146" s="167">
        <v>52.875</v>
      </c>
      <c r="N146" s="168" t="s">
        <v>119</v>
      </c>
    </row>
    <row r="147" spans="1:28" ht="15.75" x14ac:dyDescent="0.25">
      <c r="A147" s="22">
        <v>2007</v>
      </c>
      <c r="B147" s="22">
        <v>7</v>
      </c>
      <c r="C147" s="22">
        <v>24</v>
      </c>
      <c r="D147" s="22">
        <v>21.5</v>
      </c>
      <c r="E147" s="23" t="s">
        <v>14</v>
      </c>
      <c r="F147" s="17" t="s">
        <v>16</v>
      </c>
      <c r="G147">
        <f t="shared" si="7"/>
        <v>6.5</v>
      </c>
      <c r="H147" s="27">
        <v>39287</v>
      </c>
      <c r="I147">
        <f t="shared" si="8"/>
        <v>21.5</v>
      </c>
      <c r="J147" s="114">
        <v>0</v>
      </c>
      <c r="K147" s="167">
        <v>1.625</v>
      </c>
      <c r="L147" s="167">
        <v>4.875</v>
      </c>
      <c r="M147" s="167">
        <v>50</v>
      </c>
      <c r="N147" s="168" t="s">
        <v>121</v>
      </c>
    </row>
    <row r="148" spans="1:28" ht="15.75" x14ac:dyDescent="0.25">
      <c r="A148" s="22">
        <v>2007</v>
      </c>
      <c r="B148" s="22">
        <v>7</v>
      </c>
      <c r="C148" s="22">
        <v>25</v>
      </c>
      <c r="D148" s="22">
        <v>24.2</v>
      </c>
      <c r="E148" s="23" t="s">
        <v>14</v>
      </c>
      <c r="F148" s="17" t="s">
        <v>16</v>
      </c>
      <c r="G148">
        <f t="shared" si="7"/>
        <v>9.1999999999999993</v>
      </c>
      <c r="H148" s="27">
        <v>39288</v>
      </c>
      <c r="I148">
        <f t="shared" si="8"/>
        <v>24.2</v>
      </c>
      <c r="J148" s="114">
        <v>0</v>
      </c>
      <c r="K148" s="167">
        <v>3.125</v>
      </c>
      <c r="L148" s="167">
        <v>8.25</v>
      </c>
      <c r="M148" s="167">
        <v>63</v>
      </c>
      <c r="N148" s="168" t="s">
        <v>120</v>
      </c>
    </row>
    <row r="149" spans="1:28" ht="15.75" x14ac:dyDescent="0.25">
      <c r="A149" s="22">
        <v>2007</v>
      </c>
      <c r="B149" s="22">
        <v>7</v>
      </c>
      <c r="C149" s="22">
        <v>26</v>
      </c>
      <c r="D149" s="22">
        <v>18</v>
      </c>
      <c r="E149" s="23" t="s">
        <v>14</v>
      </c>
      <c r="F149" s="17" t="s">
        <v>16</v>
      </c>
      <c r="G149">
        <f t="shared" si="7"/>
        <v>3</v>
      </c>
      <c r="H149" s="27">
        <v>39289</v>
      </c>
      <c r="I149">
        <f t="shared" si="8"/>
        <v>18</v>
      </c>
      <c r="J149" s="114">
        <v>7.1</v>
      </c>
      <c r="K149" s="167">
        <v>1.125</v>
      </c>
      <c r="L149" s="167">
        <v>4.625</v>
      </c>
      <c r="M149" s="167">
        <v>75.25</v>
      </c>
      <c r="N149" s="168" t="s">
        <v>121</v>
      </c>
      <c r="U149">
        <v>1</v>
      </c>
      <c r="V149">
        <v>7</v>
      </c>
      <c r="W149">
        <v>7</v>
      </c>
      <c r="Y149">
        <v>1</v>
      </c>
    </row>
    <row r="150" spans="1:28" ht="15.75" x14ac:dyDescent="0.25">
      <c r="A150" s="22">
        <v>2007</v>
      </c>
      <c r="B150" s="22">
        <v>7</v>
      </c>
      <c r="C150" s="22">
        <v>27</v>
      </c>
      <c r="D150" s="22">
        <v>18</v>
      </c>
      <c r="E150" s="23" t="s">
        <v>14</v>
      </c>
      <c r="F150" s="17" t="s">
        <v>16</v>
      </c>
      <c r="G150">
        <f t="shared" si="7"/>
        <v>3</v>
      </c>
      <c r="H150" s="27">
        <v>39290</v>
      </c>
      <c r="I150">
        <f t="shared" si="8"/>
        <v>18</v>
      </c>
      <c r="J150" s="114">
        <v>0.1</v>
      </c>
      <c r="K150" s="167">
        <v>0.875</v>
      </c>
      <c r="L150" s="167">
        <v>3.375</v>
      </c>
      <c r="M150" s="167">
        <v>76</v>
      </c>
      <c r="N150" s="168" t="s">
        <v>121</v>
      </c>
      <c r="P150">
        <v>1</v>
      </c>
      <c r="V150">
        <v>8</v>
      </c>
      <c r="W150">
        <v>6</v>
      </c>
      <c r="Y150">
        <v>1</v>
      </c>
    </row>
    <row r="151" spans="1:28" ht="15.75" x14ac:dyDescent="0.25">
      <c r="A151" s="22">
        <v>2007</v>
      </c>
      <c r="B151" s="22">
        <v>7</v>
      </c>
      <c r="C151" s="22">
        <v>28</v>
      </c>
      <c r="D151" s="22">
        <v>18.5</v>
      </c>
      <c r="E151" s="23" t="s">
        <v>14</v>
      </c>
      <c r="F151" s="17" t="s">
        <v>16</v>
      </c>
      <c r="G151">
        <f t="shared" si="7"/>
        <v>3.5</v>
      </c>
      <c r="H151" s="27">
        <v>39291</v>
      </c>
      <c r="I151">
        <f t="shared" si="8"/>
        <v>18.5</v>
      </c>
      <c r="J151" s="114">
        <v>0.1</v>
      </c>
      <c r="K151" s="167">
        <v>0.625</v>
      </c>
      <c r="L151" s="167">
        <v>2.75</v>
      </c>
      <c r="M151" s="167">
        <v>83</v>
      </c>
      <c r="N151" s="168" t="s">
        <v>121</v>
      </c>
      <c r="W151">
        <v>6</v>
      </c>
      <c r="Y151">
        <v>1</v>
      </c>
    </row>
    <row r="152" spans="1:28" ht="15.75" x14ac:dyDescent="0.25">
      <c r="A152" s="22">
        <v>2007</v>
      </c>
      <c r="B152" s="22">
        <v>7</v>
      </c>
      <c r="C152" s="22">
        <v>29</v>
      </c>
      <c r="D152" s="22">
        <v>18.8</v>
      </c>
      <c r="E152" s="23" t="s">
        <v>14</v>
      </c>
      <c r="F152" s="17" t="s">
        <v>16</v>
      </c>
      <c r="G152">
        <f t="shared" si="7"/>
        <v>3.8000000000000007</v>
      </c>
      <c r="H152" s="27">
        <v>39292</v>
      </c>
      <c r="I152">
        <f t="shared" si="8"/>
        <v>18.8</v>
      </c>
      <c r="J152" s="114">
        <v>2</v>
      </c>
      <c r="K152" s="167">
        <v>1.5</v>
      </c>
      <c r="L152" s="167">
        <v>4</v>
      </c>
      <c r="M152" s="167">
        <v>80.75</v>
      </c>
      <c r="N152" s="168" t="s">
        <v>118</v>
      </c>
      <c r="V152">
        <v>6</v>
      </c>
      <c r="W152">
        <v>6</v>
      </c>
      <c r="Y152">
        <v>1</v>
      </c>
    </row>
    <row r="153" spans="1:28" ht="15.75" x14ac:dyDescent="0.25">
      <c r="A153" s="22">
        <v>2007</v>
      </c>
      <c r="B153" s="22">
        <v>7</v>
      </c>
      <c r="C153" s="22">
        <v>30</v>
      </c>
      <c r="D153" s="22">
        <v>19.7</v>
      </c>
      <c r="E153" s="23" t="s">
        <v>14</v>
      </c>
      <c r="F153" s="17" t="s">
        <v>16</v>
      </c>
      <c r="G153">
        <f t="shared" si="7"/>
        <v>4.6999999999999993</v>
      </c>
      <c r="H153" s="27">
        <v>39293</v>
      </c>
      <c r="I153">
        <f t="shared" si="8"/>
        <v>19.7</v>
      </c>
      <c r="J153" s="114">
        <v>0</v>
      </c>
      <c r="K153" s="167">
        <v>1.375</v>
      </c>
      <c r="L153" s="167">
        <v>4.75</v>
      </c>
      <c r="M153" s="167">
        <v>71.25</v>
      </c>
      <c r="N153" s="168" t="s">
        <v>122</v>
      </c>
    </row>
    <row r="154" spans="1:28" ht="15.75" x14ac:dyDescent="0.25">
      <c r="A154" s="22">
        <v>2007</v>
      </c>
      <c r="B154" s="22">
        <v>7</v>
      </c>
      <c r="C154" s="22">
        <v>31</v>
      </c>
      <c r="D154" s="22">
        <v>20.100000000000001</v>
      </c>
      <c r="E154" s="23" t="s">
        <v>14</v>
      </c>
      <c r="F154" s="17" t="s">
        <v>16</v>
      </c>
      <c r="G154">
        <f t="shared" si="7"/>
        <v>5.1000000000000014</v>
      </c>
      <c r="H154" s="27">
        <v>39294</v>
      </c>
      <c r="I154">
        <f t="shared" si="8"/>
        <v>20.100000000000001</v>
      </c>
      <c r="J154" s="114">
        <v>0</v>
      </c>
      <c r="K154" s="167">
        <v>0.75</v>
      </c>
      <c r="L154" s="167">
        <v>3</v>
      </c>
      <c r="M154" s="167">
        <v>58.625</v>
      </c>
      <c r="N154" s="168" t="s">
        <v>121</v>
      </c>
      <c r="W154">
        <v>1</v>
      </c>
      <c r="AA154">
        <v>2</v>
      </c>
      <c r="AB154">
        <v>1</v>
      </c>
    </row>
    <row r="155" spans="1:28" ht="15.75" x14ac:dyDescent="0.25">
      <c r="A155" s="22">
        <v>2007</v>
      </c>
      <c r="B155" s="22">
        <v>8</v>
      </c>
      <c r="C155" s="22">
        <v>1</v>
      </c>
      <c r="D155" s="22">
        <v>21.4</v>
      </c>
      <c r="E155" s="23" t="s">
        <v>14</v>
      </c>
      <c r="F155" s="17" t="s">
        <v>16</v>
      </c>
      <c r="G155">
        <f t="shared" si="7"/>
        <v>6.3999999999999986</v>
      </c>
      <c r="H155" s="27">
        <v>39295</v>
      </c>
      <c r="I155">
        <f t="shared" si="8"/>
        <v>21.4</v>
      </c>
      <c r="J155" s="114">
        <v>0</v>
      </c>
      <c r="K155" s="167">
        <v>0.5</v>
      </c>
      <c r="L155" s="167">
        <v>3.25</v>
      </c>
      <c r="M155" s="167">
        <v>56.125</v>
      </c>
      <c r="N155" s="168" t="s">
        <v>130</v>
      </c>
    </row>
    <row r="156" spans="1:28" ht="15.75" x14ac:dyDescent="0.25">
      <c r="A156" s="22">
        <v>2007</v>
      </c>
      <c r="B156" s="22">
        <v>8</v>
      </c>
      <c r="C156" s="22">
        <v>2</v>
      </c>
      <c r="D156" s="22">
        <v>21</v>
      </c>
      <c r="E156" s="23" t="s">
        <v>14</v>
      </c>
      <c r="F156" s="17" t="s">
        <v>16</v>
      </c>
      <c r="G156">
        <f t="shared" si="7"/>
        <v>6</v>
      </c>
      <c r="H156" s="27">
        <v>39296</v>
      </c>
      <c r="I156">
        <f t="shared" si="8"/>
        <v>21</v>
      </c>
      <c r="J156" s="114">
        <v>0</v>
      </c>
      <c r="K156" s="167">
        <v>1.125</v>
      </c>
      <c r="L156" s="167">
        <v>3.5</v>
      </c>
      <c r="M156" s="167">
        <v>62</v>
      </c>
      <c r="N156" s="168" t="s">
        <v>117</v>
      </c>
      <c r="W156">
        <v>1</v>
      </c>
      <c r="Z156">
        <v>1</v>
      </c>
      <c r="AA156">
        <v>11</v>
      </c>
      <c r="AB156">
        <v>10</v>
      </c>
    </row>
    <row r="157" spans="1:28" ht="15.75" x14ac:dyDescent="0.25">
      <c r="A157" s="22">
        <v>2007</v>
      </c>
      <c r="B157" s="22">
        <v>8</v>
      </c>
      <c r="C157" s="22">
        <v>3</v>
      </c>
      <c r="D157" s="22">
        <v>22.5</v>
      </c>
      <c r="E157" s="23" t="s">
        <v>14</v>
      </c>
      <c r="F157" s="17" t="s">
        <v>16</v>
      </c>
      <c r="G157">
        <f t="shared" si="7"/>
        <v>7.5</v>
      </c>
      <c r="H157" s="27">
        <v>39297</v>
      </c>
      <c r="I157">
        <f t="shared" si="8"/>
        <v>22.5</v>
      </c>
      <c r="J157" s="114">
        <v>0</v>
      </c>
      <c r="K157" s="167">
        <v>1.375</v>
      </c>
      <c r="L157" s="167">
        <v>4.5</v>
      </c>
      <c r="M157" s="167">
        <v>66.125</v>
      </c>
      <c r="N157" s="168" t="s">
        <v>126</v>
      </c>
      <c r="W157">
        <v>4</v>
      </c>
      <c r="AA157">
        <v>11</v>
      </c>
      <c r="AB157">
        <v>12</v>
      </c>
    </row>
    <row r="158" spans="1:28" ht="15.75" x14ac:dyDescent="0.25">
      <c r="A158" s="22">
        <v>2007</v>
      </c>
      <c r="B158" s="22">
        <v>8</v>
      </c>
      <c r="C158" s="22">
        <v>4</v>
      </c>
      <c r="D158" s="22">
        <v>21.5</v>
      </c>
      <c r="E158" s="23" t="s">
        <v>14</v>
      </c>
      <c r="F158" s="17" t="s">
        <v>16</v>
      </c>
      <c r="G158">
        <f t="shared" si="7"/>
        <v>6.5</v>
      </c>
      <c r="H158" s="27">
        <v>39298</v>
      </c>
      <c r="I158">
        <f t="shared" si="8"/>
        <v>21.5</v>
      </c>
      <c r="J158" s="114">
        <v>0</v>
      </c>
      <c r="K158" s="167">
        <v>1</v>
      </c>
      <c r="L158" s="167">
        <v>3.875</v>
      </c>
      <c r="M158" s="167">
        <v>64</v>
      </c>
      <c r="N158" s="168" t="s">
        <v>119</v>
      </c>
      <c r="AA158">
        <v>18</v>
      </c>
      <c r="AB158">
        <v>10</v>
      </c>
    </row>
    <row r="159" spans="1:28" ht="15.75" x14ac:dyDescent="0.25">
      <c r="A159" s="22">
        <v>2007</v>
      </c>
      <c r="B159" s="22">
        <v>8</v>
      </c>
      <c r="C159" s="22">
        <v>5</v>
      </c>
      <c r="D159" s="22">
        <v>20</v>
      </c>
      <c r="E159" s="23" t="s">
        <v>14</v>
      </c>
      <c r="F159" s="17" t="s">
        <v>16</v>
      </c>
      <c r="G159">
        <f t="shared" si="7"/>
        <v>5</v>
      </c>
      <c r="H159" s="27">
        <v>39299</v>
      </c>
      <c r="I159">
        <f t="shared" si="8"/>
        <v>20</v>
      </c>
      <c r="J159" s="114">
        <v>0</v>
      </c>
      <c r="K159" s="167">
        <v>1.625</v>
      </c>
      <c r="L159" s="167">
        <v>5</v>
      </c>
      <c r="M159" s="167">
        <v>66.875</v>
      </c>
      <c r="N159" s="168" t="s">
        <v>119</v>
      </c>
      <c r="AA159">
        <v>20</v>
      </c>
      <c r="AB159">
        <v>7</v>
      </c>
    </row>
    <row r="160" spans="1:28" ht="15.75" x14ac:dyDescent="0.25">
      <c r="A160" s="22">
        <v>2007</v>
      </c>
      <c r="B160" s="22">
        <v>8</v>
      </c>
      <c r="C160" s="22">
        <v>6</v>
      </c>
      <c r="D160" s="22">
        <v>17.8</v>
      </c>
      <c r="E160" s="23" t="s">
        <v>14</v>
      </c>
      <c r="F160" s="17" t="s">
        <v>16</v>
      </c>
      <c r="G160">
        <f t="shared" si="7"/>
        <v>2.8000000000000007</v>
      </c>
      <c r="H160" s="27">
        <v>39300</v>
      </c>
      <c r="I160">
        <f t="shared" si="8"/>
        <v>17.8</v>
      </c>
      <c r="J160" s="114">
        <v>0.3</v>
      </c>
      <c r="K160" s="167">
        <v>1.25</v>
      </c>
      <c r="L160" s="167">
        <v>5.125</v>
      </c>
      <c r="M160" s="167">
        <v>67.375</v>
      </c>
      <c r="N160" s="168" t="s">
        <v>118</v>
      </c>
      <c r="U160">
        <v>1</v>
      </c>
      <c r="Z160">
        <v>1</v>
      </c>
      <c r="AA160">
        <v>20</v>
      </c>
      <c r="AB160">
        <v>3</v>
      </c>
    </row>
    <row r="161" spans="1:28" ht="15.75" x14ac:dyDescent="0.25">
      <c r="A161" s="22">
        <v>2007</v>
      </c>
      <c r="B161" s="22">
        <v>8</v>
      </c>
      <c r="C161" s="22">
        <v>7</v>
      </c>
      <c r="D161" s="22">
        <v>18.899999999999999</v>
      </c>
      <c r="E161" s="23" t="s">
        <v>14</v>
      </c>
      <c r="F161" s="17" t="s">
        <v>16</v>
      </c>
      <c r="G161">
        <f t="shared" si="7"/>
        <v>3.8999999999999986</v>
      </c>
      <c r="H161" s="27">
        <v>39301</v>
      </c>
      <c r="I161">
        <f t="shared" si="8"/>
        <v>18.899999999999999</v>
      </c>
      <c r="J161" s="114">
        <v>0</v>
      </c>
      <c r="K161" s="167">
        <v>2.875</v>
      </c>
      <c r="L161" s="167">
        <v>7</v>
      </c>
      <c r="M161" s="167">
        <v>54.125</v>
      </c>
      <c r="N161" s="168" t="s">
        <v>123</v>
      </c>
      <c r="AA161">
        <v>9</v>
      </c>
      <c r="AB161">
        <v>5</v>
      </c>
    </row>
    <row r="162" spans="1:28" ht="15.75" x14ac:dyDescent="0.25">
      <c r="A162" s="22">
        <v>2007</v>
      </c>
      <c r="B162" s="22">
        <v>8</v>
      </c>
      <c r="C162" s="22">
        <v>8</v>
      </c>
      <c r="D162" s="22">
        <v>21.3</v>
      </c>
      <c r="E162" s="23" t="s">
        <v>14</v>
      </c>
      <c r="F162" s="17" t="s">
        <v>16</v>
      </c>
      <c r="G162">
        <f t="shared" si="7"/>
        <v>6.3000000000000007</v>
      </c>
      <c r="H162" s="27">
        <v>39302</v>
      </c>
      <c r="I162">
        <f t="shared" si="8"/>
        <v>21.3</v>
      </c>
      <c r="J162" s="114">
        <v>0.2</v>
      </c>
      <c r="K162" s="167">
        <v>1.625</v>
      </c>
      <c r="L162" s="167">
        <v>5.125</v>
      </c>
      <c r="M162" s="167">
        <v>71.875</v>
      </c>
      <c r="N162" s="168" t="s">
        <v>117</v>
      </c>
      <c r="AA162">
        <v>8</v>
      </c>
      <c r="AB162">
        <v>5</v>
      </c>
    </row>
    <row r="163" spans="1:28" ht="15.75" x14ac:dyDescent="0.25">
      <c r="A163" s="22">
        <v>2007</v>
      </c>
      <c r="B163" s="22">
        <v>8</v>
      </c>
      <c r="C163" s="22">
        <v>9</v>
      </c>
      <c r="D163" s="22">
        <v>22.2</v>
      </c>
      <c r="E163" s="23" t="s">
        <v>14</v>
      </c>
      <c r="F163" s="17" t="s">
        <v>16</v>
      </c>
      <c r="G163">
        <f t="shared" si="7"/>
        <v>7.1999999999999993</v>
      </c>
      <c r="H163" s="27">
        <v>39303</v>
      </c>
      <c r="I163">
        <f t="shared" si="8"/>
        <v>22.2</v>
      </c>
      <c r="J163" s="114">
        <v>0.1</v>
      </c>
      <c r="K163" s="167">
        <v>2.375</v>
      </c>
      <c r="L163" s="167">
        <v>7.125</v>
      </c>
      <c r="M163" s="167">
        <v>68.25</v>
      </c>
      <c r="N163" s="168" t="s">
        <v>120</v>
      </c>
      <c r="AA163">
        <v>3</v>
      </c>
      <c r="AB163">
        <v>4</v>
      </c>
    </row>
    <row r="164" spans="1:28" ht="15.75" x14ac:dyDescent="0.25">
      <c r="A164" s="22">
        <v>2007</v>
      </c>
      <c r="B164" s="22">
        <v>8</v>
      </c>
      <c r="C164" s="22">
        <v>10</v>
      </c>
      <c r="D164" s="22">
        <v>17.5</v>
      </c>
      <c r="E164" s="23" t="s">
        <v>14</v>
      </c>
      <c r="F164" s="17" t="s">
        <v>16</v>
      </c>
      <c r="G164">
        <f t="shared" si="7"/>
        <v>2.5</v>
      </c>
      <c r="H164" s="27">
        <v>39304</v>
      </c>
      <c r="I164">
        <f t="shared" si="8"/>
        <v>17.5</v>
      </c>
      <c r="J164" s="114">
        <v>8.1999999999999993</v>
      </c>
      <c r="K164" s="167">
        <v>2.125</v>
      </c>
      <c r="L164" s="167">
        <v>6.25</v>
      </c>
      <c r="M164" s="167">
        <v>69.25</v>
      </c>
      <c r="N164" s="168" t="s">
        <v>122</v>
      </c>
      <c r="AA164">
        <v>3</v>
      </c>
      <c r="AB164">
        <v>2</v>
      </c>
    </row>
    <row r="165" spans="1:28" ht="15.75" x14ac:dyDescent="0.25">
      <c r="A165" s="22">
        <v>2007</v>
      </c>
      <c r="B165" s="22">
        <v>8</v>
      </c>
      <c r="C165" s="22">
        <v>11</v>
      </c>
      <c r="D165" s="22">
        <v>13.5</v>
      </c>
      <c r="E165" s="23" t="s">
        <v>13</v>
      </c>
      <c r="F165" s="17" t="s">
        <v>16</v>
      </c>
      <c r="G165">
        <f t="shared" si="7"/>
        <v>-1.5</v>
      </c>
      <c r="H165" s="27">
        <v>39305</v>
      </c>
      <c r="I165">
        <f t="shared" si="8"/>
        <v>13.5</v>
      </c>
      <c r="J165" s="114">
        <v>0.3</v>
      </c>
      <c r="K165" s="167">
        <v>1.375</v>
      </c>
      <c r="L165" s="167">
        <v>3.75</v>
      </c>
      <c r="M165" s="167">
        <v>84.75</v>
      </c>
      <c r="N165" s="168" t="s">
        <v>123</v>
      </c>
      <c r="AA165">
        <v>6</v>
      </c>
      <c r="AB165">
        <v>4</v>
      </c>
    </row>
    <row r="166" spans="1:28" ht="15.75" x14ac:dyDescent="0.25">
      <c r="A166" s="22">
        <v>2007</v>
      </c>
      <c r="B166" s="22">
        <v>8</v>
      </c>
      <c r="C166" s="22">
        <v>12</v>
      </c>
      <c r="D166" s="22">
        <v>14.9</v>
      </c>
      <c r="E166" s="23" t="s">
        <v>13</v>
      </c>
      <c r="F166" s="17" t="s">
        <v>16</v>
      </c>
      <c r="G166">
        <f t="shared" si="7"/>
        <v>-9.9999999999999645E-2</v>
      </c>
      <c r="H166" s="27">
        <v>39306</v>
      </c>
      <c r="I166">
        <f t="shared" si="8"/>
        <v>14.9</v>
      </c>
      <c r="J166" s="114">
        <v>0</v>
      </c>
      <c r="K166" s="167">
        <v>3.375</v>
      </c>
      <c r="L166" s="167">
        <v>8.375</v>
      </c>
      <c r="M166" s="167">
        <v>61.125</v>
      </c>
      <c r="N166" s="168" t="s">
        <v>119</v>
      </c>
      <c r="AA166">
        <v>9</v>
      </c>
      <c r="AB166">
        <v>6</v>
      </c>
    </row>
    <row r="167" spans="1:28" ht="15.75" x14ac:dyDescent="0.25">
      <c r="A167" s="28">
        <v>2007</v>
      </c>
      <c r="B167" s="28">
        <v>8</v>
      </c>
      <c r="C167" s="28">
        <v>13</v>
      </c>
      <c r="D167" s="28">
        <v>15.9</v>
      </c>
      <c r="E167" s="29" t="s">
        <v>14</v>
      </c>
      <c r="F167" s="17" t="s">
        <v>16</v>
      </c>
      <c r="G167" s="30">
        <f t="shared" si="7"/>
        <v>0.90000000000000036</v>
      </c>
      <c r="H167" s="27">
        <v>39307</v>
      </c>
      <c r="I167" s="30">
        <f t="shared" si="8"/>
        <v>15.9</v>
      </c>
      <c r="J167" s="114">
        <v>5</v>
      </c>
      <c r="K167" s="167">
        <v>3.625</v>
      </c>
      <c r="L167" s="167">
        <v>8.5</v>
      </c>
      <c r="M167" s="167">
        <v>59</v>
      </c>
      <c r="N167" s="168" t="s">
        <v>122</v>
      </c>
      <c r="AA167">
        <v>16</v>
      </c>
      <c r="AB167">
        <v>6</v>
      </c>
    </row>
    <row r="168" spans="1:28" ht="15.75" x14ac:dyDescent="0.25">
      <c r="A168" s="22">
        <v>2007</v>
      </c>
      <c r="B168" s="22">
        <v>8</v>
      </c>
      <c r="C168" s="22">
        <v>14</v>
      </c>
      <c r="D168" s="22">
        <v>13.3</v>
      </c>
      <c r="E168" s="23" t="s">
        <v>13</v>
      </c>
      <c r="F168" s="38" t="s">
        <v>17</v>
      </c>
      <c r="G168">
        <f>D168-10</f>
        <v>3.3000000000000007</v>
      </c>
      <c r="H168" s="27">
        <v>39308</v>
      </c>
      <c r="I168">
        <f t="shared" si="8"/>
        <v>13.3</v>
      </c>
      <c r="J168" s="114">
        <v>0</v>
      </c>
      <c r="K168" s="167">
        <v>1.875</v>
      </c>
      <c r="L168" s="167">
        <v>5.625</v>
      </c>
      <c r="M168" s="167">
        <v>61.125</v>
      </c>
      <c r="N168" s="168" t="s">
        <v>121</v>
      </c>
      <c r="W168">
        <v>2</v>
      </c>
      <c r="AA168">
        <v>18</v>
      </c>
      <c r="AB168">
        <v>6</v>
      </c>
    </row>
    <row r="169" spans="1:28" ht="15.75" x14ac:dyDescent="0.25">
      <c r="A169" s="22">
        <v>2007</v>
      </c>
      <c r="B169" s="22">
        <v>8</v>
      </c>
      <c r="C169" s="22">
        <v>15</v>
      </c>
      <c r="D169" s="22">
        <v>11.5</v>
      </c>
      <c r="E169" s="23" t="s">
        <v>13</v>
      </c>
      <c r="F169" s="19" t="s">
        <v>17</v>
      </c>
      <c r="G169">
        <f t="shared" ref="G169:G205" si="9">D169-10</f>
        <v>1.5</v>
      </c>
      <c r="H169" s="27">
        <v>39309</v>
      </c>
      <c r="I169">
        <f t="shared" si="8"/>
        <v>11.5</v>
      </c>
      <c r="J169" s="114">
        <v>0</v>
      </c>
      <c r="K169" s="167">
        <v>1.5</v>
      </c>
      <c r="L169" s="167">
        <v>4.5</v>
      </c>
      <c r="M169" s="167">
        <v>74.25</v>
      </c>
      <c r="N169" s="168" t="s">
        <v>119</v>
      </c>
      <c r="AA169">
        <v>21</v>
      </c>
      <c r="AB169">
        <v>7</v>
      </c>
    </row>
    <row r="170" spans="1:28" ht="15.75" x14ac:dyDescent="0.25">
      <c r="A170" s="22">
        <v>2007</v>
      </c>
      <c r="B170" s="22">
        <v>8</v>
      </c>
      <c r="C170" s="22">
        <v>16</v>
      </c>
      <c r="D170" s="22">
        <v>11.1</v>
      </c>
      <c r="E170" s="23" t="s">
        <v>13</v>
      </c>
      <c r="F170" s="19" t="s">
        <v>17</v>
      </c>
      <c r="G170">
        <f t="shared" si="9"/>
        <v>1.0999999999999996</v>
      </c>
      <c r="H170" s="27">
        <v>39310</v>
      </c>
      <c r="I170">
        <f t="shared" si="8"/>
        <v>11.1</v>
      </c>
      <c r="J170" s="114">
        <v>0</v>
      </c>
      <c r="K170" s="167">
        <v>1.125</v>
      </c>
      <c r="L170" s="167">
        <v>3.5</v>
      </c>
      <c r="M170" s="167">
        <v>78.5</v>
      </c>
      <c r="N170" s="168" t="s">
        <v>119</v>
      </c>
      <c r="AA170">
        <v>22</v>
      </c>
      <c r="AB170">
        <v>11</v>
      </c>
    </row>
    <row r="171" spans="1:28" ht="15.75" x14ac:dyDescent="0.25">
      <c r="A171" s="22">
        <v>2007</v>
      </c>
      <c r="B171" s="22">
        <v>8</v>
      </c>
      <c r="C171" s="22">
        <v>17</v>
      </c>
      <c r="D171" s="22">
        <v>10.6</v>
      </c>
      <c r="E171" s="23" t="s">
        <v>13</v>
      </c>
      <c r="F171" s="19" t="s">
        <v>17</v>
      </c>
      <c r="G171">
        <f t="shared" si="9"/>
        <v>0.59999999999999964</v>
      </c>
      <c r="H171" s="27">
        <v>39311</v>
      </c>
      <c r="I171">
        <f t="shared" si="8"/>
        <v>10.6</v>
      </c>
      <c r="J171" s="114">
        <v>0</v>
      </c>
      <c r="K171" s="167">
        <v>0.625</v>
      </c>
      <c r="L171" s="167">
        <v>2.5</v>
      </c>
      <c r="M171" s="167">
        <v>70.375</v>
      </c>
      <c r="N171" s="168" t="s">
        <v>121</v>
      </c>
      <c r="AA171">
        <v>37</v>
      </c>
      <c r="AB171">
        <v>15</v>
      </c>
    </row>
    <row r="172" spans="1:28" ht="15.75" x14ac:dyDescent="0.25">
      <c r="A172" s="22">
        <v>2007</v>
      </c>
      <c r="B172" s="22">
        <v>8</v>
      </c>
      <c r="C172" s="22">
        <v>18</v>
      </c>
      <c r="D172" s="22">
        <v>10.3</v>
      </c>
      <c r="E172" s="23" t="s">
        <v>13</v>
      </c>
      <c r="F172" s="19" t="s">
        <v>17</v>
      </c>
      <c r="G172">
        <f t="shared" si="9"/>
        <v>0.30000000000000071</v>
      </c>
      <c r="H172" s="27">
        <v>39312</v>
      </c>
      <c r="I172">
        <f t="shared" si="8"/>
        <v>10.3</v>
      </c>
      <c r="J172" s="114">
        <v>0</v>
      </c>
      <c r="K172" s="167">
        <v>1.125</v>
      </c>
      <c r="L172" s="167">
        <v>3</v>
      </c>
      <c r="M172" s="167">
        <v>71.25</v>
      </c>
      <c r="N172" s="168" t="s">
        <v>121</v>
      </c>
      <c r="AA172">
        <v>44</v>
      </c>
      <c r="AB172">
        <v>14</v>
      </c>
    </row>
    <row r="173" spans="1:28" ht="15.75" x14ac:dyDescent="0.25">
      <c r="A173" s="22">
        <v>2007</v>
      </c>
      <c r="B173" s="22">
        <v>8</v>
      </c>
      <c r="C173" s="22">
        <v>19</v>
      </c>
      <c r="D173" s="22">
        <v>12.3</v>
      </c>
      <c r="E173" s="23" t="s">
        <v>13</v>
      </c>
      <c r="F173" s="19" t="s">
        <v>17</v>
      </c>
      <c r="G173">
        <f t="shared" si="9"/>
        <v>2.3000000000000007</v>
      </c>
      <c r="H173" s="27">
        <v>39313</v>
      </c>
      <c r="I173">
        <f t="shared" si="8"/>
        <v>12.3</v>
      </c>
      <c r="J173" s="114">
        <v>1.3</v>
      </c>
      <c r="K173" s="167">
        <v>0.875</v>
      </c>
      <c r="L173" s="167">
        <v>3.625</v>
      </c>
      <c r="M173" s="167">
        <v>82.875</v>
      </c>
      <c r="N173" s="168" t="s">
        <v>121</v>
      </c>
      <c r="W173">
        <v>4</v>
      </c>
      <c r="Z173">
        <v>3</v>
      </c>
      <c r="AA173">
        <v>49</v>
      </c>
      <c r="AB173">
        <v>18</v>
      </c>
    </row>
    <row r="174" spans="1:28" ht="15.75" x14ac:dyDescent="0.25">
      <c r="A174" s="22">
        <v>2007</v>
      </c>
      <c r="B174" s="22">
        <v>8</v>
      </c>
      <c r="C174" s="22">
        <v>20</v>
      </c>
      <c r="D174" s="22">
        <v>13.6</v>
      </c>
      <c r="E174" s="23" t="s">
        <v>13</v>
      </c>
      <c r="F174" s="19" t="s">
        <v>17</v>
      </c>
      <c r="G174">
        <f t="shared" si="9"/>
        <v>3.5999999999999996</v>
      </c>
      <c r="H174" s="27">
        <v>39314</v>
      </c>
      <c r="I174">
        <f t="shared" si="8"/>
        <v>13.6</v>
      </c>
      <c r="J174" s="114">
        <v>0</v>
      </c>
      <c r="K174" s="167">
        <v>1.25</v>
      </c>
      <c r="L174" s="167">
        <v>4.125</v>
      </c>
      <c r="M174" s="167">
        <v>67.75</v>
      </c>
      <c r="N174" s="168" t="s">
        <v>125</v>
      </c>
    </row>
    <row r="175" spans="1:28" ht="15.75" x14ac:dyDescent="0.25">
      <c r="A175" s="22">
        <v>2007</v>
      </c>
      <c r="B175" s="22">
        <v>8</v>
      </c>
      <c r="C175" s="22">
        <v>21</v>
      </c>
      <c r="D175" s="22">
        <v>15.6</v>
      </c>
      <c r="E175" s="23" t="s">
        <v>14</v>
      </c>
      <c r="F175" s="19" t="s">
        <v>17</v>
      </c>
      <c r="G175">
        <f t="shared" si="9"/>
        <v>5.6</v>
      </c>
      <c r="H175" s="27">
        <v>39315</v>
      </c>
      <c r="I175">
        <f t="shared" si="8"/>
        <v>15.6</v>
      </c>
      <c r="J175" s="114">
        <v>0</v>
      </c>
      <c r="K175" s="167">
        <v>1.25</v>
      </c>
      <c r="L175" s="167">
        <v>3.875</v>
      </c>
      <c r="M175" s="167">
        <v>58.875</v>
      </c>
      <c r="N175" s="168" t="s">
        <v>122</v>
      </c>
    </row>
    <row r="176" spans="1:28" ht="15.75" x14ac:dyDescent="0.25">
      <c r="A176" s="22">
        <v>2007</v>
      </c>
      <c r="B176" s="22">
        <v>8</v>
      </c>
      <c r="C176" s="22">
        <v>22</v>
      </c>
      <c r="D176" s="22">
        <v>17.2</v>
      </c>
      <c r="E176" s="23" t="s">
        <v>14</v>
      </c>
      <c r="F176" s="19" t="s">
        <v>17</v>
      </c>
      <c r="G176">
        <f t="shared" si="9"/>
        <v>7.1999999999999993</v>
      </c>
      <c r="H176" s="27">
        <v>39316</v>
      </c>
      <c r="I176">
        <f t="shared" si="8"/>
        <v>17.2</v>
      </c>
      <c r="J176" s="114">
        <v>0.1</v>
      </c>
      <c r="K176" s="167">
        <v>1.75</v>
      </c>
      <c r="L176" s="167">
        <v>5</v>
      </c>
      <c r="M176" s="167">
        <v>74.375</v>
      </c>
      <c r="N176" s="168" t="s">
        <v>119</v>
      </c>
    </row>
    <row r="177" spans="1:14" ht="15.75" x14ac:dyDescent="0.25">
      <c r="A177" s="22">
        <v>2007</v>
      </c>
      <c r="B177" s="22">
        <v>8</v>
      </c>
      <c r="C177" s="22">
        <v>23</v>
      </c>
      <c r="D177" s="22">
        <v>17.3</v>
      </c>
      <c r="E177" s="23" t="s">
        <v>14</v>
      </c>
      <c r="F177" s="19" t="s">
        <v>17</v>
      </c>
      <c r="G177">
        <f t="shared" si="9"/>
        <v>7.3000000000000007</v>
      </c>
      <c r="H177" s="27">
        <v>39317</v>
      </c>
      <c r="I177">
        <f t="shared" si="8"/>
        <v>17.3</v>
      </c>
      <c r="J177" s="114">
        <v>0.1</v>
      </c>
      <c r="K177" s="167">
        <v>1.25</v>
      </c>
      <c r="L177" s="167">
        <v>3.875</v>
      </c>
      <c r="M177" s="167">
        <v>64.125</v>
      </c>
      <c r="N177" s="168" t="s">
        <v>123</v>
      </c>
    </row>
    <row r="178" spans="1:14" ht="15.75" x14ac:dyDescent="0.25">
      <c r="A178" s="22">
        <v>2007</v>
      </c>
      <c r="B178" s="22">
        <v>8</v>
      </c>
      <c r="C178" s="22">
        <v>24</v>
      </c>
      <c r="D178" s="22">
        <v>16.899999999999999</v>
      </c>
      <c r="E178" s="23" t="s">
        <v>14</v>
      </c>
      <c r="F178" s="19" t="s">
        <v>17</v>
      </c>
      <c r="G178">
        <f t="shared" si="9"/>
        <v>6.8999999999999986</v>
      </c>
      <c r="H178" s="27">
        <v>39318</v>
      </c>
      <c r="I178">
        <f t="shared" si="8"/>
        <v>16.899999999999999</v>
      </c>
      <c r="J178" s="114">
        <v>0</v>
      </c>
      <c r="K178" s="167">
        <v>2.75</v>
      </c>
      <c r="L178" s="167">
        <v>7</v>
      </c>
      <c r="M178" s="167">
        <v>54.5</v>
      </c>
      <c r="N178" s="168" t="s">
        <v>117</v>
      </c>
    </row>
    <row r="179" spans="1:14" ht="15.75" x14ac:dyDescent="0.25">
      <c r="A179" s="22">
        <v>2007</v>
      </c>
      <c r="B179" s="22">
        <v>8</v>
      </c>
      <c r="C179" s="22">
        <v>25</v>
      </c>
      <c r="D179" s="22">
        <v>13.9</v>
      </c>
      <c r="E179" s="23" t="s">
        <v>13</v>
      </c>
      <c r="F179" s="19" t="s">
        <v>17</v>
      </c>
      <c r="G179">
        <f t="shared" si="9"/>
        <v>3.9000000000000004</v>
      </c>
      <c r="H179" s="27">
        <v>39319</v>
      </c>
      <c r="I179">
        <f t="shared" si="8"/>
        <v>13.9</v>
      </c>
      <c r="J179" s="114">
        <v>3.4</v>
      </c>
      <c r="K179" s="167">
        <v>0.875</v>
      </c>
      <c r="L179" s="167">
        <v>4.25</v>
      </c>
      <c r="M179" s="167">
        <v>67</v>
      </c>
      <c r="N179" s="168" t="s">
        <v>124</v>
      </c>
    </row>
    <row r="180" spans="1:14" ht="15.75" x14ac:dyDescent="0.25">
      <c r="A180" s="22">
        <v>2007</v>
      </c>
      <c r="B180" s="22">
        <v>8</v>
      </c>
      <c r="C180" s="22">
        <v>26</v>
      </c>
      <c r="D180" s="22">
        <v>10.7</v>
      </c>
      <c r="E180" s="23" t="s">
        <v>13</v>
      </c>
      <c r="F180" s="19" t="s">
        <v>17</v>
      </c>
      <c r="G180">
        <f t="shared" si="9"/>
        <v>0.69999999999999929</v>
      </c>
      <c r="H180" s="27">
        <v>39320</v>
      </c>
      <c r="I180">
        <f t="shared" si="8"/>
        <v>10.7</v>
      </c>
      <c r="J180" s="114">
        <v>0</v>
      </c>
      <c r="K180" s="167">
        <v>1</v>
      </c>
      <c r="L180" s="167">
        <v>2.75</v>
      </c>
      <c r="M180" s="167">
        <v>58.375</v>
      </c>
      <c r="N180" s="168" t="s">
        <v>119</v>
      </c>
    </row>
    <row r="181" spans="1:14" ht="15.75" x14ac:dyDescent="0.25">
      <c r="A181" s="22">
        <v>2007</v>
      </c>
      <c r="B181" s="22">
        <v>8</v>
      </c>
      <c r="C181" s="22">
        <v>27</v>
      </c>
      <c r="D181" s="22">
        <v>12.6</v>
      </c>
      <c r="E181" s="23" t="s">
        <v>13</v>
      </c>
      <c r="F181" s="19" t="s">
        <v>17</v>
      </c>
      <c r="G181">
        <f t="shared" si="9"/>
        <v>2.5999999999999996</v>
      </c>
      <c r="H181" s="27">
        <v>39321</v>
      </c>
      <c r="I181">
        <f t="shared" si="8"/>
        <v>12.6</v>
      </c>
      <c r="J181" s="114">
        <v>5.3</v>
      </c>
      <c r="K181" s="167">
        <v>1.5</v>
      </c>
      <c r="L181" s="167">
        <v>5.375</v>
      </c>
      <c r="M181" s="167">
        <v>75</v>
      </c>
      <c r="N181" s="168" t="s">
        <v>120</v>
      </c>
    </row>
    <row r="182" spans="1:14" ht="15.75" x14ac:dyDescent="0.25">
      <c r="A182" s="22">
        <v>2007</v>
      </c>
      <c r="B182" s="22">
        <v>8</v>
      </c>
      <c r="C182" s="22">
        <v>28</v>
      </c>
      <c r="D182" s="22">
        <v>18.5</v>
      </c>
      <c r="E182" s="23" t="s">
        <v>14</v>
      </c>
      <c r="F182" s="19" t="s">
        <v>17</v>
      </c>
      <c r="G182">
        <f t="shared" si="9"/>
        <v>8.5</v>
      </c>
      <c r="H182" s="27">
        <v>39322</v>
      </c>
      <c r="I182">
        <f t="shared" si="8"/>
        <v>18.5</v>
      </c>
      <c r="J182" s="114">
        <v>0</v>
      </c>
      <c r="K182" s="167">
        <v>1.25</v>
      </c>
      <c r="L182" s="167">
        <v>4.125</v>
      </c>
      <c r="M182" s="167">
        <v>63.625</v>
      </c>
      <c r="N182" s="168" t="s">
        <v>117</v>
      </c>
    </row>
    <row r="183" spans="1:14" ht="15.75" x14ac:dyDescent="0.25">
      <c r="A183" s="22">
        <v>2007</v>
      </c>
      <c r="B183" s="22">
        <v>8</v>
      </c>
      <c r="C183" s="22">
        <v>29</v>
      </c>
      <c r="D183" s="22">
        <v>21.1</v>
      </c>
      <c r="E183" s="23" t="s">
        <v>14</v>
      </c>
      <c r="F183" s="19" t="s">
        <v>17</v>
      </c>
      <c r="G183">
        <f t="shared" si="9"/>
        <v>11.100000000000001</v>
      </c>
      <c r="H183" s="27">
        <v>39323</v>
      </c>
      <c r="I183">
        <f t="shared" si="8"/>
        <v>21.1</v>
      </c>
      <c r="J183" s="114">
        <v>0</v>
      </c>
      <c r="K183" s="167">
        <v>0.375</v>
      </c>
      <c r="L183" s="167">
        <v>2.375</v>
      </c>
      <c r="M183" s="167">
        <v>63.125</v>
      </c>
      <c r="N183" s="168" t="s">
        <v>129</v>
      </c>
    </row>
    <row r="184" spans="1:14" ht="15.75" x14ac:dyDescent="0.25">
      <c r="A184" s="22">
        <v>2007</v>
      </c>
      <c r="B184" s="22">
        <v>8</v>
      </c>
      <c r="C184" s="22">
        <v>30</v>
      </c>
      <c r="D184" s="22">
        <v>20.7</v>
      </c>
      <c r="E184" s="23" t="s">
        <v>14</v>
      </c>
      <c r="F184" s="19" t="s">
        <v>17</v>
      </c>
      <c r="G184">
        <f t="shared" si="9"/>
        <v>10.7</v>
      </c>
      <c r="H184" s="27">
        <v>39324</v>
      </c>
      <c r="I184">
        <f t="shared" si="8"/>
        <v>20.7</v>
      </c>
      <c r="J184" s="114">
        <v>0</v>
      </c>
      <c r="K184" s="167">
        <v>1.25</v>
      </c>
      <c r="L184" s="167">
        <v>3.875</v>
      </c>
      <c r="M184" s="167">
        <v>62.75</v>
      </c>
      <c r="N184" s="168" t="s">
        <v>127</v>
      </c>
    </row>
    <row r="185" spans="1:14" ht="15.75" x14ac:dyDescent="0.25">
      <c r="A185" s="22">
        <v>2007</v>
      </c>
      <c r="B185" s="22">
        <v>8</v>
      </c>
      <c r="C185" s="22">
        <v>31</v>
      </c>
      <c r="D185" s="22">
        <v>21.6</v>
      </c>
      <c r="E185" s="23" t="s">
        <v>14</v>
      </c>
      <c r="F185" s="19" t="s">
        <v>17</v>
      </c>
      <c r="G185">
        <f t="shared" si="9"/>
        <v>11.600000000000001</v>
      </c>
      <c r="H185" s="27">
        <v>39325</v>
      </c>
      <c r="I185">
        <f t="shared" si="8"/>
        <v>21.6</v>
      </c>
      <c r="J185" s="114">
        <v>0</v>
      </c>
      <c r="K185" s="167">
        <v>0.75</v>
      </c>
      <c r="L185" s="167">
        <v>3.5</v>
      </c>
      <c r="M185" s="167">
        <v>64.125</v>
      </c>
      <c r="N185" s="168" t="s">
        <v>125</v>
      </c>
    </row>
    <row r="186" spans="1:14" ht="15.75" x14ac:dyDescent="0.25">
      <c r="A186" s="22">
        <v>2007</v>
      </c>
      <c r="B186" s="22">
        <v>9</v>
      </c>
      <c r="C186" s="22">
        <v>1</v>
      </c>
      <c r="D186" s="22">
        <v>21.7</v>
      </c>
      <c r="E186" s="23" t="s">
        <v>14</v>
      </c>
      <c r="F186" s="19" t="s">
        <v>17</v>
      </c>
      <c r="G186">
        <f t="shared" si="9"/>
        <v>11.7</v>
      </c>
      <c r="H186" s="27">
        <v>39326</v>
      </c>
      <c r="I186">
        <f t="shared" si="8"/>
        <v>21.7</v>
      </c>
      <c r="J186" s="114">
        <v>0</v>
      </c>
      <c r="K186" s="167">
        <v>0.5</v>
      </c>
      <c r="L186" s="167">
        <v>2.75</v>
      </c>
      <c r="M186" s="167">
        <v>66.25</v>
      </c>
      <c r="N186" s="168" t="s">
        <v>118</v>
      </c>
    </row>
    <row r="187" spans="1:14" ht="15.75" x14ac:dyDescent="0.25">
      <c r="A187" s="22">
        <v>2007</v>
      </c>
      <c r="B187" s="22">
        <v>9</v>
      </c>
      <c r="C187" s="22">
        <v>2</v>
      </c>
      <c r="D187" s="22">
        <v>23.5</v>
      </c>
      <c r="E187" s="23" t="s">
        <v>14</v>
      </c>
      <c r="F187" s="19" t="s">
        <v>17</v>
      </c>
      <c r="G187">
        <f t="shared" si="9"/>
        <v>13.5</v>
      </c>
      <c r="H187" s="27">
        <v>39327</v>
      </c>
      <c r="I187">
        <f t="shared" si="8"/>
        <v>23.5</v>
      </c>
      <c r="J187" s="114">
        <v>0</v>
      </c>
      <c r="K187" s="167">
        <v>0.875</v>
      </c>
      <c r="L187" s="167">
        <v>2.625</v>
      </c>
      <c r="M187" s="167">
        <v>61.25</v>
      </c>
      <c r="N187" s="168" t="s">
        <v>124</v>
      </c>
    </row>
    <row r="188" spans="1:14" ht="15.75" x14ac:dyDescent="0.25">
      <c r="A188" s="22">
        <v>2007</v>
      </c>
      <c r="B188" s="22">
        <v>9</v>
      </c>
      <c r="C188" s="22">
        <v>3</v>
      </c>
      <c r="D188" s="22">
        <v>23.8</v>
      </c>
      <c r="E188" s="23" t="s">
        <v>14</v>
      </c>
      <c r="F188" s="19" t="s">
        <v>17</v>
      </c>
      <c r="G188">
        <f t="shared" si="9"/>
        <v>13.8</v>
      </c>
      <c r="H188" s="27">
        <v>39328</v>
      </c>
      <c r="I188">
        <f t="shared" si="8"/>
        <v>23.8</v>
      </c>
      <c r="J188" s="114">
        <v>0</v>
      </c>
      <c r="K188" s="167">
        <v>1.625</v>
      </c>
      <c r="L188" s="167">
        <v>4.5</v>
      </c>
      <c r="M188" s="167">
        <v>56.625</v>
      </c>
      <c r="N188" s="168" t="s">
        <v>127</v>
      </c>
    </row>
    <row r="189" spans="1:14" ht="15.75" x14ac:dyDescent="0.25">
      <c r="A189" s="22">
        <v>2007</v>
      </c>
      <c r="B189" s="22">
        <v>9</v>
      </c>
      <c r="C189" s="22">
        <v>4</v>
      </c>
      <c r="D189" s="22">
        <v>20.8</v>
      </c>
      <c r="E189" s="23" t="s">
        <v>14</v>
      </c>
      <c r="F189" s="19" t="s">
        <v>17</v>
      </c>
      <c r="G189">
        <f t="shared" si="9"/>
        <v>10.8</v>
      </c>
      <c r="H189" s="27">
        <v>39329</v>
      </c>
      <c r="I189">
        <f t="shared" si="8"/>
        <v>20.8</v>
      </c>
      <c r="J189" s="114">
        <v>0</v>
      </c>
      <c r="K189" s="167">
        <v>3.875</v>
      </c>
      <c r="L189" s="167">
        <v>9</v>
      </c>
      <c r="M189" s="167">
        <v>66.5</v>
      </c>
      <c r="N189" s="168" t="s">
        <v>123</v>
      </c>
    </row>
    <row r="190" spans="1:14" ht="15.75" x14ac:dyDescent="0.25">
      <c r="A190" s="22">
        <v>2007</v>
      </c>
      <c r="B190" s="22">
        <v>9</v>
      </c>
      <c r="C190" s="22">
        <v>5</v>
      </c>
      <c r="D190" s="22">
        <v>13.1</v>
      </c>
      <c r="E190" s="23" t="s">
        <v>13</v>
      </c>
      <c r="F190" s="19" t="s">
        <v>17</v>
      </c>
      <c r="G190">
        <f t="shared" si="9"/>
        <v>3.0999999999999996</v>
      </c>
      <c r="H190" s="27">
        <v>39330</v>
      </c>
      <c r="I190">
        <f t="shared" si="8"/>
        <v>13.1</v>
      </c>
      <c r="J190" s="114">
        <v>0.9</v>
      </c>
      <c r="K190" s="167">
        <v>1.875</v>
      </c>
      <c r="L190" s="167">
        <v>5.25</v>
      </c>
      <c r="M190" s="167">
        <v>75</v>
      </c>
      <c r="N190" s="168" t="s">
        <v>119</v>
      </c>
    </row>
    <row r="191" spans="1:14" ht="15.75" x14ac:dyDescent="0.25">
      <c r="A191" s="22">
        <v>2007</v>
      </c>
      <c r="B191" s="22">
        <v>9</v>
      </c>
      <c r="C191" s="22">
        <v>6</v>
      </c>
      <c r="D191" s="22">
        <v>13.7</v>
      </c>
      <c r="E191" s="23" t="s">
        <v>13</v>
      </c>
      <c r="F191" s="19" t="s">
        <v>17</v>
      </c>
      <c r="G191">
        <f t="shared" si="9"/>
        <v>3.6999999999999993</v>
      </c>
      <c r="H191" s="27">
        <v>39331</v>
      </c>
      <c r="I191">
        <f t="shared" si="8"/>
        <v>13.7</v>
      </c>
      <c r="J191" s="114">
        <v>0</v>
      </c>
      <c r="K191" s="167">
        <v>0.25</v>
      </c>
      <c r="L191" s="167">
        <v>2</v>
      </c>
      <c r="M191" s="167">
        <v>70.375</v>
      </c>
      <c r="N191" s="168" t="s">
        <v>127</v>
      </c>
    </row>
    <row r="192" spans="1:14" ht="15.75" x14ac:dyDescent="0.25">
      <c r="A192" s="22">
        <v>2007</v>
      </c>
      <c r="B192" s="22">
        <v>9</v>
      </c>
      <c r="C192" s="22">
        <v>7</v>
      </c>
      <c r="D192" s="22">
        <v>13.7</v>
      </c>
      <c r="E192" s="23" t="s">
        <v>13</v>
      </c>
      <c r="F192" s="19" t="s">
        <v>17</v>
      </c>
      <c r="G192">
        <f t="shared" si="9"/>
        <v>3.6999999999999993</v>
      </c>
      <c r="H192" s="27">
        <v>39332</v>
      </c>
      <c r="I192">
        <f t="shared" si="8"/>
        <v>13.7</v>
      </c>
      <c r="J192" s="114">
        <v>0</v>
      </c>
      <c r="K192" s="167">
        <v>1.375</v>
      </c>
      <c r="L192" s="167">
        <v>4.75</v>
      </c>
      <c r="M192" s="167">
        <v>60.875</v>
      </c>
      <c r="N192" s="168" t="s">
        <v>121</v>
      </c>
    </row>
    <row r="193" spans="1:14" ht="15.75" x14ac:dyDescent="0.25">
      <c r="A193" s="22">
        <v>2007</v>
      </c>
      <c r="B193" s="22">
        <v>9</v>
      </c>
      <c r="C193" s="22">
        <v>8</v>
      </c>
      <c r="D193" s="22">
        <v>14.1</v>
      </c>
      <c r="E193" s="23" t="s">
        <v>13</v>
      </c>
      <c r="F193" s="19" t="s">
        <v>17</v>
      </c>
      <c r="G193">
        <f t="shared" si="9"/>
        <v>4.0999999999999996</v>
      </c>
      <c r="H193" s="27">
        <v>39333</v>
      </c>
      <c r="I193">
        <f t="shared" si="8"/>
        <v>14.1</v>
      </c>
      <c r="J193" s="114">
        <v>1.1000000000000001</v>
      </c>
      <c r="K193" s="167">
        <v>1.25</v>
      </c>
      <c r="L193" s="167">
        <v>4.625</v>
      </c>
      <c r="M193" s="167">
        <v>72.25</v>
      </c>
      <c r="N193" s="168" t="s">
        <v>121</v>
      </c>
    </row>
    <row r="194" spans="1:14" ht="15.75" x14ac:dyDescent="0.25">
      <c r="A194" s="22">
        <v>2007</v>
      </c>
      <c r="B194" s="22">
        <v>9</v>
      </c>
      <c r="C194" s="22">
        <v>9</v>
      </c>
      <c r="D194" s="22">
        <v>9.3000000000000007</v>
      </c>
      <c r="E194" s="23" t="s">
        <v>12</v>
      </c>
      <c r="F194" s="19" t="s">
        <v>17</v>
      </c>
      <c r="G194">
        <f t="shared" si="9"/>
        <v>-0.69999999999999929</v>
      </c>
      <c r="H194" s="27">
        <v>39334</v>
      </c>
      <c r="I194">
        <f t="shared" si="8"/>
        <v>9.3000000000000007</v>
      </c>
      <c r="J194" s="114">
        <v>0</v>
      </c>
      <c r="K194" s="167">
        <v>0.875</v>
      </c>
      <c r="L194" s="167">
        <v>2.75</v>
      </c>
      <c r="M194" s="167">
        <v>65.625</v>
      </c>
      <c r="N194" s="168" t="s">
        <v>117</v>
      </c>
    </row>
    <row r="195" spans="1:14" ht="15.75" x14ac:dyDescent="0.25">
      <c r="A195" s="22">
        <v>2007</v>
      </c>
      <c r="B195" s="22">
        <v>9</v>
      </c>
      <c r="C195" s="22">
        <v>10</v>
      </c>
      <c r="D195" s="22">
        <v>14.4</v>
      </c>
      <c r="E195" s="23" t="s">
        <v>13</v>
      </c>
      <c r="F195" s="19" t="s">
        <v>17</v>
      </c>
      <c r="G195">
        <f t="shared" si="9"/>
        <v>4.4000000000000004</v>
      </c>
      <c r="H195" s="27">
        <v>39335</v>
      </c>
      <c r="I195">
        <f t="shared" ref="I195:I215" si="10">D195</f>
        <v>14.4</v>
      </c>
      <c r="J195" s="114">
        <v>0</v>
      </c>
      <c r="K195" s="167">
        <v>1.375</v>
      </c>
      <c r="L195" s="167">
        <v>4.25</v>
      </c>
      <c r="M195" s="167">
        <v>43.875</v>
      </c>
      <c r="N195" s="168" t="s">
        <v>117</v>
      </c>
    </row>
    <row r="196" spans="1:14" ht="15.75" x14ac:dyDescent="0.25">
      <c r="A196" s="22">
        <v>2007</v>
      </c>
      <c r="B196" s="22">
        <v>9</v>
      </c>
      <c r="C196" s="22">
        <v>11</v>
      </c>
      <c r="D196" s="22">
        <v>17.8</v>
      </c>
      <c r="E196" s="23" t="s">
        <v>14</v>
      </c>
      <c r="F196" s="19" t="s">
        <v>17</v>
      </c>
      <c r="G196">
        <f t="shared" si="9"/>
        <v>7.8000000000000007</v>
      </c>
      <c r="H196" s="27">
        <v>39336</v>
      </c>
      <c r="I196">
        <f t="shared" si="10"/>
        <v>17.8</v>
      </c>
      <c r="J196" s="114">
        <v>0</v>
      </c>
      <c r="K196" s="167">
        <v>1.25</v>
      </c>
      <c r="L196" s="167">
        <v>3.625</v>
      </c>
      <c r="M196" s="167">
        <v>46.25</v>
      </c>
      <c r="N196" s="168" t="s">
        <v>121</v>
      </c>
    </row>
    <row r="197" spans="1:14" ht="15.75" x14ac:dyDescent="0.25">
      <c r="A197" s="22">
        <v>2007</v>
      </c>
      <c r="B197" s="22">
        <v>9</v>
      </c>
      <c r="C197" s="22">
        <v>12</v>
      </c>
      <c r="D197" s="22">
        <v>21.7</v>
      </c>
      <c r="E197" s="23" t="s">
        <v>14</v>
      </c>
      <c r="F197" s="19" t="s">
        <v>17</v>
      </c>
      <c r="G197">
        <f t="shared" si="9"/>
        <v>11.7</v>
      </c>
      <c r="H197" s="27">
        <v>39337</v>
      </c>
      <c r="I197">
        <f t="shared" si="10"/>
        <v>21.7</v>
      </c>
      <c r="J197" s="114">
        <v>0</v>
      </c>
      <c r="K197" s="167">
        <v>1.875</v>
      </c>
      <c r="L197" s="167">
        <v>5.75</v>
      </c>
      <c r="M197" s="167">
        <v>39</v>
      </c>
      <c r="N197" s="168" t="s">
        <v>120</v>
      </c>
    </row>
    <row r="198" spans="1:14" ht="15.75" x14ac:dyDescent="0.25">
      <c r="A198" s="22">
        <v>2007</v>
      </c>
      <c r="B198" s="22">
        <v>9</v>
      </c>
      <c r="C198" s="22">
        <v>13</v>
      </c>
      <c r="D198" s="22">
        <v>19.399999999999999</v>
      </c>
      <c r="E198" s="23" t="s">
        <v>14</v>
      </c>
      <c r="F198" s="19" t="s">
        <v>17</v>
      </c>
      <c r="G198">
        <f t="shared" si="9"/>
        <v>9.3999999999999986</v>
      </c>
      <c r="H198" s="27">
        <v>39338</v>
      </c>
      <c r="I198">
        <f t="shared" si="10"/>
        <v>19.399999999999999</v>
      </c>
      <c r="J198" s="114">
        <v>0</v>
      </c>
      <c r="K198" s="167">
        <v>3.25</v>
      </c>
      <c r="L198" s="167">
        <v>7.75</v>
      </c>
      <c r="M198" s="167">
        <v>56.875</v>
      </c>
      <c r="N198" s="168" t="s">
        <v>123</v>
      </c>
    </row>
    <row r="199" spans="1:14" ht="15.75" x14ac:dyDescent="0.25">
      <c r="A199" s="22">
        <v>2007</v>
      </c>
      <c r="B199" s="22">
        <v>9</v>
      </c>
      <c r="C199" s="22">
        <v>14</v>
      </c>
      <c r="D199" s="22">
        <v>12.1</v>
      </c>
      <c r="E199" s="23" t="s">
        <v>13</v>
      </c>
      <c r="F199" s="19" t="s">
        <v>17</v>
      </c>
      <c r="G199">
        <f t="shared" si="9"/>
        <v>2.0999999999999996</v>
      </c>
      <c r="H199" s="27">
        <v>39339</v>
      </c>
      <c r="I199">
        <f t="shared" si="10"/>
        <v>12.1</v>
      </c>
      <c r="J199" s="114">
        <v>0</v>
      </c>
      <c r="K199" s="167">
        <v>2.625</v>
      </c>
      <c r="L199" s="167">
        <v>7</v>
      </c>
      <c r="M199" s="167">
        <v>74</v>
      </c>
      <c r="N199" s="168" t="s">
        <v>123</v>
      </c>
    </row>
    <row r="200" spans="1:14" ht="15.75" x14ac:dyDescent="0.25">
      <c r="A200" s="22">
        <v>2007</v>
      </c>
      <c r="B200" s="22">
        <v>9</v>
      </c>
      <c r="C200" s="22">
        <v>15</v>
      </c>
      <c r="D200" s="22">
        <v>9.5</v>
      </c>
      <c r="E200" s="23" t="s">
        <v>12</v>
      </c>
      <c r="F200" s="19" t="s">
        <v>17</v>
      </c>
      <c r="G200">
        <f t="shared" si="9"/>
        <v>-0.5</v>
      </c>
      <c r="H200" s="27">
        <v>39340</v>
      </c>
      <c r="I200">
        <f t="shared" si="10"/>
        <v>9.5</v>
      </c>
      <c r="J200" s="114">
        <v>0</v>
      </c>
      <c r="K200" s="167">
        <v>1.875</v>
      </c>
      <c r="L200" s="167">
        <v>5.25</v>
      </c>
      <c r="M200" s="167">
        <v>68.625</v>
      </c>
      <c r="N200" s="168" t="s">
        <v>122</v>
      </c>
    </row>
    <row r="201" spans="1:14" ht="15.75" x14ac:dyDescent="0.25">
      <c r="A201" s="22">
        <v>2007</v>
      </c>
      <c r="B201" s="22">
        <v>9</v>
      </c>
      <c r="C201" s="22">
        <v>16</v>
      </c>
      <c r="D201" s="22">
        <v>8.1</v>
      </c>
      <c r="E201" s="23" t="s">
        <v>12</v>
      </c>
      <c r="F201" s="19" t="s">
        <v>17</v>
      </c>
      <c r="G201">
        <f t="shared" si="9"/>
        <v>-1.9000000000000004</v>
      </c>
      <c r="H201" s="27">
        <v>39341</v>
      </c>
      <c r="I201">
        <f t="shared" si="10"/>
        <v>8.1</v>
      </c>
      <c r="J201" s="114">
        <v>0</v>
      </c>
      <c r="K201" s="167">
        <v>0.75</v>
      </c>
      <c r="L201" s="167">
        <v>3</v>
      </c>
      <c r="M201" s="167">
        <v>66</v>
      </c>
      <c r="N201" s="168" t="s">
        <v>118</v>
      </c>
    </row>
    <row r="202" spans="1:14" ht="15.75" x14ac:dyDescent="0.25">
      <c r="A202" s="22">
        <v>2007</v>
      </c>
      <c r="B202" s="22">
        <v>9</v>
      </c>
      <c r="C202" s="22">
        <v>17</v>
      </c>
      <c r="D202" s="22">
        <v>10.7</v>
      </c>
      <c r="E202" s="23" t="s">
        <v>13</v>
      </c>
      <c r="F202" s="19" t="s">
        <v>17</v>
      </c>
      <c r="G202">
        <f t="shared" si="9"/>
        <v>0.69999999999999929</v>
      </c>
      <c r="H202" s="27">
        <v>39342</v>
      </c>
      <c r="I202">
        <f t="shared" si="10"/>
        <v>10.7</v>
      </c>
      <c r="J202" s="114">
        <v>0</v>
      </c>
      <c r="K202" s="167">
        <v>0.625</v>
      </c>
      <c r="L202" s="167">
        <v>3.125</v>
      </c>
      <c r="M202" s="167">
        <v>55</v>
      </c>
      <c r="N202" s="168" t="s">
        <v>124</v>
      </c>
    </row>
    <row r="203" spans="1:14" ht="15.75" x14ac:dyDescent="0.25">
      <c r="A203" s="22">
        <v>2007</v>
      </c>
      <c r="B203" s="22">
        <v>9</v>
      </c>
      <c r="C203" s="22">
        <v>18</v>
      </c>
      <c r="D203" s="22">
        <v>13.3</v>
      </c>
      <c r="E203" s="23" t="s">
        <v>13</v>
      </c>
      <c r="F203" s="19" t="s">
        <v>17</v>
      </c>
      <c r="G203">
        <f t="shared" si="9"/>
        <v>3.3000000000000007</v>
      </c>
      <c r="H203" s="27">
        <v>39343</v>
      </c>
      <c r="I203">
        <f t="shared" si="10"/>
        <v>13.3</v>
      </c>
      <c r="J203" s="114">
        <v>0</v>
      </c>
      <c r="K203" s="167">
        <v>1.5</v>
      </c>
      <c r="L203" s="167">
        <v>4.25</v>
      </c>
      <c r="M203" s="167">
        <v>57.875</v>
      </c>
      <c r="N203" s="168" t="s">
        <v>117</v>
      </c>
    </row>
    <row r="204" spans="1:14" ht="15.75" x14ac:dyDescent="0.25">
      <c r="A204" s="22">
        <v>2007</v>
      </c>
      <c r="B204" s="22">
        <v>9</v>
      </c>
      <c r="C204" s="22">
        <v>19</v>
      </c>
      <c r="D204" s="22">
        <v>10.9</v>
      </c>
      <c r="E204" s="23" t="s">
        <v>13</v>
      </c>
      <c r="F204" s="19" t="s">
        <v>17</v>
      </c>
      <c r="G204">
        <f t="shared" si="9"/>
        <v>0.90000000000000036</v>
      </c>
      <c r="H204" s="27">
        <v>39344</v>
      </c>
      <c r="I204">
        <f t="shared" si="10"/>
        <v>10.9</v>
      </c>
      <c r="J204" s="114">
        <v>0</v>
      </c>
      <c r="K204" s="167">
        <v>1.25</v>
      </c>
      <c r="L204" s="167">
        <v>3.625</v>
      </c>
      <c r="M204" s="167">
        <v>62.375</v>
      </c>
      <c r="N204" s="168" t="s">
        <v>127</v>
      </c>
    </row>
    <row r="205" spans="1:14" ht="16.5" thickBot="1" x14ac:dyDescent="0.3">
      <c r="A205" s="28">
        <v>2007</v>
      </c>
      <c r="B205" s="28">
        <v>9</v>
      </c>
      <c r="C205" s="28">
        <v>20</v>
      </c>
      <c r="D205" s="28">
        <v>13.7</v>
      </c>
      <c r="E205" s="29" t="s">
        <v>13</v>
      </c>
      <c r="F205" s="19" t="s">
        <v>17</v>
      </c>
      <c r="G205" s="30">
        <f t="shared" si="9"/>
        <v>3.6999999999999993</v>
      </c>
      <c r="H205" s="27">
        <v>39345</v>
      </c>
      <c r="I205" s="30">
        <f t="shared" si="10"/>
        <v>13.7</v>
      </c>
      <c r="J205" s="114">
        <v>0</v>
      </c>
      <c r="K205" s="169">
        <v>2.875</v>
      </c>
      <c r="L205" s="169">
        <v>8.375</v>
      </c>
      <c r="M205" s="169">
        <v>58.25</v>
      </c>
      <c r="N205" s="170" t="s">
        <v>117</v>
      </c>
    </row>
    <row r="206" spans="1:14" ht="15.75" x14ac:dyDescent="0.25">
      <c r="A206" s="22">
        <v>2007</v>
      </c>
      <c r="B206" s="22">
        <v>9</v>
      </c>
      <c r="C206" s="22">
        <v>21</v>
      </c>
      <c r="D206" s="22">
        <v>9.6999999999999993</v>
      </c>
      <c r="E206" s="23" t="s">
        <v>12</v>
      </c>
      <c r="F206" s="39" t="s">
        <v>18</v>
      </c>
      <c r="G206">
        <f>D206-5</f>
        <v>4.6999999999999993</v>
      </c>
      <c r="H206" s="27">
        <v>39346</v>
      </c>
      <c r="I206">
        <f t="shared" si="10"/>
        <v>9.6999999999999993</v>
      </c>
      <c r="J206" s="114">
        <v>8.6</v>
      </c>
      <c r="K206" s="143">
        <v>1.875</v>
      </c>
      <c r="L206" s="143">
        <v>6</v>
      </c>
      <c r="M206" s="143">
        <v>91.125</v>
      </c>
      <c r="N206" s="143" t="s">
        <v>120</v>
      </c>
    </row>
    <row r="207" spans="1:14" ht="15.75" x14ac:dyDescent="0.25">
      <c r="A207" s="22">
        <v>2007</v>
      </c>
      <c r="B207" s="22">
        <v>9</v>
      </c>
      <c r="C207" s="22">
        <v>22</v>
      </c>
      <c r="D207" s="22">
        <v>6.8</v>
      </c>
      <c r="E207" s="23" t="s">
        <v>12</v>
      </c>
      <c r="F207" s="21" t="s">
        <v>18</v>
      </c>
      <c r="G207">
        <f t="shared" ref="G207:G215" si="11">D207-5</f>
        <v>1.7999999999999998</v>
      </c>
      <c r="H207" s="27">
        <v>39347</v>
      </c>
      <c r="I207">
        <f t="shared" si="10"/>
        <v>6.8</v>
      </c>
      <c r="J207" s="114">
        <v>1.2</v>
      </c>
      <c r="K207" s="143">
        <v>1</v>
      </c>
      <c r="L207" s="143">
        <v>3.375</v>
      </c>
      <c r="M207" s="143">
        <v>92.25</v>
      </c>
      <c r="N207" s="143" t="s">
        <v>117</v>
      </c>
    </row>
    <row r="208" spans="1:14" ht="15.75" x14ac:dyDescent="0.25">
      <c r="A208" s="22">
        <v>2007</v>
      </c>
      <c r="B208" s="22">
        <v>9</v>
      </c>
      <c r="C208" s="22">
        <v>23</v>
      </c>
      <c r="D208" s="22">
        <v>5.8</v>
      </c>
      <c r="E208" s="23" t="s">
        <v>12</v>
      </c>
      <c r="F208" s="21" t="s">
        <v>18</v>
      </c>
      <c r="G208">
        <f t="shared" si="11"/>
        <v>0.79999999999999982</v>
      </c>
      <c r="H208" s="27">
        <v>39348</v>
      </c>
      <c r="I208">
        <f t="shared" si="10"/>
        <v>5.8</v>
      </c>
      <c r="J208" s="114">
        <v>3.4</v>
      </c>
      <c r="K208" s="143">
        <v>1.875</v>
      </c>
      <c r="L208" s="143">
        <v>4.875</v>
      </c>
      <c r="M208" s="143">
        <v>90.75</v>
      </c>
      <c r="N208" s="143" t="s">
        <v>123</v>
      </c>
    </row>
    <row r="209" spans="1:14" ht="15.75" x14ac:dyDescent="0.25">
      <c r="A209" s="22">
        <v>2007</v>
      </c>
      <c r="B209" s="22">
        <v>9</v>
      </c>
      <c r="C209" s="22">
        <v>24</v>
      </c>
      <c r="D209" s="22">
        <v>6.2</v>
      </c>
      <c r="E209" s="23" t="s">
        <v>12</v>
      </c>
      <c r="F209" s="21" t="s">
        <v>18</v>
      </c>
      <c r="G209">
        <f t="shared" si="11"/>
        <v>1.2000000000000002</v>
      </c>
      <c r="H209" s="27">
        <v>39349</v>
      </c>
      <c r="I209">
        <f t="shared" si="10"/>
        <v>6.2</v>
      </c>
      <c r="J209" s="114">
        <v>0.7</v>
      </c>
      <c r="K209" s="143">
        <v>1.25</v>
      </c>
      <c r="L209" s="143">
        <v>4.25</v>
      </c>
      <c r="M209" s="143">
        <v>67.5</v>
      </c>
      <c r="N209" s="143" t="s">
        <v>117</v>
      </c>
    </row>
    <row r="210" spans="1:14" ht="15.75" x14ac:dyDescent="0.25">
      <c r="A210" s="22">
        <v>2007</v>
      </c>
      <c r="B210" s="22">
        <v>9</v>
      </c>
      <c r="C210" s="22">
        <v>25</v>
      </c>
      <c r="D210" s="22">
        <v>8.1</v>
      </c>
      <c r="E210" s="23" t="s">
        <v>12</v>
      </c>
      <c r="F210" s="21" t="s">
        <v>18</v>
      </c>
      <c r="G210">
        <f t="shared" si="11"/>
        <v>3.0999999999999996</v>
      </c>
      <c r="H210" s="27">
        <v>39350</v>
      </c>
      <c r="I210">
        <f t="shared" si="10"/>
        <v>8.1</v>
      </c>
      <c r="J210" s="114">
        <v>0</v>
      </c>
      <c r="K210" s="143">
        <v>1.375</v>
      </c>
      <c r="L210" s="143">
        <v>4.375</v>
      </c>
      <c r="M210" s="143">
        <v>51</v>
      </c>
      <c r="N210" s="143" t="s">
        <v>120</v>
      </c>
    </row>
    <row r="211" spans="1:14" ht="15.75" x14ac:dyDescent="0.25">
      <c r="A211" s="22">
        <v>2007</v>
      </c>
      <c r="B211" s="22">
        <v>9</v>
      </c>
      <c r="C211" s="22">
        <v>26</v>
      </c>
      <c r="D211" s="22">
        <v>10.3</v>
      </c>
      <c r="E211" s="23" t="s">
        <v>13</v>
      </c>
      <c r="F211" s="21" t="s">
        <v>18</v>
      </c>
      <c r="G211">
        <f t="shared" si="11"/>
        <v>5.3000000000000007</v>
      </c>
      <c r="H211" s="27">
        <v>39351</v>
      </c>
      <c r="I211">
        <f t="shared" si="10"/>
        <v>10.3</v>
      </c>
      <c r="J211" s="114">
        <v>0</v>
      </c>
      <c r="K211" s="143">
        <v>1.5</v>
      </c>
      <c r="L211" s="143">
        <v>4.375</v>
      </c>
      <c r="M211" s="143">
        <v>53.75</v>
      </c>
      <c r="N211" s="143" t="s">
        <v>119</v>
      </c>
    </row>
    <row r="212" spans="1:14" ht="15.75" x14ac:dyDescent="0.25">
      <c r="A212" s="22">
        <v>2007</v>
      </c>
      <c r="B212" s="22">
        <v>9</v>
      </c>
      <c r="C212" s="22">
        <v>27</v>
      </c>
      <c r="D212" s="22">
        <v>8.6</v>
      </c>
      <c r="E212" s="23" t="s">
        <v>12</v>
      </c>
      <c r="F212" s="21" t="s">
        <v>18</v>
      </c>
      <c r="G212">
        <f t="shared" si="11"/>
        <v>3.5999999999999996</v>
      </c>
      <c r="H212" s="27">
        <v>39352</v>
      </c>
      <c r="I212">
        <f t="shared" si="10"/>
        <v>8.6</v>
      </c>
      <c r="J212" s="114">
        <v>0.3</v>
      </c>
      <c r="K212" s="143">
        <v>1.375</v>
      </c>
      <c r="L212" s="143">
        <v>4.375</v>
      </c>
      <c r="M212" s="143">
        <v>72.5</v>
      </c>
      <c r="N212" s="143" t="s">
        <v>119</v>
      </c>
    </row>
    <row r="213" spans="1:14" ht="15.75" x14ac:dyDescent="0.25">
      <c r="A213" s="22">
        <v>2007</v>
      </c>
      <c r="B213" s="22">
        <v>9</v>
      </c>
      <c r="C213" s="22">
        <v>28</v>
      </c>
      <c r="D213" s="22">
        <v>6.2</v>
      </c>
      <c r="E213" s="23" t="s">
        <v>12</v>
      </c>
      <c r="F213" s="21" t="s">
        <v>18</v>
      </c>
      <c r="G213">
        <f t="shared" si="11"/>
        <v>1.2000000000000002</v>
      </c>
      <c r="H213" s="27">
        <v>39353</v>
      </c>
      <c r="I213">
        <f t="shared" si="10"/>
        <v>6.2</v>
      </c>
      <c r="J213" s="114">
        <v>0</v>
      </c>
      <c r="K213" s="143">
        <v>1.5</v>
      </c>
      <c r="L213" s="143">
        <v>4.125</v>
      </c>
      <c r="M213" s="143">
        <v>59.5</v>
      </c>
      <c r="N213" s="143" t="s">
        <v>120</v>
      </c>
    </row>
    <row r="214" spans="1:14" ht="15.75" x14ac:dyDescent="0.25">
      <c r="A214" s="22">
        <v>2007</v>
      </c>
      <c r="B214" s="22">
        <v>9</v>
      </c>
      <c r="C214" s="22">
        <v>29</v>
      </c>
      <c r="D214" s="22">
        <v>9.8000000000000007</v>
      </c>
      <c r="E214" s="23" t="s">
        <v>12</v>
      </c>
      <c r="F214" s="21" t="s">
        <v>18</v>
      </c>
      <c r="G214">
        <f t="shared" si="11"/>
        <v>4.8000000000000007</v>
      </c>
      <c r="H214" s="27">
        <v>39354</v>
      </c>
      <c r="I214">
        <f t="shared" si="10"/>
        <v>9.8000000000000007</v>
      </c>
      <c r="J214" s="114">
        <v>0</v>
      </c>
      <c r="K214" s="143">
        <v>2.125</v>
      </c>
      <c r="L214" s="143">
        <v>5.375</v>
      </c>
      <c r="M214" s="143">
        <v>48.125</v>
      </c>
      <c r="N214" s="143" t="s">
        <v>119</v>
      </c>
    </row>
    <row r="215" spans="1:14" ht="15.75" x14ac:dyDescent="0.25">
      <c r="A215" s="28">
        <v>2007</v>
      </c>
      <c r="B215" s="28">
        <v>9</v>
      </c>
      <c r="C215" s="28">
        <v>30</v>
      </c>
      <c r="D215" s="28">
        <v>12</v>
      </c>
      <c r="E215" s="29" t="s">
        <v>13</v>
      </c>
      <c r="F215" s="21" t="s">
        <v>18</v>
      </c>
      <c r="G215" s="30">
        <f t="shared" si="11"/>
        <v>7</v>
      </c>
      <c r="H215" s="27">
        <v>39355</v>
      </c>
      <c r="I215" s="30">
        <f t="shared" si="10"/>
        <v>12</v>
      </c>
      <c r="J215" s="114">
        <v>0</v>
      </c>
      <c r="K215" s="143">
        <v>2.875</v>
      </c>
      <c r="L215" s="143">
        <v>7.25</v>
      </c>
      <c r="M215" s="143">
        <v>54</v>
      </c>
      <c r="N215" s="143" t="s">
        <v>119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44"/>
  <sheetViews>
    <sheetView zoomScale="85" zoomScaleNormal="85" workbookViewId="0">
      <pane ySplit="1" topLeftCell="A23" activePane="bottomLeft" state="frozen"/>
      <selection activeCell="F5" sqref="F5"/>
      <selection pane="bottomLeft" activeCell="Z109" sqref="Z109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2" customWidth="1"/>
    <col min="7" max="7" width="12.7109375" bestFit="1" customWidth="1"/>
    <col min="8" max="8" width="10.85546875" bestFit="1" customWidth="1"/>
    <col min="9" max="9" width="17" customWidth="1"/>
    <col min="10" max="10" width="21.7109375" style="60" customWidth="1"/>
    <col min="11" max="12" width="12.28515625" style="143" customWidth="1"/>
    <col min="13" max="13" width="12.5703125" style="143" customWidth="1"/>
    <col min="14" max="14" width="9.140625" style="143"/>
    <col min="15" max="15" width="8" customWidth="1"/>
    <col min="25" max="25" width="16.7109375" customWidth="1"/>
    <col min="28" max="28" width="19" customWidth="1"/>
  </cols>
  <sheetData>
    <row r="1" spans="1:28" ht="45" x14ac:dyDescent="0.25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0" t="s">
        <v>7</v>
      </c>
      <c r="H1" s="101" t="s">
        <v>6</v>
      </c>
      <c r="I1" s="101" t="s">
        <v>3</v>
      </c>
      <c r="J1" s="103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x14ac:dyDescent="0.25">
      <c r="A2">
        <v>2008</v>
      </c>
      <c r="B2">
        <v>2</v>
      </c>
      <c r="C2">
        <v>1</v>
      </c>
      <c r="D2" s="73">
        <v>-17.899999999999999</v>
      </c>
      <c r="E2" s="23" t="s">
        <v>9</v>
      </c>
      <c r="F2" s="23" t="s">
        <v>9</v>
      </c>
      <c r="G2" s="72">
        <f>D2+10</f>
        <v>-7.8999999999999986</v>
      </c>
      <c r="J2" s="61" t="s">
        <v>22</v>
      </c>
      <c r="K2" s="143">
        <v>1.5</v>
      </c>
      <c r="L2" s="143">
        <v>3.5</v>
      </c>
      <c r="M2" s="143">
        <v>84.625</v>
      </c>
      <c r="N2" s="143" t="s">
        <v>120</v>
      </c>
    </row>
    <row r="3" spans="1:28" x14ac:dyDescent="0.25">
      <c r="A3">
        <v>2008</v>
      </c>
      <c r="B3">
        <v>2</v>
      </c>
      <c r="C3">
        <v>2</v>
      </c>
      <c r="D3" s="69">
        <v>-20</v>
      </c>
      <c r="E3" s="23" t="s">
        <v>9</v>
      </c>
      <c r="F3" s="23" t="s">
        <v>9</v>
      </c>
      <c r="G3" s="72">
        <f t="shared" ref="G3:G27" si="0">D3+10</f>
        <v>-10</v>
      </c>
      <c r="J3" s="61" t="s">
        <v>23</v>
      </c>
      <c r="K3" s="143">
        <v>0.25</v>
      </c>
      <c r="L3" s="143">
        <v>1.75</v>
      </c>
      <c r="M3" s="143">
        <v>85.125</v>
      </c>
      <c r="N3" s="143" t="s">
        <v>127</v>
      </c>
    </row>
    <row r="4" spans="1:28" x14ac:dyDescent="0.25">
      <c r="A4">
        <v>2008</v>
      </c>
      <c r="B4">
        <v>2</v>
      </c>
      <c r="C4">
        <v>3</v>
      </c>
      <c r="D4" s="69">
        <v>-17.399999999999999</v>
      </c>
      <c r="E4" s="23" t="s">
        <v>9</v>
      </c>
      <c r="F4" s="23" t="s">
        <v>9</v>
      </c>
      <c r="G4" s="72">
        <f t="shared" si="0"/>
        <v>-7.3999999999999986</v>
      </c>
      <c r="J4" s="61" t="s">
        <v>24</v>
      </c>
      <c r="K4" s="143">
        <v>0.75</v>
      </c>
      <c r="L4" s="143">
        <v>2</v>
      </c>
      <c r="M4" s="143">
        <v>85.5</v>
      </c>
      <c r="N4" s="143" t="s">
        <v>120</v>
      </c>
    </row>
    <row r="5" spans="1:28" x14ac:dyDescent="0.25">
      <c r="A5">
        <v>2008</v>
      </c>
      <c r="B5">
        <v>2</v>
      </c>
      <c r="C5">
        <v>4</v>
      </c>
      <c r="D5" s="69">
        <v>-21.7</v>
      </c>
      <c r="E5" s="23" t="s">
        <v>9</v>
      </c>
      <c r="F5" s="23" t="s">
        <v>9</v>
      </c>
      <c r="G5" s="72">
        <f t="shared" si="0"/>
        <v>-11.7</v>
      </c>
      <c r="J5" s="61" t="s">
        <v>25</v>
      </c>
      <c r="K5" s="143">
        <v>0.625</v>
      </c>
      <c r="L5" s="143">
        <v>2.25</v>
      </c>
      <c r="M5" s="143">
        <v>84.25</v>
      </c>
      <c r="N5" s="143" t="s">
        <v>125</v>
      </c>
    </row>
    <row r="6" spans="1:28" x14ac:dyDescent="0.25">
      <c r="A6">
        <v>2008</v>
      </c>
      <c r="B6">
        <v>2</v>
      </c>
      <c r="C6">
        <v>5</v>
      </c>
      <c r="D6" s="69">
        <v>-20.2</v>
      </c>
      <c r="E6" s="23" t="s">
        <v>9</v>
      </c>
      <c r="F6" s="23" t="s">
        <v>9</v>
      </c>
      <c r="G6" s="72">
        <f t="shared" si="0"/>
        <v>-10.199999999999999</v>
      </c>
      <c r="J6" s="61" t="s">
        <v>25</v>
      </c>
      <c r="K6" s="143">
        <v>0.875</v>
      </c>
      <c r="L6" s="143">
        <v>3.125</v>
      </c>
      <c r="M6" s="143">
        <v>82.25</v>
      </c>
      <c r="N6" s="143" t="s">
        <v>118</v>
      </c>
    </row>
    <row r="7" spans="1:28" x14ac:dyDescent="0.25">
      <c r="A7">
        <v>2008</v>
      </c>
      <c r="B7">
        <v>2</v>
      </c>
      <c r="C7">
        <v>6</v>
      </c>
      <c r="D7" s="69">
        <v>-17</v>
      </c>
      <c r="E7" s="23" t="s">
        <v>9</v>
      </c>
      <c r="F7" s="23" t="s">
        <v>9</v>
      </c>
      <c r="G7" s="72">
        <f t="shared" si="0"/>
        <v>-7</v>
      </c>
      <c r="J7" s="61" t="s">
        <v>25</v>
      </c>
      <c r="K7" s="143">
        <v>2</v>
      </c>
      <c r="L7" s="143">
        <v>5.625</v>
      </c>
      <c r="M7" s="143">
        <v>78.375</v>
      </c>
      <c r="N7" s="143" t="s">
        <v>117</v>
      </c>
    </row>
    <row r="8" spans="1:28" x14ac:dyDescent="0.25">
      <c r="A8">
        <v>2008</v>
      </c>
      <c r="B8">
        <v>2</v>
      </c>
      <c r="C8">
        <v>7</v>
      </c>
      <c r="D8" s="69">
        <v>-10.6</v>
      </c>
      <c r="E8" s="23" t="s">
        <v>9</v>
      </c>
      <c r="F8" s="23" t="s">
        <v>9</v>
      </c>
      <c r="G8" s="72">
        <f t="shared" si="0"/>
        <v>-0.59999999999999964</v>
      </c>
      <c r="J8" s="61" t="s">
        <v>26</v>
      </c>
      <c r="K8" s="143">
        <v>2.375</v>
      </c>
      <c r="L8" s="143">
        <v>7</v>
      </c>
      <c r="M8" s="143">
        <v>83.75</v>
      </c>
      <c r="N8" s="143" t="s">
        <v>120</v>
      </c>
    </row>
    <row r="9" spans="1:28" x14ac:dyDescent="0.25">
      <c r="A9">
        <v>2008</v>
      </c>
      <c r="B9">
        <v>2</v>
      </c>
      <c r="C9">
        <v>8</v>
      </c>
      <c r="D9" s="69">
        <v>-12.7</v>
      </c>
      <c r="E9" s="23" t="s">
        <v>9</v>
      </c>
      <c r="F9" s="23" t="s">
        <v>9</v>
      </c>
      <c r="G9" s="72">
        <f t="shared" si="0"/>
        <v>-2.6999999999999993</v>
      </c>
      <c r="J9" s="61">
        <v>1.7</v>
      </c>
      <c r="K9" s="143">
        <v>2.5</v>
      </c>
      <c r="L9" s="143">
        <v>5.625</v>
      </c>
      <c r="M9" s="143">
        <v>84.625</v>
      </c>
      <c r="N9" s="143" t="s">
        <v>122</v>
      </c>
    </row>
    <row r="10" spans="1:28" x14ac:dyDescent="0.25">
      <c r="A10">
        <v>2008</v>
      </c>
      <c r="B10">
        <v>2</v>
      </c>
      <c r="C10">
        <v>9</v>
      </c>
      <c r="D10" s="69">
        <v>-17.7</v>
      </c>
      <c r="E10" s="23" t="s">
        <v>9</v>
      </c>
      <c r="F10" s="23" t="s">
        <v>9</v>
      </c>
      <c r="G10" s="72">
        <f t="shared" si="0"/>
        <v>-7.6999999999999993</v>
      </c>
      <c r="J10" s="61" t="s">
        <v>25</v>
      </c>
      <c r="K10" s="143">
        <v>1.125</v>
      </c>
      <c r="L10" s="143">
        <v>3.25</v>
      </c>
      <c r="M10" s="143">
        <v>83.5</v>
      </c>
      <c r="N10" s="143" t="s">
        <v>122</v>
      </c>
    </row>
    <row r="11" spans="1:28" x14ac:dyDescent="0.25">
      <c r="A11">
        <v>2008</v>
      </c>
      <c r="B11">
        <v>2</v>
      </c>
      <c r="C11">
        <v>10</v>
      </c>
      <c r="D11" s="69">
        <v>-18.8</v>
      </c>
      <c r="E11" s="23" t="s">
        <v>9</v>
      </c>
      <c r="F11" s="23" t="s">
        <v>9</v>
      </c>
      <c r="G11" s="72">
        <f t="shared" si="0"/>
        <v>-8.8000000000000007</v>
      </c>
      <c r="J11" s="61" t="s">
        <v>25</v>
      </c>
      <c r="K11" s="143">
        <v>1.875</v>
      </c>
      <c r="L11" s="143">
        <v>4.875</v>
      </c>
      <c r="M11" s="143">
        <v>80</v>
      </c>
      <c r="N11" s="143" t="s">
        <v>120</v>
      </c>
    </row>
    <row r="12" spans="1:28" x14ac:dyDescent="0.25">
      <c r="A12">
        <v>2008</v>
      </c>
      <c r="B12">
        <v>2</v>
      </c>
      <c r="C12">
        <v>11</v>
      </c>
      <c r="D12" s="69">
        <v>-17.7</v>
      </c>
      <c r="E12" s="23" t="s">
        <v>9</v>
      </c>
      <c r="F12" s="23" t="s">
        <v>9</v>
      </c>
      <c r="G12" s="72">
        <f t="shared" si="0"/>
        <v>-7.6999999999999993</v>
      </c>
      <c r="J12" s="61" t="s">
        <v>25</v>
      </c>
      <c r="K12" s="143">
        <v>3.875</v>
      </c>
      <c r="L12" s="143">
        <v>10.125</v>
      </c>
      <c r="M12" s="143">
        <v>72.25</v>
      </c>
      <c r="N12" s="143" t="s">
        <v>119</v>
      </c>
    </row>
    <row r="13" spans="1:28" x14ac:dyDescent="0.25">
      <c r="A13">
        <v>2008</v>
      </c>
      <c r="B13">
        <v>2</v>
      </c>
      <c r="C13">
        <v>12</v>
      </c>
      <c r="D13" s="69">
        <v>-13.9</v>
      </c>
      <c r="E13" s="23" t="s">
        <v>9</v>
      </c>
      <c r="F13" s="23" t="s">
        <v>9</v>
      </c>
      <c r="G13" s="72">
        <f t="shared" si="0"/>
        <v>-3.9000000000000004</v>
      </c>
      <c r="J13" s="61" t="s">
        <v>27</v>
      </c>
      <c r="K13" s="143">
        <v>2.75</v>
      </c>
      <c r="L13" s="143">
        <v>8.25</v>
      </c>
      <c r="M13" s="143">
        <v>78.25</v>
      </c>
      <c r="N13" s="143" t="s">
        <v>119</v>
      </c>
    </row>
    <row r="14" spans="1:28" x14ac:dyDescent="0.25">
      <c r="A14">
        <v>2008</v>
      </c>
      <c r="B14">
        <v>2</v>
      </c>
      <c r="C14">
        <v>13</v>
      </c>
      <c r="D14" s="69">
        <v>-15</v>
      </c>
      <c r="E14" s="23" t="s">
        <v>9</v>
      </c>
      <c r="F14" s="23" t="s">
        <v>9</v>
      </c>
      <c r="G14" s="72">
        <f t="shared" si="0"/>
        <v>-5</v>
      </c>
      <c r="J14" s="61" t="s">
        <v>25</v>
      </c>
      <c r="K14" s="143">
        <v>0.5</v>
      </c>
      <c r="L14" s="143">
        <v>1.875</v>
      </c>
      <c r="M14" s="143">
        <v>77.5</v>
      </c>
      <c r="N14" s="143" t="s">
        <v>129</v>
      </c>
    </row>
    <row r="15" spans="1:28" x14ac:dyDescent="0.25">
      <c r="A15">
        <v>2008</v>
      </c>
      <c r="B15">
        <v>2</v>
      </c>
      <c r="C15">
        <v>14</v>
      </c>
      <c r="D15" s="69">
        <v>-21</v>
      </c>
      <c r="E15" s="23" t="s">
        <v>9</v>
      </c>
      <c r="F15" s="23" t="s">
        <v>9</v>
      </c>
      <c r="G15" s="72">
        <f t="shared" si="0"/>
        <v>-11</v>
      </c>
      <c r="J15" s="61" t="s">
        <v>25</v>
      </c>
      <c r="K15" s="143">
        <v>0.125</v>
      </c>
      <c r="L15" s="143">
        <v>1.625</v>
      </c>
      <c r="M15" s="143">
        <v>79</v>
      </c>
      <c r="N15" s="143" t="s">
        <v>130</v>
      </c>
    </row>
    <row r="16" spans="1:28" x14ac:dyDescent="0.25">
      <c r="A16">
        <v>2008</v>
      </c>
      <c r="B16">
        <v>2</v>
      </c>
      <c r="C16">
        <v>15</v>
      </c>
      <c r="D16" s="69">
        <v>-19.899999999999999</v>
      </c>
      <c r="E16" s="23" t="s">
        <v>9</v>
      </c>
      <c r="F16" s="23" t="s">
        <v>9</v>
      </c>
      <c r="G16" s="72">
        <f t="shared" si="0"/>
        <v>-9.8999999999999986</v>
      </c>
      <c r="J16" s="61" t="s">
        <v>25</v>
      </c>
      <c r="K16" s="143">
        <v>0.75</v>
      </c>
      <c r="L16" s="143">
        <v>2.125</v>
      </c>
      <c r="M16" s="143">
        <v>80.5</v>
      </c>
      <c r="N16" s="143" t="s">
        <v>118</v>
      </c>
    </row>
    <row r="17" spans="1:18" x14ac:dyDescent="0.25">
      <c r="A17">
        <v>2008</v>
      </c>
      <c r="B17">
        <v>2</v>
      </c>
      <c r="C17">
        <v>16</v>
      </c>
      <c r="D17" s="69">
        <v>-15.8</v>
      </c>
      <c r="E17" s="23" t="s">
        <v>9</v>
      </c>
      <c r="F17" s="23" t="s">
        <v>9</v>
      </c>
      <c r="G17" s="72">
        <f t="shared" si="0"/>
        <v>-5.8000000000000007</v>
      </c>
      <c r="J17" s="61" t="s">
        <v>24</v>
      </c>
      <c r="K17" s="143">
        <v>1.75</v>
      </c>
      <c r="L17" s="143">
        <v>5.125</v>
      </c>
      <c r="M17" s="143">
        <v>81.75</v>
      </c>
      <c r="N17" s="143" t="s">
        <v>120</v>
      </c>
    </row>
    <row r="18" spans="1:18" x14ac:dyDescent="0.25">
      <c r="A18">
        <v>2008</v>
      </c>
      <c r="B18">
        <v>2</v>
      </c>
      <c r="C18">
        <v>17</v>
      </c>
      <c r="D18" s="69">
        <v>-11.5</v>
      </c>
      <c r="E18" s="23" t="s">
        <v>9</v>
      </c>
      <c r="F18" s="23" t="s">
        <v>9</v>
      </c>
      <c r="G18" s="72">
        <f t="shared" si="0"/>
        <v>-1.5</v>
      </c>
      <c r="J18" s="61" t="s">
        <v>23</v>
      </c>
      <c r="K18" s="143">
        <v>1.375</v>
      </c>
      <c r="L18" s="143">
        <v>3.625</v>
      </c>
      <c r="M18" s="143">
        <v>76.625</v>
      </c>
      <c r="N18" s="143" t="s">
        <v>118</v>
      </c>
    </row>
    <row r="19" spans="1:18" x14ac:dyDescent="0.25">
      <c r="A19">
        <v>2008</v>
      </c>
      <c r="B19">
        <v>2</v>
      </c>
      <c r="C19">
        <v>18</v>
      </c>
      <c r="D19" s="69">
        <v>-10.7</v>
      </c>
      <c r="E19" s="23" t="s">
        <v>9</v>
      </c>
      <c r="F19" s="23" t="s">
        <v>9</v>
      </c>
      <c r="G19" s="72">
        <f t="shared" si="0"/>
        <v>-0.69999999999999929</v>
      </c>
      <c r="J19" s="61">
        <v>2.1</v>
      </c>
      <c r="K19" s="143">
        <v>3</v>
      </c>
      <c r="L19" s="143">
        <v>8.25</v>
      </c>
      <c r="M19" s="143">
        <v>80.875</v>
      </c>
      <c r="N19" s="143" t="s">
        <v>119</v>
      </c>
    </row>
    <row r="20" spans="1:18" x14ac:dyDescent="0.25">
      <c r="A20">
        <v>2008</v>
      </c>
      <c r="B20">
        <v>2</v>
      </c>
      <c r="C20">
        <v>19</v>
      </c>
      <c r="D20" s="69">
        <v>-15.1</v>
      </c>
      <c r="E20" s="23" t="s">
        <v>9</v>
      </c>
      <c r="F20" s="23" t="s">
        <v>9</v>
      </c>
      <c r="G20" s="72">
        <f t="shared" si="0"/>
        <v>-5.0999999999999996</v>
      </c>
      <c r="J20" s="61" t="s">
        <v>25</v>
      </c>
      <c r="K20" s="143">
        <v>1.625</v>
      </c>
      <c r="L20" s="143">
        <v>4.375</v>
      </c>
      <c r="M20" s="143">
        <v>82.625</v>
      </c>
      <c r="N20" s="143" t="s">
        <v>119</v>
      </c>
    </row>
    <row r="21" spans="1:18" x14ac:dyDescent="0.25">
      <c r="A21">
        <v>2008</v>
      </c>
      <c r="B21">
        <v>2</v>
      </c>
      <c r="C21">
        <v>20</v>
      </c>
      <c r="D21" s="69">
        <v>-19.3</v>
      </c>
      <c r="E21" s="23" t="s">
        <v>9</v>
      </c>
      <c r="F21" s="23" t="s">
        <v>9</v>
      </c>
      <c r="G21" s="72">
        <f t="shared" si="0"/>
        <v>-9.3000000000000007</v>
      </c>
      <c r="J21" s="61" t="s">
        <v>25</v>
      </c>
      <c r="K21" s="143">
        <v>1.875</v>
      </c>
      <c r="L21" s="143">
        <v>4.25</v>
      </c>
      <c r="M21" s="143">
        <v>73</v>
      </c>
      <c r="N21" s="143" t="s">
        <v>129</v>
      </c>
    </row>
    <row r="22" spans="1:18" x14ac:dyDescent="0.25">
      <c r="A22">
        <v>2008</v>
      </c>
      <c r="B22">
        <v>2</v>
      </c>
      <c r="C22">
        <v>21</v>
      </c>
      <c r="D22" s="69">
        <v>-11.1</v>
      </c>
      <c r="E22" s="23" t="s">
        <v>9</v>
      </c>
      <c r="F22" s="23" t="s">
        <v>9</v>
      </c>
      <c r="G22" s="72">
        <f t="shared" si="0"/>
        <v>-1.0999999999999996</v>
      </c>
      <c r="J22" s="61" t="s">
        <v>28</v>
      </c>
      <c r="K22" s="143">
        <v>2.25</v>
      </c>
      <c r="L22" s="143">
        <v>5.25</v>
      </c>
      <c r="M22" s="143">
        <v>83.5</v>
      </c>
      <c r="N22" s="143" t="s">
        <v>121</v>
      </c>
    </row>
    <row r="23" spans="1:18" x14ac:dyDescent="0.25">
      <c r="A23">
        <v>2008</v>
      </c>
      <c r="B23">
        <v>2</v>
      </c>
      <c r="C23">
        <v>22</v>
      </c>
      <c r="D23" s="69">
        <v>-3.3</v>
      </c>
      <c r="E23" s="23" t="s">
        <v>10</v>
      </c>
      <c r="F23" s="23" t="s">
        <v>9</v>
      </c>
      <c r="G23" s="72">
        <f t="shared" si="0"/>
        <v>6.7</v>
      </c>
      <c r="J23" s="61" t="s">
        <v>23</v>
      </c>
      <c r="K23" s="143">
        <v>4.875</v>
      </c>
      <c r="L23" s="143">
        <v>11.375</v>
      </c>
      <c r="M23" s="143">
        <v>79.75</v>
      </c>
      <c r="N23" s="143" t="s">
        <v>120</v>
      </c>
    </row>
    <row r="24" spans="1:18" x14ac:dyDescent="0.25">
      <c r="A24">
        <v>2008</v>
      </c>
      <c r="B24">
        <v>2</v>
      </c>
      <c r="C24">
        <v>23</v>
      </c>
      <c r="D24" s="69">
        <v>-7.5</v>
      </c>
      <c r="E24" s="23" t="s">
        <v>9</v>
      </c>
      <c r="F24" s="23" t="s">
        <v>9</v>
      </c>
      <c r="G24" s="72">
        <f t="shared" si="0"/>
        <v>2.5</v>
      </c>
      <c r="J24" s="61" t="s">
        <v>24</v>
      </c>
      <c r="K24" s="143">
        <v>3.625</v>
      </c>
      <c r="L24" s="143">
        <v>10.375</v>
      </c>
      <c r="M24" s="143">
        <v>74.375</v>
      </c>
      <c r="N24" s="143" t="s">
        <v>120</v>
      </c>
      <c r="P24" s="78"/>
      <c r="R24" s="78"/>
    </row>
    <row r="25" spans="1:18" x14ac:dyDescent="0.25">
      <c r="A25">
        <v>2008</v>
      </c>
      <c r="B25">
        <v>2</v>
      </c>
      <c r="C25">
        <v>24</v>
      </c>
      <c r="D25" s="69">
        <v>-8.6999999999999993</v>
      </c>
      <c r="E25" s="23" t="s">
        <v>9</v>
      </c>
      <c r="F25" s="23" t="s">
        <v>9</v>
      </c>
      <c r="G25" s="72">
        <f t="shared" si="0"/>
        <v>1.3000000000000007</v>
      </c>
      <c r="J25" s="61" t="s">
        <v>25</v>
      </c>
      <c r="K25" s="143">
        <v>3.25</v>
      </c>
      <c r="L25" s="143">
        <v>9.5</v>
      </c>
      <c r="M25" s="143">
        <v>51.625</v>
      </c>
      <c r="N25" s="143" t="s">
        <v>120</v>
      </c>
      <c r="P25" s="78"/>
      <c r="R25" s="78"/>
    </row>
    <row r="26" spans="1:18" x14ac:dyDescent="0.25">
      <c r="A26">
        <v>2008</v>
      </c>
      <c r="B26">
        <v>2</v>
      </c>
      <c r="C26">
        <v>25</v>
      </c>
      <c r="D26" s="69">
        <v>-4.8</v>
      </c>
      <c r="E26" s="23" t="s">
        <v>10</v>
      </c>
      <c r="F26" s="23" t="s">
        <v>9</v>
      </c>
      <c r="G26" s="72">
        <f t="shared" si="0"/>
        <v>5.2</v>
      </c>
      <c r="J26" s="61" t="s">
        <v>25</v>
      </c>
      <c r="K26" s="143">
        <v>2.625</v>
      </c>
      <c r="L26" s="143">
        <v>6.25</v>
      </c>
      <c r="M26" s="143">
        <v>64.5</v>
      </c>
      <c r="N26" s="143" t="s">
        <v>120</v>
      </c>
      <c r="P26" s="78"/>
      <c r="R26" s="78"/>
    </row>
    <row r="27" spans="1:18" ht="15.75" thickBot="1" x14ac:dyDescent="0.3">
      <c r="A27">
        <v>2008</v>
      </c>
      <c r="B27">
        <v>2</v>
      </c>
      <c r="C27">
        <v>26</v>
      </c>
      <c r="D27" s="69">
        <v>-5.5</v>
      </c>
      <c r="E27" s="23" t="s">
        <v>9</v>
      </c>
      <c r="F27" s="23" t="s">
        <v>9</v>
      </c>
      <c r="G27" s="72">
        <f t="shared" si="0"/>
        <v>4.5</v>
      </c>
      <c r="J27" s="61" t="s">
        <v>25</v>
      </c>
      <c r="K27" s="143">
        <v>3.125</v>
      </c>
      <c r="L27" s="143">
        <v>8.25</v>
      </c>
      <c r="M27" s="143">
        <v>66.25</v>
      </c>
      <c r="N27" s="143" t="s">
        <v>120</v>
      </c>
      <c r="P27" s="78"/>
      <c r="R27" s="78"/>
    </row>
    <row r="28" spans="1:18" ht="15.75" x14ac:dyDescent="0.25">
      <c r="A28">
        <v>2008</v>
      </c>
      <c r="B28">
        <v>2</v>
      </c>
      <c r="C28">
        <v>27</v>
      </c>
      <c r="D28" s="69">
        <v>-1.1000000000000001</v>
      </c>
      <c r="E28" s="23" t="s">
        <v>10</v>
      </c>
      <c r="F28" s="8" t="s">
        <v>10</v>
      </c>
      <c r="G28" s="72">
        <f>D28+5</f>
        <v>3.9</v>
      </c>
      <c r="H28" s="5">
        <v>39505</v>
      </c>
      <c r="J28" s="61" t="s">
        <v>25</v>
      </c>
      <c r="K28" s="165">
        <v>4.5</v>
      </c>
      <c r="L28" s="165">
        <v>10</v>
      </c>
      <c r="M28" s="165">
        <v>64.25</v>
      </c>
      <c r="N28" s="166" t="s">
        <v>120</v>
      </c>
      <c r="P28" s="78"/>
      <c r="R28" s="78"/>
    </row>
    <row r="29" spans="1:18" ht="15.75" x14ac:dyDescent="0.25">
      <c r="A29">
        <v>2008</v>
      </c>
      <c r="B29">
        <v>2</v>
      </c>
      <c r="C29">
        <v>28</v>
      </c>
      <c r="D29" s="69">
        <v>0</v>
      </c>
      <c r="E29" s="23" t="s">
        <v>10</v>
      </c>
      <c r="F29" s="8" t="s">
        <v>10</v>
      </c>
      <c r="G29" s="72">
        <f t="shared" ref="G29:G30" si="1">D29+5</f>
        <v>5</v>
      </c>
      <c r="H29" s="5">
        <v>39506</v>
      </c>
      <c r="J29" s="61" t="s">
        <v>26</v>
      </c>
      <c r="K29" s="167">
        <v>5.125</v>
      </c>
      <c r="L29" s="167">
        <v>12.375</v>
      </c>
      <c r="M29" s="167">
        <v>84.5</v>
      </c>
      <c r="N29" s="168" t="s">
        <v>122</v>
      </c>
      <c r="P29" s="78"/>
      <c r="R29" s="78"/>
    </row>
    <row r="30" spans="1:18" ht="16.5" thickBot="1" x14ac:dyDescent="0.3">
      <c r="A30">
        <v>2008</v>
      </c>
      <c r="B30">
        <v>2</v>
      </c>
      <c r="C30">
        <v>29</v>
      </c>
      <c r="D30" s="69">
        <v>-3.8</v>
      </c>
      <c r="E30" s="23" t="s">
        <v>10</v>
      </c>
      <c r="F30" s="8" t="s">
        <v>10</v>
      </c>
      <c r="G30" s="72">
        <f t="shared" si="1"/>
        <v>1.2000000000000002</v>
      </c>
      <c r="H30" s="5">
        <v>39507</v>
      </c>
      <c r="J30" s="61">
        <v>1.1000000000000001</v>
      </c>
      <c r="K30" s="167">
        <v>5.125</v>
      </c>
      <c r="L30" s="167">
        <v>11.875</v>
      </c>
      <c r="M30" s="167">
        <v>77.375</v>
      </c>
      <c r="N30" s="168" t="s">
        <v>119</v>
      </c>
      <c r="P30" s="78"/>
      <c r="R30" s="78"/>
    </row>
    <row r="31" spans="1:18" ht="16.5" thickBot="1" x14ac:dyDescent="0.3">
      <c r="A31" s="22">
        <v>2008</v>
      </c>
      <c r="B31" s="22">
        <v>3</v>
      </c>
      <c r="C31" s="22">
        <v>1</v>
      </c>
      <c r="D31" s="70">
        <v>-1.2</v>
      </c>
      <c r="E31" s="23" t="s">
        <v>10</v>
      </c>
      <c r="F31" s="8" t="s">
        <v>10</v>
      </c>
      <c r="G31" s="71">
        <f>D31+5</f>
        <v>3.8</v>
      </c>
      <c r="H31" s="5">
        <v>39508</v>
      </c>
      <c r="I31">
        <f>D31</f>
        <v>-1.2</v>
      </c>
      <c r="J31" s="115">
        <v>0</v>
      </c>
      <c r="K31" s="167">
        <v>2.875</v>
      </c>
      <c r="L31" s="167">
        <v>7.875</v>
      </c>
      <c r="M31" s="167">
        <v>62.75</v>
      </c>
      <c r="N31" s="168" t="s">
        <v>120</v>
      </c>
      <c r="P31" s="78"/>
      <c r="R31" s="78"/>
    </row>
    <row r="32" spans="1:18" ht="16.5" thickBot="1" x14ac:dyDescent="0.3">
      <c r="A32" s="22">
        <v>2008</v>
      </c>
      <c r="B32" s="22">
        <v>3</v>
      </c>
      <c r="C32" s="22">
        <v>2</v>
      </c>
      <c r="D32" s="22">
        <v>-3.6</v>
      </c>
      <c r="E32" s="23" t="s">
        <v>10</v>
      </c>
      <c r="F32" s="8" t="s">
        <v>10</v>
      </c>
      <c r="G32" s="71">
        <f t="shared" ref="G32:G56" si="2">D32+5</f>
        <v>1.4</v>
      </c>
      <c r="H32" s="5">
        <v>39509</v>
      </c>
      <c r="I32">
        <f t="shared" ref="I32:I95" si="3">D32</f>
        <v>-3.6</v>
      </c>
      <c r="J32" s="115">
        <v>0</v>
      </c>
      <c r="K32" s="167">
        <v>2</v>
      </c>
      <c r="L32" s="167">
        <v>5.25</v>
      </c>
      <c r="M32" s="167">
        <v>75.125</v>
      </c>
      <c r="N32" s="168" t="s">
        <v>119</v>
      </c>
      <c r="P32" s="78"/>
      <c r="R32" s="78"/>
    </row>
    <row r="33" spans="1:18" ht="16.5" thickBot="1" x14ac:dyDescent="0.3">
      <c r="A33" s="22">
        <v>2008</v>
      </c>
      <c r="B33" s="22">
        <v>3</v>
      </c>
      <c r="C33" s="22">
        <v>3</v>
      </c>
      <c r="D33" s="22">
        <v>-2.4</v>
      </c>
      <c r="E33" s="23" t="s">
        <v>10</v>
      </c>
      <c r="F33" s="8" t="s">
        <v>10</v>
      </c>
      <c r="G33">
        <f t="shared" si="2"/>
        <v>2.6</v>
      </c>
      <c r="H33" s="5">
        <v>39510</v>
      </c>
      <c r="I33">
        <f t="shared" si="3"/>
        <v>-2.4</v>
      </c>
      <c r="J33" s="115">
        <v>0</v>
      </c>
      <c r="K33" s="167">
        <v>0.875</v>
      </c>
      <c r="L33" s="167">
        <v>3</v>
      </c>
      <c r="M33" s="167">
        <v>87.375</v>
      </c>
      <c r="N33" s="168" t="s">
        <v>121</v>
      </c>
      <c r="P33" s="78"/>
      <c r="R33" s="78"/>
    </row>
    <row r="34" spans="1:18" ht="16.5" thickBot="1" x14ac:dyDescent="0.3">
      <c r="A34" s="22">
        <v>2008</v>
      </c>
      <c r="B34" s="22">
        <v>3</v>
      </c>
      <c r="C34" s="22">
        <v>4</v>
      </c>
      <c r="D34" s="22">
        <v>-8.5</v>
      </c>
      <c r="E34" s="23" t="s">
        <v>9</v>
      </c>
      <c r="F34" s="8" t="s">
        <v>10</v>
      </c>
      <c r="G34">
        <f t="shared" si="2"/>
        <v>-3.5</v>
      </c>
      <c r="H34" s="5">
        <v>39511</v>
      </c>
      <c r="I34">
        <f t="shared" si="3"/>
        <v>-8.5</v>
      </c>
      <c r="J34" s="115">
        <v>0</v>
      </c>
      <c r="K34" s="167">
        <v>0</v>
      </c>
      <c r="L34" s="167">
        <v>0.75</v>
      </c>
      <c r="M34" s="167">
        <v>83.25</v>
      </c>
      <c r="N34" s="168" t="s">
        <v>133</v>
      </c>
      <c r="P34" s="78"/>
      <c r="R34" s="78"/>
    </row>
    <row r="35" spans="1:18" ht="16.5" thickBot="1" x14ac:dyDescent="0.3">
      <c r="A35" s="22">
        <v>2008</v>
      </c>
      <c r="B35" s="22">
        <v>3</v>
      </c>
      <c r="C35" s="22">
        <v>5</v>
      </c>
      <c r="D35" s="22">
        <v>-5.4</v>
      </c>
      <c r="E35" s="23" t="s">
        <v>9</v>
      </c>
      <c r="F35" s="8" t="s">
        <v>10</v>
      </c>
      <c r="G35">
        <f t="shared" si="2"/>
        <v>-0.40000000000000036</v>
      </c>
      <c r="H35" s="5">
        <v>39512</v>
      </c>
      <c r="I35">
        <f t="shared" si="3"/>
        <v>-5.4</v>
      </c>
      <c r="J35" s="115">
        <v>0</v>
      </c>
      <c r="K35" s="167">
        <v>0.625</v>
      </c>
      <c r="L35" s="167">
        <v>1.75</v>
      </c>
      <c r="M35" s="167">
        <v>80.375</v>
      </c>
      <c r="N35" s="168" t="s">
        <v>129</v>
      </c>
      <c r="P35" s="78"/>
      <c r="R35" s="78"/>
    </row>
    <row r="36" spans="1:18" ht="16.5" thickBot="1" x14ac:dyDescent="0.3">
      <c r="A36" s="22">
        <v>2008</v>
      </c>
      <c r="B36" s="22">
        <v>3</v>
      </c>
      <c r="C36" s="22">
        <v>6</v>
      </c>
      <c r="D36" s="22">
        <v>-2.9</v>
      </c>
      <c r="E36" s="23" t="s">
        <v>10</v>
      </c>
      <c r="F36" s="8" t="s">
        <v>10</v>
      </c>
      <c r="G36">
        <f t="shared" si="2"/>
        <v>2.1</v>
      </c>
      <c r="H36" s="5">
        <v>39513</v>
      </c>
      <c r="I36">
        <f t="shared" si="3"/>
        <v>-2.9</v>
      </c>
      <c r="J36" s="115">
        <v>0</v>
      </c>
      <c r="K36" s="167">
        <v>4.875</v>
      </c>
      <c r="L36" s="167">
        <v>10.75</v>
      </c>
      <c r="M36" s="167">
        <v>77.875</v>
      </c>
      <c r="N36" s="168" t="s">
        <v>120</v>
      </c>
      <c r="P36" s="78"/>
      <c r="R36" s="78"/>
    </row>
    <row r="37" spans="1:18" ht="16.5" thickBot="1" x14ac:dyDescent="0.3">
      <c r="A37" s="22">
        <v>2008</v>
      </c>
      <c r="B37" s="22">
        <v>3</v>
      </c>
      <c r="C37" s="22">
        <v>7</v>
      </c>
      <c r="D37" s="22">
        <v>-0.3</v>
      </c>
      <c r="E37" s="23" t="s">
        <v>10</v>
      </c>
      <c r="F37" s="8" t="s">
        <v>10</v>
      </c>
      <c r="G37">
        <f t="shared" si="2"/>
        <v>4.7</v>
      </c>
      <c r="H37" s="5">
        <v>39514</v>
      </c>
      <c r="I37">
        <f t="shared" si="3"/>
        <v>-0.3</v>
      </c>
      <c r="J37" s="62">
        <v>0</v>
      </c>
      <c r="K37" s="167">
        <v>2.875</v>
      </c>
      <c r="L37" s="167">
        <v>9.25</v>
      </c>
      <c r="M37" s="167">
        <v>74.25</v>
      </c>
      <c r="N37" s="168" t="s">
        <v>121</v>
      </c>
    </row>
    <row r="38" spans="1:18" ht="16.5" thickBot="1" x14ac:dyDescent="0.3">
      <c r="A38" s="22">
        <v>2008</v>
      </c>
      <c r="B38" s="22">
        <v>3</v>
      </c>
      <c r="C38" s="22">
        <v>8</v>
      </c>
      <c r="D38" s="22">
        <v>-1.6</v>
      </c>
      <c r="E38" s="23" t="s">
        <v>10</v>
      </c>
      <c r="F38" s="8" t="s">
        <v>10</v>
      </c>
      <c r="G38">
        <f t="shared" si="2"/>
        <v>3.4</v>
      </c>
      <c r="H38" s="5">
        <v>39515</v>
      </c>
      <c r="I38">
        <f t="shared" si="3"/>
        <v>-1.6</v>
      </c>
      <c r="J38" s="62">
        <v>2.5</v>
      </c>
      <c r="K38" s="167">
        <v>1</v>
      </c>
      <c r="L38" s="167">
        <v>3.25</v>
      </c>
      <c r="M38" s="167">
        <v>92.875</v>
      </c>
      <c r="N38" s="168" t="s">
        <v>129</v>
      </c>
    </row>
    <row r="39" spans="1:18" ht="16.5" thickBot="1" x14ac:dyDescent="0.3">
      <c r="A39" s="22">
        <v>2008</v>
      </c>
      <c r="B39" s="22">
        <v>3</v>
      </c>
      <c r="C39" s="22">
        <v>9</v>
      </c>
      <c r="D39" s="22">
        <v>1.6</v>
      </c>
      <c r="E39" s="23" t="s">
        <v>11</v>
      </c>
      <c r="F39" s="8" t="s">
        <v>10</v>
      </c>
      <c r="G39">
        <f t="shared" si="2"/>
        <v>6.6</v>
      </c>
      <c r="H39" s="5">
        <v>39516</v>
      </c>
      <c r="I39">
        <f t="shared" si="3"/>
        <v>1.6</v>
      </c>
      <c r="J39" s="62">
        <v>1.1000000000000001</v>
      </c>
      <c r="K39" s="167">
        <v>4.625</v>
      </c>
      <c r="L39" s="167">
        <v>10.75</v>
      </c>
      <c r="M39" s="167">
        <v>83.5</v>
      </c>
      <c r="N39" s="168" t="s">
        <v>119</v>
      </c>
    </row>
    <row r="40" spans="1:18" ht="16.5" thickBot="1" x14ac:dyDescent="0.3">
      <c r="A40" s="22">
        <v>2008</v>
      </c>
      <c r="B40" s="22">
        <v>3</v>
      </c>
      <c r="C40" s="22">
        <v>10</v>
      </c>
      <c r="D40" s="22">
        <v>-0.8</v>
      </c>
      <c r="E40" s="23" t="s">
        <v>10</v>
      </c>
      <c r="F40" s="8" t="s">
        <v>10</v>
      </c>
      <c r="G40">
        <f t="shared" si="2"/>
        <v>4.2</v>
      </c>
      <c r="H40" s="5">
        <v>39517</v>
      </c>
      <c r="I40">
        <f t="shared" si="3"/>
        <v>-0.8</v>
      </c>
      <c r="J40" s="62">
        <v>0.9</v>
      </c>
      <c r="K40" s="167">
        <v>4.375</v>
      </c>
      <c r="L40" s="167">
        <v>11.75</v>
      </c>
      <c r="M40" s="167">
        <v>83.25</v>
      </c>
      <c r="N40" s="168" t="s">
        <v>122</v>
      </c>
    </row>
    <row r="41" spans="1:18" ht="16.5" thickBot="1" x14ac:dyDescent="0.3">
      <c r="A41" s="22">
        <v>2008</v>
      </c>
      <c r="B41" s="22">
        <v>3</v>
      </c>
      <c r="C41" s="22">
        <v>11</v>
      </c>
      <c r="D41" s="22">
        <v>-6.3</v>
      </c>
      <c r="E41" s="23" t="s">
        <v>9</v>
      </c>
      <c r="F41" s="8" t="s">
        <v>10</v>
      </c>
      <c r="G41">
        <f t="shared" si="2"/>
        <v>-1.2999999999999998</v>
      </c>
      <c r="H41" s="5">
        <v>39518</v>
      </c>
      <c r="I41">
        <f t="shared" si="3"/>
        <v>-6.3</v>
      </c>
      <c r="J41" s="62">
        <v>0.3</v>
      </c>
      <c r="K41" s="167">
        <v>0.75</v>
      </c>
      <c r="L41" s="167">
        <v>2.625</v>
      </c>
      <c r="M41" s="167">
        <v>78.125</v>
      </c>
      <c r="N41" s="168" t="s">
        <v>118</v>
      </c>
    </row>
    <row r="42" spans="1:18" ht="16.5" thickBot="1" x14ac:dyDescent="0.3">
      <c r="A42" s="22">
        <v>2008</v>
      </c>
      <c r="B42" s="22">
        <v>3</v>
      </c>
      <c r="C42" s="22">
        <v>12</v>
      </c>
      <c r="D42" s="22">
        <v>-9.6999999999999993</v>
      </c>
      <c r="E42" s="23" t="s">
        <v>9</v>
      </c>
      <c r="F42" s="8" t="s">
        <v>10</v>
      </c>
      <c r="G42">
        <f t="shared" si="2"/>
        <v>-4.6999999999999993</v>
      </c>
      <c r="H42" s="5">
        <v>39519</v>
      </c>
      <c r="I42">
        <f t="shared" si="3"/>
        <v>-9.6999999999999993</v>
      </c>
      <c r="J42" s="62">
        <v>0</v>
      </c>
      <c r="K42" s="167">
        <v>2</v>
      </c>
      <c r="L42" s="167">
        <v>5.875</v>
      </c>
      <c r="M42" s="167">
        <v>82.5</v>
      </c>
      <c r="N42" s="168" t="s">
        <v>129</v>
      </c>
    </row>
    <row r="43" spans="1:18" ht="16.5" thickBot="1" x14ac:dyDescent="0.3">
      <c r="A43" s="22">
        <v>2008</v>
      </c>
      <c r="B43" s="22">
        <v>3</v>
      </c>
      <c r="C43" s="22">
        <v>13</v>
      </c>
      <c r="D43" s="22">
        <v>-2.7</v>
      </c>
      <c r="E43" s="23" t="s">
        <v>10</v>
      </c>
      <c r="F43" s="8" t="s">
        <v>10</v>
      </c>
      <c r="G43">
        <f t="shared" si="2"/>
        <v>2.2999999999999998</v>
      </c>
      <c r="H43" s="5">
        <v>39520</v>
      </c>
      <c r="I43">
        <f t="shared" si="3"/>
        <v>-2.7</v>
      </c>
      <c r="J43" s="62">
        <v>12.2</v>
      </c>
      <c r="K43" s="167">
        <v>3.5</v>
      </c>
      <c r="L43" s="167">
        <v>8.875</v>
      </c>
      <c r="M43" s="167">
        <v>76.375</v>
      </c>
      <c r="N43" s="168" t="s">
        <v>123</v>
      </c>
    </row>
    <row r="44" spans="1:18" ht="16.5" thickBot="1" x14ac:dyDescent="0.3">
      <c r="A44" s="22">
        <v>2008</v>
      </c>
      <c r="B44" s="22">
        <v>3</v>
      </c>
      <c r="C44" s="22">
        <v>14</v>
      </c>
      <c r="D44" s="22">
        <v>-2.5</v>
      </c>
      <c r="E44" s="23" t="s">
        <v>10</v>
      </c>
      <c r="F44" s="8" t="s">
        <v>10</v>
      </c>
      <c r="G44">
        <f t="shared" si="2"/>
        <v>2.5</v>
      </c>
      <c r="H44" s="5">
        <v>39521</v>
      </c>
      <c r="I44">
        <f t="shared" si="3"/>
        <v>-2.5</v>
      </c>
      <c r="J44" s="62">
        <v>0</v>
      </c>
      <c r="K44" s="167">
        <v>2.375</v>
      </c>
      <c r="L44" s="167">
        <v>5.875</v>
      </c>
      <c r="M44" s="167">
        <v>77.75</v>
      </c>
      <c r="N44" s="168" t="s">
        <v>120</v>
      </c>
    </row>
    <row r="45" spans="1:18" ht="16.5" thickBot="1" x14ac:dyDescent="0.3">
      <c r="A45" s="22">
        <v>2008</v>
      </c>
      <c r="B45" s="22">
        <v>3</v>
      </c>
      <c r="C45" s="22">
        <v>15</v>
      </c>
      <c r="D45" s="22">
        <v>-2.1</v>
      </c>
      <c r="E45" s="23" t="s">
        <v>10</v>
      </c>
      <c r="F45" s="8" t="s">
        <v>10</v>
      </c>
      <c r="G45">
        <f t="shared" si="2"/>
        <v>2.9</v>
      </c>
      <c r="H45" s="5">
        <v>39522</v>
      </c>
      <c r="I45">
        <f t="shared" si="3"/>
        <v>-2.1</v>
      </c>
      <c r="J45" s="62">
        <v>0</v>
      </c>
      <c r="K45" s="167">
        <v>2.5</v>
      </c>
      <c r="L45" s="167">
        <v>6</v>
      </c>
      <c r="M45" s="167">
        <v>80.25</v>
      </c>
      <c r="N45" s="168" t="s">
        <v>119</v>
      </c>
    </row>
    <row r="46" spans="1:18" ht="16.5" thickBot="1" x14ac:dyDescent="0.3">
      <c r="A46" s="22">
        <v>2008</v>
      </c>
      <c r="B46" s="22">
        <v>3</v>
      </c>
      <c r="C46" s="22">
        <v>16</v>
      </c>
      <c r="D46" s="22">
        <v>-7.7</v>
      </c>
      <c r="E46" s="23" t="s">
        <v>9</v>
      </c>
      <c r="F46" s="8" t="s">
        <v>10</v>
      </c>
      <c r="G46">
        <f t="shared" si="2"/>
        <v>-2.7</v>
      </c>
      <c r="H46" s="5">
        <v>39523</v>
      </c>
      <c r="I46">
        <f t="shared" si="3"/>
        <v>-7.7</v>
      </c>
      <c r="J46" s="62">
        <v>0.8</v>
      </c>
      <c r="K46" s="167">
        <v>2.125</v>
      </c>
      <c r="L46" s="167">
        <v>6.875</v>
      </c>
      <c r="M46" s="167">
        <v>54.5</v>
      </c>
      <c r="N46" s="168" t="s">
        <v>124</v>
      </c>
    </row>
    <row r="47" spans="1:18" ht="16.5" thickBot="1" x14ac:dyDescent="0.3">
      <c r="A47" s="22">
        <v>2008</v>
      </c>
      <c r="B47" s="22">
        <v>3</v>
      </c>
      <c r="C47" s="22">
        <v>17</v>
      </c>
      <c r="D47" s="22">
        <v>-11.2</v>
      </c>
      <c r="E47" s="23" t="s">
        <v>9</v>
      </c>
      <c r="F47" s="8" t="s">
        <v>10</v>
      </c>
      <c r="G47">
        <f t="shared" si="2"/>
        <v>-6.1999999999999993</v>
      </c>
      <c r="H47" s="5">
        <v>39524</v>
      </c>
      <c r="I47">
        <f t="shared" si="3"/>
        <v>-11.2</v>
      </c>
      <c r="J47" s="62">
        <v>0</v>
      </c>
      <c r="K47" s="167">
        <v>3</v>
      </c>
      <c r="L47" s="167">
        <v>8</v>
      </c>
      <c r="M47" s="167">
        <v>68.125</v>
      </c>
      <c r="N47" s="168" t="s">
        <v>118</v>
      </c>
    </row>
    <row r="48" spans="1:18" ht="16.5" thickBot="1" x14ac:dyDescent="0.3">
      <c r="A48" s="22">
        <v>2008</v>
      </c>
      <c r="B48" s="22">
        <v>3</v>
      </c>
      <c r="C48" s="22">
        <v>18</v>
      </c>
      <c r="D48" s="22">
        <v>1.4</v>
      </c>
      <c r="E48" s="23" t="s">
        <v>11</v>
      </c>
      <c r="F48" s="8" t="s">
        <v>10</v>
      </c>
      <c r="G48">
        <f t="shared" si="2"/>
        <v>6.4</v>
      </c>
      <c r="H48" s="5">
        <v>39525</v>
      </c>
      <c r="I48">
        <f t="shared" si="3"/>
        <v>1.4</v>
      </c>
      <c r="J48" s="62">
        <v>1.9</v>
      </c>
      <c r="K48" s="167">
        <v>3</v>
      </c>
      <c r="L48" s="167">
        <v>9.125</v>
      </c>
      <c r="M48" s="167">
        <v>83.5</v>
      </c>
      <c r="N48" s="168" t="s">
        <v>120</v>
      </c>
    </row>
    <row r="49" spans="1:18" ht="16.5" thickBot="1" x14ac:dyDescent="0.3">
      <c r="A49" s="22">
        <v>2008</v>
      </c>
      <c r="B49" s="22">
        <v>3</v>
      </c>
      <c r="C49" s="22">
        <v>19</v>
      </c>
      <c r="D49" s="22">
        <v>0.8</v>
      </c>
      <c r="E49" s="23" t="s">
        <v>11</v>
      </c>
      <c r="F49" s="8" t="s">
        <v>10</v>
      </c>
      <c r="G49">
        <f t="shared" si="2"/>
        <v>5.8</v>
      </c>
      <c r="H49" s="5">
        <v>39526</v>
      </c>
      <c r="I49">
        <f t="shared" si="3"/>
        <v>0.8</v>
      </c>
      <c r="J49" s="62">
        <v>4.2</v>
      </c>
      <c r="K49" s="167">
        <v>3.875</v>
      </c>
      <c r="L49" s="167">
        <v>9</v>
      </c>
      <c r="M49" s="167">
        <v>88.25</v>
      </c>
      <c r="N49" s="168" t="s">
        <v>120</v>
      </c>
    </row>
    <row r="50" spans="1:18" ht="16.5" thickBot="1" x14ac:dyDescent="0.3">
      <c r="A50" s="22">
        <v>2008</v>
      </c>
      <c r="B50" s="22">
        <v>3</v>
      </c>
      <c r="C50" s="22">
        <v>20</v>
      </c>
      <c r="D50" s="22">
        <v>0.1</v>
      </c>
      <c r="E50" s="23" t="s">
        <v>11</v>
      </c>
      <c r="F50" s="8" t="s">
        <v>10</v>
      </c>
      <c r="G50">
        <f t="shared" si="2"/>
        <v>5.0999999999999996</v>
      </c>
      <c r="H50" s="5">
        <v>39527</v>
      </c>
      <c r="I50">
        <f t="shared" si="3"/>
        <v>0.1</v>
      </c>
      <c r="J50" s="115">
        <v>3.2</v>
      </c>
      <c r="K50" s="167">
        <v>3.625</v>
      </c>
      <c r="L50" s="167">
        <v>8.625</v>
      </c>
      <c r="M50" s="167">
        <v>85.875</v>
      </c>
      <c r="N50" s="168" t="s">
        <v>120</v>
      </c>
      <c r="R50" s="78"/>
    </row>
    <row r="51" spans="1:18" ht="16.5" thickBot="1" x14ac:dyDescent="0.3">
      <c r="A51" s="22">
        <v>2008</v>
      </c>
      <c r="B51" s="22">
        <v>3</v>
      </c>
      <c r="C51" s="22">
        <v>21</v>
      </c>
      <c r="D51" s="22">
        <v>-1.2</v>
      </c>
      <c r="E51" s="23" t="s">
        <v>10</v>
      </c>
      <c r="F51" s="8" t="s">
        <v>10</v>
      </c>
      <c r="G51">
        <f t="shared" si="2"/>
        <v>3.8</v>
      </c>
      <c r="H51" s="5">
        <v>39528</v>
      </c>
      <c r="I51">
        <f t="shared" si="3"/>
        <v>-1.2</v>
      </c>
      <c r="J51" s="115">
        <v>0</v>
      </c>
      <c r="K51" s="167">
        <v>1.125</v>
      </c>
      <c r="L51" s="167">
        <v>2.75</v>
      </c>
      <c r="M51" s="167">
        <v>80.5</v>
      </c>
      <c r="N51" s="168" t="s">
        <v>118</v>
      </c>
      <c r="R51" s="78"/>
    </row>
    <row r="52" spans="1:18" ht="16.5" thickBot="1" x14ac:dyDescent="0.3">
      <c r="A52" s="22">
        <v>2008</v>
      </c>
      <c r="B52" s="22">
        <v>3</v>
      </c>
      <c r="C52" s="22">
        <v>22</v>
      </c>
      <c r="D52" s="22">
        <v>4.0999999999999996</v>
      </c>
      <c r="E52" s="23" t="s">
        <v>11</v>
      </c>
      <c r="F52" s="8" t="s">
        <v>10</v>
      </c>
      <c r="G52">
        <f t="shared" si="2"/>
        <v>9.1</v>
      </c>
      <c r="H52" s="5">
        <v>39529</v>
      </c>
      <c r="I52">
        <f t="shared" si="3"/>
        <v>4.0999999999999996</v>
      </c>
      <c r="J52" s="115">
        <v>0</v>
      </c>
      <c r="K52" s="167">
        <v>1.5</v>
      </c>
      <c r="L52" s="167">
        <v>3.875</v>
      </c>
      <c r="M52" s="167">
        <v>72.125</v>
      </c>
      <c r="N52" s="168" t="s">
        <v>117</v>
      </c>
      <c r="R52" s="78"/>
    </row>
    <row r="53" spans="1:18" ht="16.5" thickBot="1" x14ac:dyDescent="0.3">
      <c r="A53" s="22">
        <v>2008</v>
      </c>
      <c r="B53" s="22">
        <v>3</v>
      </c>
      <c r="C53" s="22">
        <v>23</v>
      </c>
      <c r="D53" s="22">
        <v>5.6</v>
      </c>
      <c r="E53" s="23" t="s">
        <v>12</v>
      </c>
      <c r="F53" s="8" t="s">
        <v>10</v>
      </c>
      <c r="G53">
        <f t="shared" si="2"/>
        <v>10.6</v>
      </c>
      <c r="H53" s="5">
        <v>39530</v>
      </c>
      <c r="I53">
        <f t="shared" si="3"/>
        <v>5.6</v>
      </c>
      <c r="J53" s="115">
        <v>1.7</v>
      </c>
      <c r="K53" s="167">
        <v>1.75</v>
      </c>
      <c r="L53" s="167">
        <v>4.5</v>
      </c>
      <c r="M53" s="167">
        <v>61.625</v>
      </c>
      <c r="N53" s="168" t="s">
        <v>118</v>
      </c>
      <c r="R53" s="78"/>
    </row>
    <row r="54" spans="1:18" ht="16.5" thickBot="1" x14ac:dyDescent="0.3">
      <c r="A54" s="22">
        <v>2008</v>
      </c>
      <c r="B54" s="22">
        <v>3</v>
      </c>
      <c r="C54" s="22">
        <v>24</v>
      </c>
      <c r="D54" s="22">
        <v>3.8</v>
      </c>
      <c r="E54" s="23" t="s">
        <v>11</v>
      </c>
      <c r="F54" s="8" t="s">
        <v>10</v>
      </c>
      <c r="G54">
        <f t="shared" si="2"/>
        <v>8.8000000000000007</v>
      </c>
      <c r="H54" s="5">
        <v>39531</v>
      </c>
      <c r="I54">
        <f t="shared" si="3"/>
        <v>3.8</v>
      </c>
      <c r="J54" s="115">
        <v>1</v>
      </c>
      <c r="K54" s="167">
        <v>5</v>
      </c>
      <c r="L54" s="167">
        <v>11</v>
      </c>
      <c r="M54" s="167">
        <v>74.5</v>
      </c>
      <c r="N54" s="168" t="s">
        <v>123</v>
      </c>
      <c r="R54" s="78"/>
    </row>
    <row r="55" spans="1:18" ht="16.5" thickBot="1" x14ac:dyDescent="0.3">
      <c r="A55" s="22">
        <v>2008</v>
      </c>
      <c r="B55" s="22">
        <v>3</v>
      </c>
      <c r="C55" s="22">
        <v>25</v>
      </c>
      <c r="D55" s="22">
        <v>-0.8</v>
      </c>
      <c r="E55" s="23" t="s">
        <v>10</v>
      </c>
      <c r="F55" s="8" t="s">
        <v>10</v>
      </c>
      <c r="G55">
        <f t="shared" si="2"/>
        <v>4.2</v>
      </c>
      <c r="H55" s="5">
        <v>39532</v>
      </c>
      <c r="I55">
        <f t="shared" si="3"/>
        <v>-0.8</v>
      </c>
      <c r="J55" s="115">
        <v>0</v>
      </c>
      <c r="K55" s="167">
        <v>1.375</v>
      </c>
      <c r="L55" s="167">
        <v>3.125</v>
      </c>
      <c r="M55" s="167">
        <v>69.5</v>
      </c>
      <c r="N55" s="168" t="s">
        <v>121</v>
      </c>
      <c r="R55" s="78"/>
    </row>
    <row r="56" spans="1:18" ht="16.5" thickBot="1" x14ac:dyDescent="0.3">
      <c r="A56" s="28">
        <v>2008</v>
      </c>
      <c r="B56" s="28">
        <v>3</v>
      </c>
      <c r="C56" s="28">
        <v>26</v>
      </c>
      <c r="D56" s="28">
        <v>-1.4</v>
      </c>
      <c r="E56" s="29" t="s">
        <v>10</v>
      </c>
      <c r="F56" s="8" t="s">
        <v>10</v>
      </c>
      <c r="G56" s="30">
        <f t="shared" si="2"/>
        <v>3.6</v>
      </c>
      <c r="H56" s="5">
        <v>39533</v>
      </c>
      <c r="I56" s="30">
        <f t="shared" si="3"/>
        <v>-1.4</v>
      </c>
      <c r="J56" s="115">
        <v>0</v>
      </c>
      <c r="K56" s="167">
        <v>1</v>
      </c>
      <c r="L56" s="167">
        <v>2.75</v>
      </c>
      <c r="M56" s="167">
        <v>61.625</v>
      </c>
      <c r="N56" s="168" t="s">
        <v>125</v>
      </c>
      <c r="R56" s="78"/>
    </row>
    <row r="57" spans="1:18" ht="16.5" thickBot="1" x14ac:dyDescent="0.3">
      <c r="A57" s="22">
        <v>2008</v>
      </c>
      <c r="B57" s="22">
        <v>3</v>
      </c>
      <c r="C57" s="22">
        <v>27</v>
      </c>
      <c r="D57" s="22">
        <v>0.2</v>
      </c>
      <c r="E57" s="23" t="s">
        <v>11</v>
      </c>
      <c r="F57" s="37" t="s">
        <v>11</v>
      </c>
      <c r="G57">
        <f>D57</f>
        <v>0.2</v>
      </c>
      <c r="H57" s="5">
        <v>39534</v>
      </c>
      <c r="I57">
        <f t="shared" si="3"/>
        <v>0.2</v>
      </c>
      <c r="J57" s="115">
        <v>0</v>
      </c>
      <c r="K57" s="167">
        <v>0.375</v>
      </c>
      <c r="L57" s="167">
        <v>2.125</v>
      </c>
      <c r="M57" s="167">
        <v>54</v>
      </c>
      <c r="N57" s="168" t="s">
        <v>127</v>
      </c>
      <c r="R57" s="78"/>
    </row>
    <row r="58" spans="1:18" ht="16.5" thickBot="1" x14ac:dyDescent="0.3">
      <c r="A58" s="22">
        <v>2008</v>
      </c>
      <c r="B58" s="22">
        <v>3</v>
      </c>
      <c r="C58" s="22">
        <v>28</v>
      </c>
      <c r="D58" s="22">
        <v>3.2</v>
      </c>
      <c r="E58" s="23" t="s">
        <v>11</v>
      </c>
      <c r="F58" s="11" t="s">
        <v>11</v>
      </c>
      <c r="G58">
        <f t="shared" ref="G58:G81" si="4">D58</f>
        <v>3.2</v>
      </c>
      <c r="H58" s="5">
        <v>39535</v>
      </c>
      <c r="I58">
        <f t="shared" si="3"/>
        <v>3.2</v>
      </c>
      <c r="J58" s="115">
        <v>0</v>
      </c>
      <c r="K58" s="167">
        <v>0.75</v>
      </c>
      <c r="L58" s="167">
        <v>2.375</v>
      </c>
      <c r="M58" s="167">
        <v>52.375</v>
      </c>
      <c r="N58" s="168" t="s">
        <v>124</v>
      </c>
      <c r="R58" s="78"/>
    </row>
    <row r="59" spans="1:18" ht="16.5" thickBot="1" x14ac:dyDescent="0.3">
      <c r="A59" s="22">
        <v>2008</v>
      </c>
      <c r="B59" s="22">
        <v>3</v>
      </c>
      <c r="C59" s="22">
        <v>29</v>
      </c>
      <c r="D59" s="22">
        <v>3.2</v>
      </c>
      <c r="E59" s="23" t="s">
        <v>11</v>
      </c>
      <c r="F59" s="11" t="s">
        <v>11</v>
      </c>
      <c r="G59">
        <f t="shared" si="4"/>
        <v>3.2</v>
      </c>
      <c r="H59" s="5">
        <v>39536</v>
      </c>
      <c r="I59">
        <f t="shared" si="3"/>
        <v>3.2</v>
      </c>
      <c r="J59" s="115">
        <v>0</v>
      </c>
      <c r="K59" s="167">
        <v>1.375</v>
      </c>
      <c r="L59" s="167">
        <v>4.25</v>
      </c>
      <c r="M59" s="167">
        <v>54.625</v>
      </c>
      <c r="N59" s="168" t="s">
        <v>125</v>
      </c>
      <c r="R59" s="78"/>
    </row>
    <row r="60" spans="1:18" ht="16.5" thickBot="1" x14ac:dyDescent="0.3">
      <c r="A60" s="22">
        <v>2008</v>
      </c>
      <c r="B60" s="22">
        <v>3</v>
      </c>
      <c r="C60" s="22">
        <v>30</v>
      </c>
      <c r="D60" s="22">
        <v>3.4</v>
      </c>
      <c r="E60" s="23" t="s">
        <v>11</v>
      </c>
      <c r="F60" s="11" t="s">
        <v>11</v>
      </c>
      <c r="G60">
        <f t="shared" si="4"/>
        <v>3.4</v>
      </c>
      <c r="H60" s="5">
        <v>39537</v>
      </c>
      <c r="I60">
        <f t="shared" si="3"/>
        <v>3.4</v>
      </c>
      <c r="J60" s="115">
        <v>0</v>
      </c>
      <c r="K60" s="167">
        <v>0.875</v>
      </c>
      <c r="L60" s="167">
        <v>2.125</v>
      </c>
      <c r="M60" s="167">
        <v>57.5</v>
      </c>
      <c r="N60" s="168" t="s">
        <v>118</v>
      </c>
      <c r="R60" s="78"/>
    </row>
    <row r="61" spans="1:18" ht="16.5" thickBot="1" x14ac:dyDescent="0.3">
      <c r="A61" s="22">
        <v>2008</v>
      </c>
      <c r="B61" s="22">
        <v>3</v>
      </c>
      <c r="C61" s="22">
        <v>31</v>
      </c>
      <c r="D61" s="22">
        <v>3.6</v>
      </c>
      <c r="E61" s="23" t="s">
        <v>11</v>
      </c>
      <c r="F61" s="11" t="s">
        <v>11</v>
      </c>
      <c r="G61">
        <f t="shared" si="4"/>
        <v>3.6</v>
      </c>
      <c r="H61" s="5">
        <v>39538</v>
      </c>
      <c r="I61">
        <f t="shared" si="3"/>
        <v>3.6</v>
      </c>
      <c r="J61" s="115">
        <v>0</v>
      </c>
      <c r="K61" s="167">
        <v>1.125</v>
      </c>
      <c r="L61" s="167">
        <v>3.25</v>
      </c>
      <c r="M61" s="167">
        <v>57.125</v>
      </c>
      <c r="N61" s="168" t="s">
        <v>119</v>
      </c>
      <c r="R61" s="78"/>
    </row>
    <row r="62" spans="1:18" ht="16.5" thickBot="1" x14ac:dyDescent="0.3">
      <c r="A62" s="22">
        <v>2008</v>
      </c>
      <c r="B62" s="22">
        <v>4</v>
      </c>
      <c r="C62" s="22">
        <v>1</v>
      </c>
      <c r="D62" s="22">
        <v>3.9</v>
      </c>
      <c r="E62" s="23" t="s">
        <v>11</v>
      </c>
      <c r="F62" s="11" t="s">
        <v>11</v>
      </c>
      <c r="G62">
        <f t="shared" si="4"/>
        <v>3.9</v>
      </c>
      <c r="H62" s="5">
        <v>39539</v>
      </c>
      <c r="I62">
        <f t="shared" si="3"/>
        <v>3.9</v>
      </c>
      <c r="J62" s="115">
        <v>0</v>
      </c>
      <c r="K62" s="167">
        <v>1.75</v>
      </c>
      <c r="L62" s="167">
        <v>3.625</v>
      </c>
      <c r="M62" s="167">
        <v>50.75</v>
      </c>
      <c r="N62" s="168" t="s">
        <v>129</v>
      </c>
      <c r="R62" s="78"/>
    </row>
    <row r="63" spans="1:18" ht="16.5" thickBot="1" x14ac:dyDescent="0.3">
      <c r="A63" s="22">
        <v>2008</v>
      </c>
      <c r="B63" s="22">
        <v>4</v>
      </c>
      <c r="C63" s="22">
        <v>2</v>
      </c>
      <c r="D63" s="22">
        <v>4.9000000000000004</v>
      </c>
      <c r="E63" s="23" t="s">
        <v>11</v>
      </c>
      <c r="F63" s="11" t="s">
        <v>11</v>
      </c>
      <c r="G63">
        <f t="shared" si="4"/>
        <v>4.9000000000000004</v>
      </c>
      <c r="H63" s="5">
        <v>39540</v>
      </c>
      <c r="I63">
        <f t="shared" si="3"/>
        <v>4.9000000000000004</v>
      </c>
      <c r="J63" s="115">
        <v>0</v>
      </c>
      <c r="K63" s="167">
        <v>0.5</v>
      </c>
      <c r="L63" s="167">
        <v>2.125</v>
      </c>
      <c r="M63" s="167">
        <v>53.75</v>
      </c>
      <c r="N63" s="168" t="s">
        <v>129</v>
      </c>
      <c r="R63" s="78"/>
    </row>
    <row r="64" spans="1:18" ht="16.5" thickBot="1" x14ac:dyDescent="0.3">
      <c r="A64" s="22">
        <v>2008</v>
      </c>
      <c r="B64" s="22">
        <v>4</v>
      </c>
      <c r="C64" s="22">
        <v>3</v>
      </c>
      <c r="D64" s="22">
        <v>4.5999999999999996</v>
      </c>
      <c r="E64" s="23" t="s">
        <v>11</v>
      </c>
      <c r="F64" s="11" t="s">
        <v>11</v>
      </c>
      <c r="G64">
        <f t="shared" si="4"/>
        <v>4.5999999999999996</v>
      </c>
      <c r="H64" s="5">
        <v>39541</v>
      </c>
      <c r="I64">
        <f t="shared" si="3"/>
        <v>4.5999999999999996</v>
      </c>
      <c r="J64" s="115">
        <v>0</v>
      </c>
      <c r="K64" s="167">
        <v>1</v>
      </c>
      <c r="L64" s="167">
        <v>2.5</v>
      </c>
      <c r="M64" s="167">
        <v>55.5</v>
      </c>
      <c r="N64" s="168" t="s">
        <v>117</v>
      </c>
      <c r="R64" s="78"/>
    </row>
    <row r="65" spans="1:18" ht="16.5" thickBot="1" x14ac:dyDescent="0.3">
      <c r="A65" s="22">
        <v>2008</v>
      </c>
      <c r="B65" s="22">
        <v>4</v>
      </c>
      <c r="C65" s="22">
        <v>4</v>
      </c>
      <c r="D65" s="22">
        <v>6.1</v>
      </c>
      <c r="E65" s="23" t="s">
        <v>12</v>
      </c>
      <c r="F65" s="11" t="s">
        <v>11</v>
      </c>
      <c r="G65">
        <f t="shared" si="4"/>
        <v>6.1</v>
      </c>
      <c r="H65" s="5">
        <v>39542</v>
      </c>
      <c r="I65">
        <f t="shared" si="3"/>
        <v>6.1</v>
      </c>
      <c r="J65" s="115">
        <v>0</v>
      </c>
      <c r="K65" s="167">
        <v>1.125</v>
      </c>
      <c r="L65" s="167">
        <v>3.25</v>
      </c>
      <c r="M65" s="167">
        <v>65.75</v>
      </c>
      <c r="N65" s="168" t="s">
        <v>121</v>
      </c>
      <c r="R65" s="78"/>
    </row>
    <row r="66" spans="1:18" ht="16.5" thickBot="1" x14ac:dyDescent="0.3">
      <c r="A66" s="22">
        <v>2008</v>
      </c>
      <c r="B66" s="22">
        <v>4</v>
      </c>
      <c r="C66" s="22">
        <v>5</v>
      </c>
      <c r="D66" s="22">
        <v>5.8</v>
      </c>
      <c r="E66" s="23" t="s">
        <v>12</v>
      </c>
      <c r="F66" s="11" t="s">
        <v>11</v>
      </c>
      <c r="G66">
        <f t="shared" si="4"/>
        <v>5.8</v>
      </c>
      <c r="H66" s="5">
        <v>39543</v>
      </c>
      <c r="I66">
        <f t="shared" si="3"/>
        <v>5.8</v>
      </c>
      <c r="J66" s="115">
        <v>0</v>
      </c>
      <c r="K66" s="167">
        <v>3.75</v>
      </c>
      <c r="L66" s="167">
        <v>7.75</v>
      </c>
      <c r="M66" s="167">
        <v>63.625</v>
      </c>
      <c r="N66" s="168" t="s">
        <v>123</v>
      </c>
      <c r="R66" s="78"/>
    </row>
    <row r="67" spans="1:18" ht="16.5" thickBot="1" x14ac:dyDescent="0.3">
      <c r="A67" s="22">
        <v>2008</v>
      </c>
      <c r="B67" s="22">
        <v>4</v>
      </c>
      <c r="C67" s="22">
        <v>6</v>
      </c>
      <c r="D67" s="22">
        <v>-4.5</v>
      </c>
      <c r="E67" s="23" t="s">
        <v>10</v>
      </c>
      <c r="F67" s="11" t="s">
        <v>11</v>
      </c>
      <c r="G67">
        <f t="shared" si="4"/>
        <v>-4.5</v>
      </c>
      <c r="H67" s="5">
        <v>39544</v>
      </c>
      <c r="I67">
        <f t="shared" si="3"/>
        <v>-4.5</v>
      </c>
      <c r="J67" s="115">
        <v>0</v>
      </c>
      <c r="K67" s="167">
        <v>1.875</v>
      </c>
      <c r="L67" s="167">
        <v>5.375</v>
      </c>
      <c r="M67" s="167">
        <v>58</v>
      </c>
      <c r="N67" s="168" t="s">
        <v>124</v>
      </c>
      <c r="R67" s="78"/>
    </row>
    <row r="68" spans="1:18" ht="16.5" thickBot="1" x14ac:dyDescent="0.3">
      <c r="A68" s="22">
        <v>2008</v>
      </c>
      <c r="B68" s="22">
        <v>4</v>
      </c>
      <c r="C68" s="22">
        <v>7</v>
      </c>
      <c r="D68" s="22">
        <v>-5.8</v>
      </c>
      <c r="E68" s="23" t="s">
        <v>9</v>
      </c>
      <c r="F68" s="11" t="s">
        <v>11</v>
      </c>
      <c r="G68">
        <f t="shared" si="4"/>
        <v>-5.8</v>
      </c>
      <c r="H68" s="5">
        <v>39545</v>
      </c>
      <c r="I68">
        <f t="shared" si="3"/>
        <v>-5.8</v>
      </c>
      <c r="J68" s="115">
        <v>0</v>
      </c>
      <c r="K68" s="167">
        <v>2.125</v>
      </c>
      <c r="L68" s="167">
        <v>4.125</v>
      </c>
      <c r="M68" s="167">
        <v>52.375</v>
      </c>
      <c r="N68" s="168" t="s">
        <v>120</v>
      </c>
      <c r="R68" s="78"/>
    </row>
    <row r="69" spans="1:18" ht="16.5" thickBot="1" x14ac:dyDescent="0.3">
      <c r="A69" s="22">
        <v>2008</v>
      </c>
      <c r="B69" s="22">
        <v>4</v>
      </c>
      <c r="C69" s="22">
        <v>8</v>
      </c>
      <c r="D69" s="22">
        <v>-0.5</v>
      </c>
      <c r="E69" s="23" t="s">
        <v>10</v>
      </c>
      <c r="F69" s="11" t="s">
        <v>11</v>
      </c>
      <c r="G69">
        <f t="shared" si="4"/>
        <v>-0.5</v>
      </c>
      <c r="H69" s="5">
        <v>39546</v>
      </c>
      <c r="I69">
        <f t="shared" si="3"/>
        <v>-0.5</v>
      </c>
      <c r="J69" s="115">
        <v>0</v>
      </c>
      <c r="K69" s="167">
        <v>3.25</v>
      </c>
      <c r="L69" s="167">
        <v>7</v>
      </c>
      <c r="M69" s="167">
        <v>60.875</v>
      </c>
      <c r="N69" s="168" t="s">
        <v>121</v>
      </c>
      <c r="R69" s="78"/>
    </row>
    <row r="70" spans="1:18" ht="16.5" thickBot="1" x14ac:dyDescent="0.3">
      <c r="A70" s="22">
        <v>2008</v>
      </c>
      <c r="B70" s="22">
        <v>4</v>
      </c>
      <c r="C70" s="22">
        <v>9</v>
      </c>
      <c r="D70" s="22">
        <v>-3.1</v>
      </c>
      <c r="E70" s="23" t="s">
        <v>10</v>
      </c>
      <c r="F70" s="11" t="s">
        <v>11</v>
      </c>
      <c r="G70">
        <f t="shared" si="4"/>
        <v>-3.1</v>
      </c>
      <c r="H70" s="5">
        <v>39547</v>
      </c>
      <c r="I70">
        <f t="shared" si="3"/>
        <v>-3.1</v>
      </c>
      <c r="J70" s="115">
        <v>8.8000000000000007</v>
      </c>
      <c r="K70" s="167">
        <v>2.125</v>
      </c>
      <c r="L70" s="167">
        <v>5</v>
      </c>
      <c r="M70" s="167">
        <v>90.625</v>
      </c>
      <c r="N70" s="168" t="s">
        <v>121</v>
      </c>
      <c r="R70" s="78"/>
    </row>
    <row r="71" spans="1:18" ht="16.5" thickBot="1" x14ac:dyDescent="0.3">
      <c r="A71" s="22">
        <v>2008</v>
      </c>
      <c r="B71" s="22">
        <v>4</v>
      </c>
      <c r="C71" s="22">
        <v>10</v>
      </c>
      <c r="D71" s="22">
        <v>-3.6</v>
      </c>
      <c r="E71" s="23" t="s">
        <v>10</v>
      </c>
      <c r="F71" s="11" t="s">
        <v>11</v>
      </c>
      <c r="G71">
        <f t="shared" si="4"/>
        <v>-3.6</v>
      </c>
      <c r="H71" s="5">
        <v>39548</v>
      </c>
      <c r="I71">
        <f t="shared" si="3"/>
        <v>-3.6</v>
      </c>
      <c r="J71" s="115">
        <v>0.5</v>
      </c>
      <c r="K71" s="167">
        <v>1.75</v>
      </c>
      <c r="L71" s="167">
        <v>5</v>
      </c>
      <c r="M71" s="167">
        <v>63</v>
      </c>
      <c r="N71" s="168" t="s">
        <v>120</v>
      </c>
      <c r="R71" s="78"/>
    </row>
    <row r="72" spans="1:18" ht="16.5" thickBot="1" x14ac:dyDescent="0.3">
      <c r="A72" s="22">
        <v>2008</v>
      </c>
      <c r="B72" s="22">
        <v>4</v>
      </c>
      <c r="C72" s="22">
        <v>11</v>
      </c>
      <c r="D72" s="22">
        <v>7</v>
      </c>
      <c r="E72" s="23" t="s">
        <v>12</v>
      </c>
      <c r="F72" s="11" t="s">
        <v>11</v>
      </c>
      <c r="G72">
        <f t="shared" si="4"/>
        <v>7</v>
      </c>
      <c r="H72" s="5">
        <v>39549</v>
      </c>
      <c r="I72">
        <f t="shared" si="3"/>
        <v>7</v>
      </c>
      <c r="J72" s="115">
        <v>0</v>
      </c>
      <c r="K72" s="167">
        <v>2.875</v>
      </c>
      <c r="L72" s="167">
        <v>6</v>
      </c>
      <c r="M72" s="167">
        <v>53.25</v>
      </c>
      <c r="N72" s="168" t="s">
        <v>119</v>
      </c>
      <c r="R72" s="78"/>
    </row>
    <row r="73" spans="1:18" ht="16.5" thickBot="1" x14ac:dyDescent="0.3">
      <c r="A73" s="22">
        <v>2008</v>
      </c>
      <c r="B73" s="22">
        <v>4</v>
      </c>
      <c r="C73" s="22">
        <v>12</v>
      </c>
      <c r="D73" s="22">
        <v>13.3</v>
      </c>
      <c r="E73" s="23" t="s">
        <v>13</v>
      </c>
      <c r="F73" s="11" t="s">
        <v>11</v>
      </c>
      <c r="G73">
        <f t="shared" si="4"/>
        <v>13.3</v>
      </c>
      <c r="H73" s="5">
        <v>39550</v>
      </c>
      <c r="I73">
        <f t="shared" si="3"/>
        <v>13.3</v>
      </c>
      <c r="J73" s="115">
        <v>0</v>
      </c>
      <c r="K73" s="167">
        <v>2.875</v>
      </c>
      <c r="L73" s="167">
        <v>6.5</v>
      </c>
      <c r="M73" s="167">
        <v>55.875</v>
      </c>
      <c r="N73" s="168" t="s">
        <v>117</v>
      </c>
      <c r="R73" s="78"/>
    </row>
    <row r="74" spans="1:18" ht="16.5" thickBot="1" x14ac:dyDescent="0.3">
      <c r="A74" s="22">
        <v>2008</v>
      </c>
      <c r="B74" s="22">
        <v>4</v>
      </c>
      <c r="C74" s="22">
        <v>13</v>
      </c>
      <c r="D74" s="22">
        <v>13</v>
      </c>
      <c r="E74" s="23" t="s">
        <v>13</v>
      </c>
      <c r="F74" s="11" t="s">
        <v>11</v>
      </c>
      <c r="G74">
        <f t="shared" si="4"/>
        <v>13</v>
      </c>
      <c r="H74" s="5">
        <v>39551</v>
      </c>
      <c r="I74">
        <f t="shared" si="3"/>
        <v>13</v>
      </c>
      <c r="J74" s="115">
        <v>0</v>
      </c>
      <c r="K74" s="167">
        <v>1.625</v>
      </c>
      <c r="L74" s="167">
        <v>4.625</v>
      </c>
      <c r="M74" s="167">
        <v>47.75</v>
      </c>
      <c r="N74" s="168" t="s">
        <v>120</v>
      </c>
      <c r="R74" s="78"/>
    </row>
    <row r="75" spans="1:18" ht="16.5" thickBot="1" x14ac:dyDescent="0.3">
      <c r="A75" s="22">
        <v>2008</v>
      </c>
      <c r="B75" s="22">
        <v>4</v>
      </c>
      <c r="C75" s="22">
        <v>14</v>
      </c>
      <c r="D75" s="22">
        <v>15</v>
      </c>
      <c r="E75" s="23" t="s">
        <v>14</v>
      </c>
      <c r="F75" s="11" t="s">
        <v>11</v>
      </c>
      <c r="G75">
        <f t="shared" si="4"/>
        <v>15</v>
      </c>
      <c r="H75" s="5">
        <v>39552</v>
      </c>
      <c r="I75">
        <f t="shared" si="3"/>
        <v>15</v>
      </c>
      <c r="J75" s="115">
        <v>0</v>
      </c>
      <c r="K75" s="167">
        <v>4.75</v>
      </c>
      <c r="L75" s="167">
        <v>10.125</v>
      </c>
      <c r="M75" s="167">
        <v>49.5</v>
      </c>
      <c r="N75" s="168" t="s">
        <v>119</v>
      </c>
      <c r="R75" s="78"/>
    </row>
    <row r="76" spans="1:18" ht="16.5" thickBot="1" x14ac:dyDescent="0.3">
      <c r="A76" s="22">
        <v>2008</v>
      </c>
      <c r="B76" s="22">
        <v>4</v>
      </c>
      <c r="C76" s="22">
        <v>15</v>
      </c>
      <c r="D76" s="22">
        <v>0</v>
      </c>
      <c r="E76" s="23" t="s">
        <v>11</v>
      </c>
      <c r="F76" s="11" t="s">
        <v>11</v>
      </c>
      <c r="G76">
        <f t="shared" si="4"/>
        <v>0</v>
      </c>
      <c r="H76" s="5">
        <v>39553</v>
      </c>
      <c r="I76">
        <f t="shared" si="3"/>
        <v>0</v>
      </c>
      <c r="J76" s="115">
        <v>0</v>
      </c>
      <c r="K76" s="167">
        <v>4.875</v>
      </c>
      <c r="L76" s="167">
        <v>9.75</v>
      </c>
      <c r="M76" s="167">
        <v>58.5</v>
      </c>
      <c r="N76" s="168" t="s">
        <v>120</v>
      </c>
      <c r="R76" s="78"/>
    </row>
    <row r="77" spans="1:18" ht="16.5" thickBot="1" x14ac:dyDescent="0.3">
      <c r="A77" s="22">
        <v>2008</v>
      </c>
      <c r="B77" s="22">
        <v>4</v>
      </c>
      <c r="C77" s="22">
        <v>16</v>
      </c>
      <c r="D77" s="22">
        <v>-2.2999999999999998</v>
      </c>
      <c r="E77" s="23" t="s">
        <v>10</v>
      </c>
      <c r="F77" s="11" t="s">
        <v>11</v>
      </c>
      <c r="G77">
        <f t="shared" si="4"/>
        <v>-2.2999999999999998</v>
      </c>
      <c r="H77" s="5">
        <v>39554</v>
      </c>
      <c r="I77">
        <f t="shared" si="3"/>
        <v>-2.2999999999999998</v>
      </c>
      <c r="J77" s="115">
        <v>15.9</v>
      </c>
      <c r="K77" s="167">
        <v>1.875</v>
      </c>
      <c r="L77" s="167">
        <v>4.875</v>
      </c>
      <c r="M77" s="167">
        <v>89.125</v>
      </c>
      <c r="N77" s="168" t="s">
        <v>129</v>
      </c>
      <c r="R77" s="78"/>
    </row>
    <row r="78" spans="1:18" ht="16.5" thickBot="1" x14ac:dyDescent="0.3">
      <c r="A78" s="22">
        <v>2008</v>
      </c>
      <c r="B78" s="22">
        <v>4</v>
      </c>
      <c r="C78" s="22">
        <v>17</v>
      </c>
      <c r="D78" s="22">
        <v>-4.2</v>
      </c>
      <c r="E78" s="23" t="s">
        <v>10</v>
      </c>
      <c r="F78" s="11" t="s">
        <v>11</v>
      </c>
      <c r="G78">
        <f t="shared" si="4"/>
        <v>-4.2</v>
      </c>
      <c r="H78" s="5">
        <v>39555</v>
      </c>
      <c r="I78">
        <f t="shared" si="3"/>
        <v>-4.2</v>
      </c>
      <c r="J78" s="62">
        <v>17.100000000000001</v>
      </c>
      <c r="K78" s="167">
        <v>2.875</v>
      </c>
      <c r="L78" s="167">
        <v>6.75</v>
      </c>
      <c r="M78" s="167">
        <v>87</v>
      </c>
      <c r="N78" s="168" t="s">
        <v>119</v>
      </c>
    </row>
    <row r="79" spans="1:18" ht="16.5" thickBot="1" x14ac:dyDescent="0.3">
      <c r="A79" s="22">
        <v>2008</v>
      </c>
      <c r="B79" s="22">
        <v>4</v>
      </c>
      <c r="C79" s="22">
        <v>18</v>
      </c>
      <c r="D79" s="22">
        <v>-8.4</v>
      </c>
      <c r="E79" s="23" t="s">
        <v>9</v>
      </c>
      <c r="F79" s="11" t="s">
        <v>11</v>
      </c>
      <c r="G79">
        <f t="shared" si="4"/>
        <v>-8.4</v>
      </c>
      <c r="H79" s="5">
        <v>39556</v>
      </c>
      <c r="I79">
        <f t="shared" si="3"/>
        <v>-8.4</v>
      </c>
      <c r="J79" s="62">
        <v>0.7</v>
      </c>
      <c r="K79" s="167">
        <v>2.5</v>
      </c>
      <c r="L79" s="167">
        <v>6</v>
      </c>
      <c r="M79" s="167">
        <v>70.625</v>
      </c>
      <c r="N79" s="168" t="s">
        <v>119</v>
      </c>
    </row>
    <row r="80" spans="1:18" ht="16.5" thickBot="1" x14ac:dyDescent="0.3">
      <c r="A80" s="22">
        <v>2008</v>
      </c>
      <c r="B80" s="22">
        <v>4</v>
      </c>
      <c r="C80" s="22">
        <v>19</v>
      </c>
      <c r="D80" s="22">
        <v>-4.5</v>
      </c>
      <c r="E80" s="23" t="s">
        <v>10</v>
      </c>
      <c r="F80" s="11" t="s">
        <v>11</v>
      </c>
      <c r="G80">
        <f t="shared" si="4"/>
        <v>-4.5</v>
      </c>
      <c r="H80" s="5">
        <v>39557</v>
      </c>
      <c r="I80">
        <f t="shared" si="3"/>
        <v>-4.5</v>
      </c>
      <c r="J80" s="62">
        <v>0</v>
      </c>
      <c r="K80" s="167">
        <v>2.625</v>
      </c>
      <c r="L80" s="167">
        <v>6.375</v>
      </c>
      <c r="M80" s="167">
        <v>55.875</v>
      </c>
      <c r="N80" s="168" t="s">
        <v>120</v>
      </c>
    </row>
    <row r="81" spans="1:23" ht="16.5" thickBot="1" x14ac:dyDescent="0.3">
      <c r="A81" s="28">
        <v>2008</v>
      </c>
      <c r="B81" s="28">
        <v>4</v>
      </c>
      <c r="C81" s="28">
        <v>20</v>
      </c>
      <c r="D81" s="28">
        <v>3.7</v>
      </c>
      <c r="E81" s="29" t="s">
        <v>11</v>
      </c>
      <c r="F81" s="11" t="s">
        <v>11</v>
      </c>
      <c r="G81" s="30">
        <f t="shared" si="4"/>
        <v>3.7</v>
      </c>
      <c r="H81" s="5">
        <v>39558</v>
      </c>
      <c r="I81" s="30">
        <f t="shared" si="3"/>
        <v>3.7</v>
      </c>
      <c r="J81" s="62">
        <v>0</v>
      </c>
      <c r="K81" s="167">
        <v>2.625</v>
      </c>
      <c r="L81" s="167">
        <v>6.25</v>
      </c>
      <c r="M81" s="167">
        <v>57</v>
      </c>
      <c r="N81" s="168" t="s">
        <v>120</v>
      </c>
    </row>
    <row r="82" spans="1:23" ht="16.5" thickBot="1" x14ac:dyDescent="0.3">
      <c r="A82" s="22">
        <v>2008</v>
      </c>
      <c r="B82" s="22">
        <v>4</v>
      </c>
      <c r="C82" s="22">
        <v>21</v>
      </c>
      <c r="D82" s="22">
        <v>7.5</v>
      </c>
      <c r="E82" s="23" t="s">
        <v>12</v>
      </c>
      <c r="F82" s="40" t="s">
        <v>12</v>
      </c>
      <c r="G82">
        <f>D82-5</f>
        <v>2.5</v>
      </c>
      <c r="H82" s="5">
        <v>39559</v>
      </c>
      <c r="I82">
        <f t="shared" si="3"/>
        <v>7.5</v>
      </c>
      <c r="J82" s="62">
        <v>0</v>
      </c>
      <c r="K82" s="167">
        <v>0.5</v>
      </c>
      <c r="L82" s="167">
        <v>1.75</v>
      </c>
      <c r="M82" s="167">
        <v>52</v>
      </c>
      <c r="N82" s="168" t="s">
        <v>127</v>
      </c>
    </row>
    <row r="83" spans="1:23" ht="16.5" thickBot="1" x14ac:dyDescent="0.3">
      <c r="A83" s="22">
        <v>2008</v>
      </c>
      <c r="B83" s="22">
        <v>4</v>
      </c>
      <c r="C83" s="22">
        <v>22</v>
      </c>
      <c r="D83" s="22">
        <v>9.5</v>
      </c>
      <c r="E83" s="23" t="s">
        <v>12</v>
      </c>
      <c r="F83" s="13" t="s">
        <v>12</v>
      </c>
      <c r="G83">
        <f t="shared" ref="G83:G97" si="5">D83-5</f>
        <v>4.5</v>
      </c>
      <c r="H83" s="5">
        <v>39560</v>
      </c>
      <c r="I83">
        <f t="shared" si="3"/>
        <v>9.5</v>
      </c>
      <c r="J83" s="62">
        <v>0</v>
      </c>
      <c r="K83" s="167">
        <v>0.75</v>
      </c>
      <c r="L83" s="167">
        <v>2</v>
      </c>
      <c r="M83" s="167">
        <v>38.625</v>
      </c>
      <c r="N83" s="168" t="s">
        <v>129</v>
      </c>
    </row>
    <row r="84" spans="1:23" ht="16.5" thickBot="1" x14ac:dyDescent="0.3">
      <c r="A84" s="22">
        <v>2008</v>
      </c>
      <c r="B84" s="22">
        <v>4</v>
      </c>
      <c r="C84" s="22">
        <v>23</v>
      </c>
      <c r="D84" s="22">
        <v>14.5</v>
      </c>
      <c r="E84" s="23" t="s">
        <v>13</v>
      </c>
      <c r="F84" s="13" t="s">
        <v>12</v>
      </c>
      <c r="G84">
        <f t="shared" si="5"/>
        <v>9.5</v>
      </c>
      <c r="H84" s="5">
        <v>39561</v>
      </c>
      <c r="I84">
        <f t="shared" si="3"/>
        <v>14.5</v>
      </c>
      <c r="J84" s="62">
        <v>0</v>
      </c>
      <c r="K84" s="167">
        <v>1.875</v>
      </c>
      <c r="L84" s="167">
        <v>4</v>
      </c>
      <c r="M84" s="167">
        <v>37.875</v>
      </c>
      <c r="N84" s="168" t="s">
        <v>118</v>
      </c>
    </row>
    <row r="85" spans="1:23" ht="16.5" thickBot="1" x14ac:dyDescent="0.3">
      <c r="A85" s="22">
        <v>2008</v>
      </c>
      <c r="B85" s="22">
        <v>4</v>
      </c>
      <c r="C85" s="22">
        <v>24</v>
      </c>
      <c r="D85" s="22">
        <v>16.8</v>
      </c>
      <c r="E85" s="23" t="s">
        <v>14</v>
      </c>
      <c r="F85" s="13" t="s">
        <v>12</v>
      </c>
      <c r="G85">
        <f t="shared" si="5"/>
        <v>11.8</v>
      </c>
      <c r="H85" s="5">
        <v>39562</v>
      </c>
      <c r="I85">
        <f t="shared" si="3"/>
        <v>16.8</v>
      </c>
      <c r="J85" s="62">
        <v>0</v>
      </c>
      <c r="K85" s="167">
        <v>3.25</v>
      </c>
      <c r="L85" s="167">
        <v>7.75</v>
      </c>
      <c r="M85" s="167">
        <v>53</v>
      </c>
      <c r="N85" s="168" t="s">
        <v>119</v>
      </c>
    </row>
    <row r="86" spans="1:23" ht="16.5" thickBot="1" x14ac:dyDescent="0.3">
      <c r="A86" s="22">
        <v>2008</v>
      </c>
      <c r="B86" s="22">
        <v>4</v>
      </c>
      <c r="C86" s="22">
        <v>25</v>
      </c>
      <c r="D86" s="22">
        <v>15.5</v>
      </c>
      <c r="E86" s="23" t="s">
        <v>14</v>
      </c>
      <c r="F86" s="13" t="s">
        <v>12</v>
      </c>
      <c r="G86">
        <f t="shared" si="5"/>
        <v>10.5</v>
      </c>
      <c r="H86" s="5">
        <v>39563</v>
      </c>
      <c r="I86">
        <f t="shared" si="3"/>
        <v>15.5</v>
      </c>
      <c r="J86" s="62">
        <v>0</v>
      </c>
      <c r="K86" s="167">
        <v>5</v>
      </c>
      <c r="L86" s="167">
        <v>10.75</v>
      </c>
      <c r="M86" s="167">
        <v>58.25</v>
      </c>
      <c r="N86" s="168" t="s">
        <v>119</v>
      </c>
    </row>
    <row r="87" spans="1:23" ht="16.5" thickBot="1" x14ac:dyDescent="0.3">
      <c r="A87" s="22">
        <v>2008</v>
      </c>
      <c r="B87" s="22">
        <v>4</v>
      </c>
      <c r="C87" s="22">
        <v>26</v>
      </c>
      <c r="D87" s="22">
        <v>11.5</v>
      </c>
      <c r="E87" s="23" t="s">
        <v>13</v>
      </c>
      <c r="F87" s="13" t="s">
        <v>12</v>
      </c>
      <c r="G87">
        <f t="shared" si="5"/>
        <v>6.5</v>
      </c>
      <c r="H87" s="5">
        <v>39564</v>
      </c>
      <c r="I87">
        <f t="shared" si="3"/>
        <v>11.5</v>
      </c>
      <c r="J87" s="62">
        <v>0.5</v>
      </c>
      <c r="K87" s="167">
        <v>3</v>
      </c>
      <c r="L87" s="167">
        <v>7.625</v>
      </c>
      <c r="M87" s="167">
        <v>57.75</v>
      </c>
      <c r="N87" s="168" t="s">
        <v>123</v>
      </c>
      <c r="P87">
        <v>2</v>
      </c>
      <c r="Q87">
        <v>14</v>
      </c>
      <c r="R87">
        <v>2</v>
      </c>
    </row>
    <row r="88" spans="1:23" ht="16.5" thickBot="1" x14ac:dyDescent="0.3">
      <c r="A88" s="22">
        <v>2008</v>
      </c>
      <c r="B88" s="22">
        <v>4</v>
      </c>
      <c r="C88" s="22">
        <v>27</v>
      </c>
      <c r="D88" s="22">
        <v>7.8</v>
      </c>
      <c r="E88" s="23" t="s">
        <v>12</v>
      </c>
      <c r="F88" s="13" t="s">
        <v>12</v>
      </c>
      <c r="G88">
        <f t="shared" si="5"/>
        <v>2.8</v>
      </c>
      <c r="H88" s="5">
        <v>39565</v>
      </c>
      <c r="I88">
        <f t="shared" si="3"/>
        <v>7.8</v>
      </c>
      <c r="J88" s="62">
        <v>0</v>
      </c>
      <c r="K88" s="167">
        <v>2.25</v>
      </c>
      <c r="L88" s="167">
        <v>5</v>
      </c>
      <c r="M88" s="167">
        <v>44.875</v>
      </c>
      <c r="N88" s="168" t="s">
        <v>119</v>
      </c>
      <c r="P88">
        <v>3</v>
      </c>
      <c r="Q88">
        <v>15</v>
      </c>
      <c r="R88">
        <v>2</v>
      </c>
    </row>
    <row r="89" spans="1:23" ht="16.5" thickBot="1" x14ac:dyDescent="0.3">
      <c r="A89" s="22">
        <v>2008</v>
      </c>
      <c r="B89" s="22">
        <v>4</v>
      </c>
      <c r="C89" s="22">
        <v>28</v>
      </c>
      <c r="D89" s="22">
        <v>4.9000000000000004</v>
      </c>
      <c r="E89" s="23" t="s">
        <v>11</v>
      </c>
      <c r="F89" s="13" t="s">
        <v>12</v>
      </c>
      <c r="G89">
        <f t="shared" si="5"/>
        <v>-9.9999999999999645E-2</v>
      </c>
      <c r="H89" s="5">
        <v>39566</v>
      </c>
      <c r="I89">
        <f t="shared" si="3"/>
        <v>4.9000000000000004</v>
      </c>
      <c r="J89" s="62">
        <v>0.4</v>
      </c>
      <c r="K89" s="167">
        <v>5.75</v>
      </c>
      <c r="L89" s="167">
        <v>12.375</v>
      </c>
      <c r="M89" s="167">
        <v>53.5</v>
      </c>
      <c r="N89" s="168" t="s">
        <v>122</v>
      </c>
      <c r="O89">
        <v>3</v>
      </c>
      <c r="P89">
        <v>3</v>
      </c>
      <c r="Q89">
        <v>15</v>
      </c>
      <c r="R89">
        <v>1</v>
      </c>
    </row>
    <row r="90" spans="1:23" ht="16.5" thickBot="1" x14ac:dyDescent="0.3">
      <c r="A90" s="22">
        <v>2008</v>
      </c>
      <c r="B90" s="22">
        <v>4</v>
      </c>
      <c r="C90" s="22">
        <v>29</v>
      </c>
      <c r="D90" s="22">
        <v>3</v>
      </c>
      <c r="E90" s="23" t="s">
        <v>11</v>
      </c>
      <c r="F90" s="13" t="s">
        <v>12</v>
      </c>
      <c r="G90">
        <f t="shared" si="5"/>
        <v>-2</v>
      </c>
      <c r="H90" s="5">
        <v>39567</v>
      </c>
      <c r="I90">
        <f t="shared" si="3"/>
        <v>3</v>
      </c>
      <c r="J90" s="62">
        <v>0</v>
      </c>
      <c r="K90" s="167">
        <v>2.75</v>
      </c>
      <c r="L90" s="167">
        <v>7.25</v>
      </c>
      <c r="M90" s="167">
        <v>65.625</v>
      </c>
      <c r="N90" s="168" t="s">
        <v>119</v>
      </c>
      <c r="O90">
        <v>2</v>
      </c>
      <c r="P90">
        <v>13</v>
      </c>
      <c r="Q90">
        <v>13</v>
      </c>
      <c r="R90">
        <v>1</v>
      </c>
    </row>
    <row r="91" spans="1:23" ht="16.5" thickBot="1" x14ac:dyDescent="0.3">
      <c r="A91" s="22">
        <v>2008</v>
      </c>
      <c r="B91" s="22">
        <v>4</v>
      </c>
      <c r="C91" s="22">
        <v>30</v>
      </c>
      <c r="D91" s="22">
        <v>2.2000000000000002</v>
      </c>
      <c r="E91" s="23" t="s">
        <v>11</v>
      </c>
      <c r="F91" s="13" t="s">
        <v>12</v>
      </c>
      <c r="G91">
        <f t="shared" si="5"/>
        <v>-2.8</v>
      </c>
      <c r="H91" s="5">
        <v>39568</v>
      </c>
      <c r="I91">
        <f t="shared" si="3"/>
        <v>2.2000000000000002</v>
      </c>
      <c r="J91" s="62">
        <v>4.3</v>
      </c>
      <c r="K91" s="167">
        <v>5.75</v>
      </c>
      <c r="L91" s="167">
        <v>9.75</v>
      </c>
      <c r="M91" s="167">
        <v>86.375</v>
      </c>
      <c r="N91" s="168" t="s">
        <v>122</v>
      </c>
      <c r="O91">
        <v>2</v>
      </c>
      <c r="P91">
        <v>17</v>
      </c>
      <c r="Q91">
        <v>8</v>
      </c>
      <c r="R91">
        <v>1</v>
      </c>
    </row>
    <row r="92" spans="1:23" ht="16.5" thickBot="1" x14ac:dyDescent="0.3">
      <c r="A92" s="22">
        <v>2008</v>
      </c>
      <c r="B92" s="22">
        <v>5</v>
      </c>
      <c r="C92" s="22">
        <v>1</v>
      </c>
      <c r="D92" s="22">
        <v>2.1</v>
      </c>
      <c r="E92" s="23" t="s">
        <v>11</v>
      </c>
      <c r="F92" s="13" t="s">
        <v>12</v>
      </c>
      <c r="G92">
        <f t="shared" si="5"/>
        <v>-2.9</v>
      </c>
      <c r="H92" s="5">
        <v>39569</v>
      </c>
      <c r="I92">
        <f t="shared" si="3"/>
        <v>2.1</v>
      </c>
      <c r="J92" s="62">
        <v>0.4</v>
      </c>
      <c r="K92" s="167">
        <v>2.875</v>
      </c>
      <c r="L92" s="167">
        <v>6</v>
      </c>
      <c r="M92" s="167">
        <v>64.75</v>
      </c>
      <c r="N92" s="168" t="s">
        <v>121</v>
      </c>
      <c r="P92">
        <v>5</v>
      </c>
      <c r="Q92">
        <v>5</v>
      </c>
      <c r="R92">
        <v>2</v>
      </c>
    </row>
    <row r="93" spans="1:23" ht="16.5" thickBot="1" x14ac:dyDescent="0.3">
      <c r="A93" s="22">
        <v>2008</v>
      </c>
      <c r="B93" s="22">
        <v>5</v>
      </c>
      <c r="C93" s="22">
        <v>2</v>
      </c>
      <c r="D93" s="22">
        <v>3.4</v>
      </c>
      <c r="E93" s="23" t="s">
        <v>11</v>
      </c>
      <c r="F93" s="13" t="s">
        <v>12</v>
      </c>
      <c r="G93">
        <f t="shared" si="5"/>
        <v>-1.6</v>
      </c>
      <c r="H93" s="5">
        <v>39570</v>
      </c>
      <c r="I93">
        <f t="shared" si="3"/>
        <v>3.4</v>
      </c>
      <c r="J93" s="62">
        <v>0.9</v>
      </c>
      <c r="K93" s="167">
        <v>1.5</v>
      </c>
      <c r="L93" s="167">
        <v>5.125</v>
      </c>
      <c r="M93" s="167">
        <v>76.625</v>
      </c>
      <c r="N93" s="168" t="s">
        <v>121</v>
      </c>
      <c r="P93">
        <v>1</v>
      </c>
      <c r="Q93">
        <v>9</v>
      </c>
      <c r="R93">
        <v>2</v>
      </c>
    </row>
    <row r="94" spans="1:23" ht="16.5" thickBot="1" x14ac:dyDescent="0.3">
      <c r="A94" s="22">
        <v>2008</v>
      </c>
      <c r="B94" s="22">
        <v>5</v>
      </c>
      <c r="C94" s="22">
        <v>3</v>
      </c>
      <c r="D94" s="22">
        <v>4.4000000000000004</v>
      </c>
      <c r="E94" s="23" t="s">
        <v>11</v>
      </c>
      <c r="F94" s="13" t="s">
        <v>12</v>
      </c>
      <c r="G94">
        <f t="shared" si="5"/>
        <v>-0.59999999999999964</v>
      </c>
      <c r="H94" s="5">
        <v>39571</v>
      </c>
      <c r="I94">
        <f t="shared" si="3"/>
        <v>4.4000000000000004</v>
      </c>
      <c r="J94" s="62">
        <v>3.6</v>
      </c>
      <c r="K94" s="167">
        <v>3.5</v>
      </c>
      <c r="L94" s="167">
        <v>8</v>
      </c>
      <c r="M94" s="167">
        <v>86.875</v>
      </c>
      <c r="N94" s="168" t="s">
        <v>121</v>
      </c>
      <c r="P94">
        <v>4</v>
      </c>
      <c r="Q94">
        <v>28</v>
      </c>
      <c r="R94">
        <v>1</v>
      </c>
      <c r="U94">
        <v>11</v>
      </c>
      <c r="V94">
        <v>2</v>
      </c>
      <c r="W94">
        <v>3</v>
      </c>
    </row>
    <row r="95" spans="1:23" ht="16.5" thickBot="1" x14ac:dyDescent="0.3">
      <c r="A95" s="22">
        <v>2008</v>
      </c>
      <c r="B95" s="22">
        <v>5</v>
      </c>
      <c r="C95" s="22">
        <v>4</v>
      </c>
      <c r="D95" s="22">
        <v>6.2</v>
      </c>
      <c r="E95" s="23" t="s">
        <v>12</v>
      </c>
      <c r="F95" s="13" t="s">
        <v>12</v>
      </c>
      <c r="G95">
        <f t="shared" si="5"/>
        <v>1.2000000000000002</v>
      </c>
      <c r="H95" s="5">
        <v>39572</v>
      </c>
      <c r="I95">
        <f t="shared" si="3"/>
        <v>6.2</v>
      </c>
      <c r="J95" s="62">
        <v>0.8</v>
      </c>
      <c r="K95" s="167">
        <v>2.25</v>
      </c>
      <c r="L95" s="167">
        <v>5.375</v>
      </c>
      <c r="M95" s="167">
        <v>66</v>
      </c>
      <c r="N95" s="168" t="s">
        <v>123</v>
      </c>
      <c r="P95">
        <v>4</v>
      </c>
      <c r="Q95">
        <v>2</v>
      </c>
      <c r="R95">
        <v>6</v>
      </c>
      <c r="U95">
        <v>5</v>
      </c>
    </row>
    <row r="96" spans="1:23" ht="16.5" thickBot="1" x14ac:dyDescent="0.3">
      <c r="A96" s="22">
        <v>2008</v>
      </c>
      <c r="B96" s="22">
        <v>5</v>
      </c>
      <c r="C96" s="22">
        <v>5</v>
      </c>
      <c r="D96" s="22">
        <v>6.8</v>
      </c>
      <c r="E96" s="23" t="s">
        <v>12</v>
      </c>
      <c r="F96" s="13" t="s">
        <v>12</v>
      </c>
      <c r="G96">
        <f t="shared" si="5"/>
        <v>1.7999999999999998</v>
      </c>
      <c r="H96" s="5">
        <v>39573</v>
      </c>
      <c r="I96">
        <f t="shared" ref="I96:I159" si="6">D96</f>
        <v>6.8</v>
      </c>
      <c r="J96" s="62">
        <v>0</v>
      </c>
      <c r="K96" s="167">
        <v>2.75</v>
      </c>
      <c r="L96" s="167">
        <v>6.375</v>
      </c>
      <c r="M96" s="167">
        <v>51.375</v>
      </c>
      <c r="N96" s="168" t="s">
        <v>122</v>
      </c>
      <c r="O96">
        <v>1</v>
      </c>
      <c r="P96">
        <v>7</v>
      </c>
      <c r="Q96">
        <v>11</v>
      </c>
      <c r="R96">
        <v>12</v>
      </c>
      <c r="U96">
        <v>5</v>
      </c>
    </row>
    <row r="97" spans="1:21" ht="16.5" thickBot="1" x14ac:dyDescent="0.3">
      <c r="A97" s="28">
        <v>2008</v>
      </c>
      <c r="B97" s="28">
        <v>5</v>
      </c>
      <c r="C97" s="28">
        <v>6</v>
      </c>
      <c r="D97" s="28">
        <v>8.6999999999999993</v>
      </c>
      <c r="E97" s="29" t="s">
        <v>12</v>
      </c>
      <c r="F97" s="13" t="s">
        <v>12</v>
      </c>
      <c r="G97" s="30">
        <f t="shared" si="5"/>
        <v>3.6999999999999993</v>
      </c>
      <c r="H97" s="5">
        <v>39574</v>
      </c>
      <c r="I97" s="30">
        <f t="shared" si="6"/>
        <v>8.6999999999999993</v>
      </c>
      <c r="J97" s="62">
        <v>0</v>
      </c>
      <c r="K97" s="167">
        <v>2.75</v>
      </c>
      <c r="L97" s="167">
        <v>7.25</v>
      </c>
      <c r="M97" s="167">
        <v>46.75</v>
      </c>
      <c r="N97" s="168" t="s">
        <v>117</v>
      </c>
      <c r="P97">
        <v>24</v>
      </c>
      <c r="Q97">
        <v>16</v>
      </c>
      <c r="R97">
        <v>17</v>
      </c>
      <c r="U97">
        <v>6</v>
      </c>
    </row>
    <row r="98" spans="1:21" ht="16.5" thickBot="1" x14ac:dyDescent="0.3">
      <c r="A98" s="22">
        <v>2008</v>
      </c>
      <c r="B98" s="22">
        <v>5</v>
      </c>
      <c r="C98" s="22">
        <v>7</v>
      </c>
      <c r="D98" s="22">
        <v>11.7</v>
      </c>
      <c r="E98" s="23" t="s">
        <v>13</v>
      </c>
      <c r="F98" s="32" t="s">
        <v>15</v>
      </c>
      <c r="G98">
        <f>D98-10</f>
        <v>1.6999999999999993</v>
      </c>
      <c r="H98" s="5">
        <v>39575</v>
      </c>
      <c r="I98">
        <f t="shared" si="6"/>
        <v>11.7</v>
      </c>
      <c r="J98" s="62">
        <v>0</v>
      </c>
      <c r="K98" s="167">
        <v>2.125</v>
      </c>
      <c r="L98" s="167">
        <v>5.125</v>
      </c>
      <c r="M98" s="167">
        <v>40.125</v>
      </c>
      <c r="N98" s="168" t="s">
        <v>129</v>
      </c>
      <c r="P98">
        <v>41</v>
      </c>
      <c r="Q98">
        <v>11</v>
      </c>
      <c r="R98">
        <v>32</v>
      </c>
      <c r="U98">
        <v>6</v>
      </c>
    </row>
    <row r="99" spans="1:21" ht="16.5" thickBot="1" x14ac:dyDescent="0.3">
      <c r="A99" s="22">
        <v>2008</v>
      </c>
      <c r="B99" s="22">
        <v>5</v>
      </c>
      <c r="C99" s="22">
        <v>8</v>
      </c>
      <c r="D99" s="22">
        <v>15.7</v>
      </c>
      <c r="E99" s="23" t="s">
        <v>14</v>
      </c>
      <c r="F99" s="15" t="s">
        <v>15</v>
      </c>
      <c r="G99">
        <f t="shared" ref="G99:G103" si="7">D99-10</f>
        <v>5.6999999999999993</v>
      </c>
      <c r="H99" s="5">
        <v>39576</v>
      </c>
      <c r="I99">
        <f t="shared" si="6"/>
        <v>15.7</v>
      </c>
      <c r="J99" s="62">
        <v>0</v>
      </c>
      <c r="K99" s="167">
        <v>1.625</v>
      </c>
      <c r="L99" s="167">
        <v>4.75</v>
      </c>
      <c r="M99" s="167">
        <v>39.125</v>
      </c>
      <c r="N99" s="168" t="s">
        <v>124</v>
      </c>
      <c r="P99">
        <v>79</v>
      </c>
      <c r="Q99">
        <v>11</v>
      </c>
      <c r="R99">
        <v>56</v>
      </c>
      <c r="U99">
        <v>8</v>
      </c>
    </row>
    <row r="100" spans="1:21" ht="16.5" thickBot="1" x14ac:dyDescent="0.3">
      <c r="A100" s="22">
        <v>2008</v>
      </c>
      <c r="B100" s="22">
        <v>5</v>
      </c>
      <c r="C100" s="22">
        <v>9</v>
      </c>
      <c r="D100" s="22">
        <v>18.7</v>
      </c>
      <c r="E100" s="23" t="s">
        <v>14</v>
      </c>
      <c r="F100" s="15" t="s">
        <v>15</v>
      </c>
      <c r="G100">
        <f t="shared" si="7"/>
        <v>8.6999999999999993</v>
      </c>
      <c r="H100" s="5">
        <v>39577</v>
      </c>
      <c r="I100">
        <f t="shared" si="6"/>
        <v>18.7</v>
      </c>
      <c r="J100" s="62">
        <v>0</v>
      </c>
      <c r="K100" s="167">
        <v>1.75</v>
      </c>
      <c r="L100" s="167">
        <v>3.875</v>
      </c>
      <c r="M100" s="167">
        <v>30.875</v>
      </c>
      <c r="N100" s="168" t="s">
        <v>124</v>
      </c>
      <c r="O100">
        <v>12</v>
      </c>
      <c r="P100">
        <v>116</v>
      </c>
      <c r="Q100">
        <v>4</v>
      </c>
      <c r="R100">
        <v>38</v>
      </c>
      <c r="T100">
        <v>1</v>
      </c>
      <c r="U100">
        <v>12</v>
      </c>
    </row>
    <row r="101" spans="1:21" ht="16.5" thickBot="1" x14ac:dyDescent="0.3">
      <c r="A101" s="22">
        <v>2008</v>
      </c>
      <c r="B101" s="22">
        <v>5</v>
      </c>
      <c r="C101" s="22">
        <v>10</v>
      </c>
      <c r="D101" s="22">
        <v>22.5</v>
      </c>
      <c r="E101" s="23" t="s">
        <v>14</v>
      </c>
      <c r="F101" s="15" t="s">
        <v>15</v>
      </c>
      <c r="G101">
        <f t="shared" si="7"/>
        <v>12.5</v>
      </c>
      <c r="H101" s="5">
        <v>39578</v>
      </c>
      <c r="I101">
        <f t="shared" si="6"/>
        <v>22.5</v>
      </c>
      <c r="J101" s="62">
        <v>0</v>
      </c>
      <c r="K101" s="167">
        <v>3</v>
      </c>
      <c r="L101" s="167">
        <v>6.75</v>
      </c>
      <c r="M101" s="167">
        <v>38.125</v>
      </c>
      <c r="N101" s="168" t="s">
        <v>119</v>
      </c>
      <c r="O101">
        <v>16</v>
      </c>
      <c r="P101">
        <v>147</v>
      </c>
      <c r="Q101">
        <v>5</v>
      </c>
      <c r="R101">
        <v>9</v>
      </c>
      <c r="T101">
        <v>1</v>
      </c>
      <c r="U101">
        <v>17</v>
      </c>
    </row>
    <row r="102" spans="1:21" ht="16.5" thickBot="1" x14ac:dyDescent="0.3">
      <c r="A102" s="22">
        <v>2008</v>
      </c>
      <c r="B102" s="22">
        <v>5</v>
      </c>
      <c r="C102" s="22">
        <v>11</v>
      </c>
      <c r="D102" s="22">
        <v>18.600000000000001</v>
      </c>
      <c r="E102" s="23" t="s">
        <v>14</v>
      </c>
      <c r="F102" s="15" t="s">
        <v>15</v>
      </c>
      <c r="G102">
        <f t="shared" si="7"/>
        <v>8.6000000000000014</v>
      </c>
      <c r="H102" s="5">
        <v>39579</v>
      </c>
      <c r="I102">
        <f t="shared" si="6"/>
        <v>18.600000000000001</v>
      </c>
      <c r="J102" s="62">
        <v>0</v>
      </c>
      <c r="K102" s="167">
        <v>3.125</v>
      </c>
      <c r="L102" s="167">
        <v>7.375</v>
      </c>
      <c r="M102" s="167">
        <v>63</v>
      </c>
      <c r="N102" s="168" t="s">
        <v>120</v>
      </c>
      <c r="O102">
        <v>11</v>
      </c>
      <c r="P102">
        <v>153</v>
      </c>
      <c r="Q102">
        <v>7</v>
      </c>
      <c r="R102">
        <v>8</v>
      </c>
      <c r="U102">
        <v>8</v>
      </c>
    </row>
    <row r="103" spans="1:21" ht="16.5" thickBot="1" x14ac:dyDescent="0.3">
      <c r="A103" s="28">
        <v>2008</v>
      </c>
      <c r="B103" s="28">
        <v>5</v>
      </c>
      <c r="C103" s="28">
        <v>12</v>
      </c>
      <c r="D103" s="28">
        <v>13.7</v>
      </c>
      <c r="E103" s="29" t="s">
        <v>13</v>
      </c>
      <c r="F103" s="15" t="s">
        <v>15</v>
      </c>
      <c r="G103" s="30">
        <f t="shared" si="7"/>
        <v>3.6999999999999993</v>
      </c>
      <c r="H103" s="5">
        <v>39580</v>
      </c>
      <c r="I103" s="30">
        <f t="shared" si="6"/>
        <v>13.7</v>
      </c>
      <c r="J103" s="62">
        <v>0</v>
      </c>
      <c r="K103" s="167">
        <v>0.875</v>
      </c>
      <c r="L103" s="167">
        <v>2.5</v>
      </c>
      <c r="M103" s="167">
        <v>49.75</v>
      </c>
      <c r="N103" s="168" t="s">
        <v>127</v>
      </c>
      <c r="O103">
        <v>12</v>
      </c>
      <c r="P103">
        <v>157</v>
      </c>
      <c r="Q103">
        <v>5</v>
      </c>
      <c r="R103">
        <v>6</v>
      </c>
      <c r="T103">
        <v>1</v>
      </c>
      <c r="U103">
        <v>36</v>
      </c>
    </row>
    <row r="104" spans="1:21" ht="16.5" thickBot="1" x14ac:dyDescent="0.3">
      <c r="A104" s="22">
        <v>2008</v>
      </c>
      <c r="B104" s="22">
        <v>5</v>
      </c>
      <c r="C104" s="22">
        <v>13</v>
      </c>
      <c r="D104" s="22">
        <v>16.7</v>
      </c>
      <c r="E104" s="23" t="s">
        <v>14</v>
      </c>
      <c r="F104" s="36" t="s">
        <v>16</v>
      </c>
      <c r="G104">
        <f>D104-15</f>
        <v>1.6999999999999993</v>
      </c>
      <c r="H104" s="5">
        <v>39581</v>
      </c>
      <c r="I104">
        <f t="shared" si="6"/>
        <v>16.7</v>
      </c>
      <c r="J104" s="62">
        <v>0</v>
      </c>
      <c r="K104" s="167">
        <v>1.25</v>
      </c>
      <c r="L104" s="167">
        <v>3.75</v>
      </c>
      <c r="M104" s="167">
        <v>43.125</v>
      </c>
      <c r="N104" s="168" t="s">
        <v>127</v>
      </c>
      <c r="O104">
        <v>7</v>
      </c>
      <c r="P104">
        <v>1</v>
      </c>
      <c r="T104">
        <v>1</v>
      </c>
      <c r="U104">
        <v>54</v>
      </c>
    </row>
    <row r="105" spans="1:21" ht="16.5" thickBot="1" x14ac:dyDescent="0.3">
      <c r="A105" s="22">
        <v>2008</v>
      </c>
      <c r="B105" s="22">
        <v>5</v>
      </c>
      <c r="C105" s="22">
        <v>14</v>
      </c>
      <c r="D105" s="22">
        <v>19.3</v>
      </c>
      <c r="E105" s="23" t="s">
        <v>14</v>
      </c>
      <c r="F105" s="17" t="s">
        <v>16</v>
      </c>
      <c r="G105">
        <f t="shared" ref="G105:G168" si="8">D105-15</f>
        <v>4.3000000000000007</v>
      </c>
      <c r="H105" s="5">
        <v>39582</v>
      </c>
      <c r="I105">
        <f t="shared" si="6"/>
        <v>19.3</v>
      </c>
      <c r="J105" s="62">
        <v>0</v>
      </c>
      <c r="K105" s="167">
        <v>1.875</v>
      </c>
      <c r="L105" s="167">
        <v>4.75</v>
      </c>
      <c r="M105" s="167">
        <v>38.125</v>
      </c>
      <c r="N105" s="168" t="s">
        <v>127</v>
      </c>
      <c r="O105">
        <v>2</v>
      </c>
      <c r="P105">
        <v>5</v>
      </c>
      <c r="U105">
        <v>151</v>
      </c>
    </row>
    <row r="106" spans="1:21" ht="16.5" thickBot="1" x14ac:dyDescent="0.3">
      <c r="A106" s="22">
        <v>2008</v>
      </c>
      <c r="B106" s="22">
        <v>5</v>
      </c>
      <c r="C106" s="22">
        <v>15</v>
      </c>
      <c r="D106" s="22">
        <v>19.8</v>
      </c>
      <c r="E106" s="23" t="s">
        <v>14</v>
      </c>
      <c r="F106" s="17" t="s">
        <v>16</v>
      </c>
      <c r="G106">
        <f t="shared" si="8"/>
        <v>4.8000000000000007</v>
      </c>
      <c r="H106" s="5">
        <v>39583</v>
      </c>
      <c r="I106">
        <f t="shared" si="6"/>
        <v>19.8</v>
      </c>
      <c r="J106" s="62">
        <v>0</v>
      </c>
      <c r="K106" s="167">
        <v>0.5</v>
      </c>
      <c r="L106" s="167">
        <v>2.25</v>
      </c>
      <c r="M106" s="167">
        <v>45.125</v>
      </c>
      <c r="N106" s="168" t="s">
        <v>125</v>
      </c>
      <c r="O106">
        <v>1</v>
      </c>
      <c r="P106">
        <v>3</v>
      </c>
      <c r="T106">
        <v>1</v>
      </c>
      <c r="U106">
        <v>158</v>
      </c>
    </row>
    <row r="107" spans="1:21" ht="16.5" thickBot="1" x14ac:dyDescent="0.3">
      <c r="A107" s="22">
        <v>2008</v>
      </c>
      <c r="B107" s="22">
        <v>5</v>
      </c>
      <c r="C107" s="22">
        <v>16</v>
      </c>
      <c r="D107" s="22">
        <v>19.399999999999999</v>
      </c>
      <c r="E107" s="23" t="s">
        <v>14</v>
      </c>
      <c r="F107" s="17" t="s">
        <v>16</v>
      </c>
      <c r="G107">
        <f t="shared" si="8"/>
        <v>4.3999999999999986</v>
      </c>
      <c r="H107" s="5">
        <v>39584</v>
      </c>
      <c r="I107">
        <f t="shared" si="6"/>
        <v>19.399999999999999</v>
      </c>
      <c r="J107" s="62">
        <v>0</v>
      </c>
      <c r="K107" s="167">
        <v>0.375</v>
      </c>
      <c r="L107" s="167">
        <v>2.125</v>
      </c>
      <c r="M107" s="167">
        <v>41.875</v>
      </c>
      <c r="N107" s="168" t="s">
        <v>130</v>
      </c>
      <c r="O107">
        <v>1</v>
      </c>
      <c r="P107">
        <v>17</v>
      </c>
      <c r="T107">
        <v>2</v>
      </c>
      <c r="U107">
        <v>163</v>
      </c>
    </row>
    <row r="108" spans="1:21" ht="16.5" thickBot="1" x14ac:dyDescent="0.3">
      <c r="A108" s="22">
        <v>2008</v>
      </c>
      <c r="B108" s="22">
        <v>5</v>
      </c>
      <c r="C108" s="22">
        <v>17</v>
      </c>
      <c r="D108" s="22">
        <v>17.8</v>
      </c>
      <c r="E108" s="23" t="s">
        <v>14</v>
      </c>
      <c r="F108" s="17" t="s">
        <v>16</v>
      </c>
      <c r="G108">
        <f t="shared" si="8"/>
        <v>2.8000000000000007</v>
      </c>
      <c r="H108" s="5">
        <v>39585</v>
      </c>
      <c r="I108">
        <f t="shared" si="6"/>
        <v>17.8</v>
      </c>
      <c r="J108" s="62">
        <v>0</v>
      </c>
      <c r="K108" s="167">
        <v>1.375</v>
      </c>
      <c r="L108" s="167">
        <v>5</v>
      </c>
      <c r="M108" s="167">
        <v>64.375</v>
      </c>
      <c r="N108" s="168" t="s">
        <v>119</v>
      </c>
      <c r="O108">
        <v>1</v>
      </c>
      <c r="P108">
        <v>9</v>
      </c>
      <c r="T108">
        <v>2</v>
      </c>
      <c r="U108">
        <v>94</v>
      </c>
    </row>
    <row r="109" spans="1:21" ht="16.5" thickBot="1" x14ac:dyDescent="0.3">
      <c r="A109" s="22">
        <v>2008</v>
      </c>
      <c r="B109" s="22">
        <v>5</v>
      </c>
      <c r="C109" s="22">
        <v>18</v>
      </c>
      <c r="D109" s="22">
        <v>17.7</v>
      </c>
      <c r="E109" s="23" t="s">
        <v>14</v>
      </c>
      <c r="F109" s="17" t="s">
        <v>16</v>
      </c>
      <c r="G109">
        <f t="shared" si="8"/>
        <v>2.6999999999999993</v>
      </c>
      <c r="H109" s="5">
        <v>39586</v>
      </c>
      <c r="I109">
        <f t="shared" si="6"/>
        <v>17.7</v>
      </c>
      <c r="J109" s="62">
        <v>0</v>
      </c>
      <c r="K109" s="167">
        <v>0.875</v>
      </c>
      <c r="L109" s="167">
        <v>3</v>
      </c>
      <c r="M109" s="167">
        <v>44.125</v>
      </c>
      <c r="N109" s="168" t="s">
        <v>118</v>
      </c>
      <c r="P109">
        <v>8</v>
      </c>
      <c r="U109">
        <v>100</v>
      </c>
    </row>
    <row r="110" spans="1:21" ht="16.5" thickBot="1" x14ac:dyDescent="0.3">
      <c r="A110" s="22">
        <v>2008</v>
      </c>
      <c r="B110" s="22">
        <v>5</v>
      </c>
      <c r="C110" s="22">
        <v>19</v>
      </c>
      <c r="D110" s="22">
        <v>17.399999999999999</v>
      </c>
      <c r="E110" s="23" t="s">
        <v>14</v>
      </c>
      <c r="F110" s="17" t="s">
        <v>16</v>
      </c>
      <c r="G110">
        <f t="shared" si="8"/>
        <v>2.3999999999999986</v>
      </c>
      <c r="H110" s="5">
        <v>39587</v>
      </c>
      <c r="I110">
        <f t="shared" si="6"/>
        <v>17.399999999999999</v>
      </c>
      <c r="J110" s="62">
        <v>0</v>
      </c>
      <c r="K110" s="167">
        <v>1.5</v>
      </c>
      <c r="L110" s="167">
        <v>4.875</v>
      </c>
      <c r="M110" s="167">
        <v>47.875</v>
      </c>
      <c r="N110" s="168" t="s">
        <v>120</v>
      </c>
      <c r="O110">
        <v>1</v>
      </c>
      <c r="P110">
        <v>6</v>
      </c>
      <c r="U110">
        <v>55</v>
      </c>
    </row>
    <row r="111" spans="1:21" ht="16.5" thickBot="1" x14ac:dyDescent="0.3">
      <c r="A111" s="22">
        <v>2008</v>
      </c>
      <c r="B111" s="22">
        <v>5</v>
      </c>
      <c r="C111" s="22">
        <v>20</v>
      </c>
      <c r="D111" s="22">
        <v>14.8</v>
      </c>
      <c r="E111" s="23" t="s">
        <v>13</v>
      </c>
      <c r="F111" s="17" t="s">
        <v>16</v>
      </c>
      <c r="G111">
        <f t="shared" si="8"/>
        <v>-0.19999999999999929</v>
      </c>
      <c r="H111" s="5">
        <v>39588</v>
      </c>
      <c r="I111">
        <f t="shared" si="6"/>
        <v>14.8</v>
      </c>
      <c r="J111" s="62">
        <v>0.6</v>
      </c>
      <c r="K111" s="167">
        <v>3.5</v>
      </c>
      <c r="L111" s="167">
        <v>9.25</v>
      </c>
      <c r="M111" s="167">
        <v>58.5</v>
      </c>
      <c r="N111" s="168" t="s">
        <v>119</v>
      </c>
      <c r="O111">
        <v>1</v>
      </c>
      <c r="P111">
        <v>2</v>
      </c>
      <c r="S111">
        <v>2</v>
      </c>
      <c r="U111">
        <v>43</v>
      </c>
    </row>
    <row r="112" spans="1:21" ht="16.5" thickBot="1" x14ac:dyDescent="0.3">
      <c r="A112" s="22">
        <v>2008</v>
      </c>
      <c r="B112" s="22">
        <v>5</v>
      </c>
      <c r="C112" s="22">
        <v>21</v>
      </c>
      <c r="D112" s="22">
        <v>10.3</v>
      </c>
      <c r="E112" s="23" t="s">
        <v>13</v>
      </c>
      <c r="F112" s="17" t="s">
        <v>16</v>
      </c>
      <c r="G112">
        <f t="shared" si="8"/>
        <v>-4.6999999999999993</v>
      </c>
      <c r="H112" s="5">
        <v>39589</v>
      </c>
      <c r="I112">
        <f t="shared" si="6"/>
        <v>10.3</v>
      </c>
      <c r="J112" s="62">
        <v>8.6</v>
      </c>
      <c r="K112" s="167">
        <v>1.125</v>
      </c>
      <c r="L112" s="167">
        <v>3.25</v>
      </c>
      <c r="M112" s="167">
        <v>78.875</v>
      </c>
      <c r="N112" s="168" t="s">
        <v>117</v>
      </c>
      <c r="O112">
        <v>1</v>
      </c>
      <c r="P112">
        <v>2</v>
      </c>
      <c r="U112">
        <v>1</v>
      </c>
    </row>
    <row r="113" spans="1:23" ht="16.5" thickBot="1" x14ac:dyDescent="0.3">
      <c r="A113" s="22">
        <v>2008</v>
      </c>
      <c r="B113" s="22">
        <v>5</v>
      </c>
      <c r="C113" s="22">
        <v>22</v>
      </c>
      <c r="D113" s="22">
        <v>11.3</v>
      </c>
      <c r="E113" s="23" t="s">
        <v>13</v>
      </c>
      <c r="F113" s="17" t="s">
        <v>16</v>
      </c>
      <c r="G113">
        <f t="shared" si="8"/>
        <v>-3.6999999999999993</v>
      </c>
      <c r="H113" s="5">
        <v>39590</v>
      </c>
      <c r="I113">
        <f t="shared" si="6"/>
        <v>11.3</v>
      </c>
      <c r="J113" s="62">
        <v>0</v>
      </c>
      <c r="K113" s="167">
        <v>0.625</v>
      </c>
      <c r="L113" s="167">
        <v>2.75</v>
      </c>
      <c r="M113" s="167">
        <v>50.25</v>
      </c>
      <c r="N113" s="168" t="s">
        <v>127</v>
      </c>
      <c r="O113">
        <v>1</v>
      </c>
      <c r="P113">
        <v>3</v>
      </c>
      <c r="T113">
        <v>2</v>
      </c>
      <c r="U113">
        <v>12</v>
      </c>
      <c r="V113">
        <v>1</v>
      </c>
    </row>
    <row r="114" spans="1:23" ht="16.5" thickBot="1" x14ac:dyDescent="0.3">
      <c r="A114" s="22">
        <v>2008</v>
      </c>
      <c r="B114" s="22">
        <v>5</v>
      </c>
      <c r="C114" s="22">
        <v>23</v>
      </c>
      <c r="D114" s="22">
        <v>14.7</v>
      </c>
      <c r="E114" s="23" t="s">
        <v>13</v>
      </c>
      <c r="F114" s="17" t="s">
        <v>16</v>
      </c>
      <c r="G114">
        <f t="shared" si="8"/>
        <v>-0.30000000000000071</v>
      </c>
      <c r="H114" s="5">
        <v>39591</v>
      </c>
      <c r="I114">
        <f t="shared" si="6"/>
        <v>14.7</v>
      </c>
      <c r="J114" s="62">
        <v>0</v>
      </c>
      <c r="K114" s="167">
        <v>2.125</v>
      </c>
      <c r="L114" s="167">
        <v>5.75</v>
      </c>
      <c r="M114" s="167">
        <v>63.25</v>
      </c>
      <c r="N114" s="168" t="s">
        <v>122</v>
      </c>
      <c r="P114">
        <v>5</v>
      </c>
      <c r="T114">
        <v>3</v>
      </c>
      <c r="U114">
        <v>30</v>
      </c>
    </row>
    <row r="115" spans="1:23" ht="16.5" thickBot="1" x14ac:dyDescent="0.3">
      <c r="A115" s="22">
        <v>2008</v>
      </c>
      <c r="B115" s="22">
        <v>5</v>
      </c>
      <c r="C115" s="22">
        <v>24</v>
      </c>
      <c r="D115" s="22">
        <v>9.1</v>
      </c>
      <c r="E115" s="23" t="s">
        <v>12</v>
      </c>
      <c r="F115" s="17" t="s">
        <v>16</v>
      </c>
      <c r="G115">
        <f t="shared" si="8"/>
        <v>-5.9</v>
      </c>
      <c r="H115" s="5">
        <v>39592</v>
      </c>
      <c r="I115">
        <f t="shared" si="6"/>
        <v>9.1</v>
      </c>
      <c r="J115" s="62">
        <v>6.9</v>
      </c>
      <c r="K115" s="167">
        <v>1.625</v>
      </c>
      <c r="L115" s="167">
        <v>4.625</v>
      </c>
      <c r="M115" s="167">
        <v>67.125</v>
      </c>
      <c r="N115" s="168" t="s">
        <v>126</v>
      </c>
      <c r="P115">
        <v>4</v>
      </c>
      <c r="T115">
        <v>4</v>
      </c>
      <c r="U115">
        <v>30</v>
      </c>
    </row>
    <row r="116" spans="1:23" ht="16.5" thickBot="1" x14ac:dyDescent="0.3">
      <c r="A116" s="22">
        <v>2008</v>
      </c>
      <c r="B116" s="22">
        <v>5</v>
      </c>
      <c r="C116" s="22">
        <v>25</v>
      </c>
      <c r="D116" s="22">
        <v>5.0999999999999996</v>
      </c>
      <c r="E116" s="23" t="s">
        <v>12</v>
      </c>
      <c r="F116" s="17" t="s">
        <v>16</v>
      </c>
      <c r="G116">
        <f t="shared" si="8"/>
        <v>-9.9</v>
      </c>
      <c r="H116" s="5">
        <v>39593</v>
      </c>
      <c r="I116">
        <f t="shared" si="6"/>
        <v>5.0999999999999996</v>
      </c>
      <c r="J116" s="62">
        <v>0</v>
      </c>
      <c r="K116" s="167">
        <v>1.5</v>
      </c>
      <c r="L116" s="167">
        <v>3.5</v>
      </c>
      <c r="M116" s="167">
        <v>53.75</v>
      </c>
      <c r="N116" s="168" t="s">
        <v>120</v>
      </c>
      <c r="O116">
        <v>1</v>
      </c>
      <c r="P116">
        <v>5</v>
      </c>
      <c r="T116">
        <v>2</v>
      </c>
      <c r="U116">
        <v>20</v>
      </c>
    </row>
    <row r="117" spans="1:23" ht="16.5" thickBot="1" x14ac:dyDescent="0.3">
      <c r="A117" s="22">
        <v>2008</v>
      </c>
      <c r="B117" s="22">
        <v>5</v>
      </c>
      <c r="C117" s="22">
        <v>26</v>
      </c>
      <c r="D117" s="22">
        <v>6.9</v>
      </c>
      <c r="E117" s="23" t="s">
        <v>12</v>
      </c>
      <c r="F117" s="17" t="s">
        <v>16</v>
      </c>
      <c r="G117">
        <f t="shared" si="8"/>
        <v>-8.1</v>
      </c>
      <c r="H117" s="5">
        <v>39594</v>
      </c>
      <c r="I117">
        <f t="shared" si="6"/>
        <v>6.9</v>
      </c>
      <c r="J117" s="62">
        <v>0</v>
      </c>
      <c r="K117" s="167">
        <v>1</v>
      </c>
      <c r="L117" s="167">
        <v>3.75</v>
      </c>
      <c r="M117" s="167">
        <v>60.875</v>
      </c>
      <c r="N117" s="168" t="s">
        <v>129</v>
      </c>
      <c r="O117">
        <v>1</v>
      </c>
      <c r="P117">
        <v>10</v>
      </c>
      <c r="T117">
        <v>2</v>
      </c>
      <c r="U117">
        <v>20</v>
      </c>
      <c r="W117">
        <v>1</v>
      </c>
    </row>
    <row r="118" spans="1:23" ht="16.5" thickBot="1" x14ac:dyDescent="0.3">
      <c r="A118" s="22">
        <v>2008</v>
      </c>
      <c r="B118" s="22">
        <v>5</v>
      </c>
      <c r="C118" s="22">
        <v>27</v>
      </c>
      <c r="D118" s="22">
        <v>9.9</v>
      </c>
      <c r="E118" s="23" t="s">
        <v>12</v>
      </c>
      <c r="F118" s="17" t="s">
        <v>16</v>
      </c>
      <c r="G118">
        <f t="shared" si="8"/>
        <v>-5.0999999999999996</v>
      </c>
      <c r="H118" s="5">
        <v>39595</v>
      </c>
      <c r="I118">
        <f t="shared" si="6"/>
        <v>9.9</v>
      </c>
      <c r="J118" s="62">
        <v>0</v>
      </c>
      <c r="K118" s="167">
        <v>1</v>
      </c>
      <c r="L118" s="167">
        <v>3.25</v>
      </c>
      <c r="M118" s="167">
        <v>42.25</v>
      </c>
      <c r="N118" s="168" t="s">
        <v>124</v>
      </c>
      <c r="P118">
        <v>3</v>
      </c>
      <c r="U118">
        <v>25</v>
      </c>
      <c r="V118">
        <v>7</v>
      </c>
    </row>
    <row r="119" spans="1:23" ht="16.5" thickBot="1" x14ac:dyDescent="0.3">
      <c r="A119" s="22">
        <v>2008</v>
      </c>
      <c r="B119" s="22">
        <v>5</v>
      </c>
      <c r="C119" s="22">
        <v>28</v>
      </c>
      <c r="D119" s="22">
        <v>15.8</v>
      </c>
      <c r="E119" s="23" t="s">
        <v>14</v>
      </c>
      <c r="F119" s="17" t="s">
        <v>16</v>
      </c>
      <c r="G119">
        <f t="shared" si="8"/>
        <v>0.80000000000000071</v>
      </c>
      <c r="H119" s="5">
        <v>39596</v>
      </c>
      <c r="I119">
        <f t="shared" si="6"/>
        <v>15.8</v>
      </c>
      <c r="J119" s="62">
        <v>0</v>
      </c>
      <c r="K119" s="167">
        <v>2.125</v>
      </c>
      <c r="L119" s="167">
        <v>6.25</v>
      </c>
      <c r="M119" s="167">
        <v>47.625</v>
      </c>
      <c r="N119" s="168" t="s">
        <v>117</v>
      </c>
      <c r="O119">
        <v>1</v>
      </c>
      <c r="P119">
        <v>3</v>
      </c>
      <c r="U119">
        <v>26</v>
      </c>
      <c r="V119">
        <v>5</v>
      </c>
    </row>
    <row r="120" spans="1:23" ht="16.5" thickBot="1" x14ac:dyDescent="0.3">
      <c r="A120" s="22">
        <v>2008</v>
      </c>
      <c r="B120" s="22">
        <v>5</v>
      </c>
      <c r="C120" s="22">
        <v>29</v>
      </c>
      <c r="D120" s="22">
        <v>22.7</v>
      </c>
      <c r="E120" s="23" t="s">
        <v>14</v>
      </c>
      <c r="F120" s="17" t="s">
        <v>16</v>
      </c>
      <c r="G120">
        <f t="shared" si="8"/>
        <v>7.6999999999999993</v>
      </c>
      <c r="H120" s="5">
        <v>39597</v>
      </c>
      <c r="I120">
        <f t="shared" si="6"/>
        <v>22.7</v>
      </c>
      <c r="J120" s="62">
        <v>0</v>
      </c>
      <c r="K120" s="167">
        <v>1.375</v>
      </c>
      <c r="L120" s="167">
        <v>4.5</v>
      </c>
      <c r="M120" s="167">
        <v>54.5</v>
      </c>
      <c r="N120" s="168" t="s">
        <v>121</v>
      </c>
      <c r="U120">
        <v>17</v>
      </c>
      <c r="V120">
        <v>2</v>
      </c>
      <c r="W120">
        <v>3</v>
      </c>
    </row>
    <row r="121" spans="1:23" ht="16.5" thickBot="1" x14ac:dyDescent="0.3">
      <c r="A121" s="22">
        <v>2008</v>
      </c>
      <c r="B121" s="22">
        <v>5</v>
      </c>
      <c r="C121" s="22">
        <v>30</v>
      </c>
      <c r="D121" s="22">
        <v>18.399999999999999</v>
      </c>
      <c r="E121" s="23" t="s">
        <v>14</v>
      </c>
      <c r="F121" s="17" t="s">
        <v>16</v>
      </c>
      <c r="G121">
        <f t="shared" si="8"/>
        <v>3.3999999999999986</v>
      </c>
      <c r="H121" s="5">
        <v>39598</v>
      </c>
      <c r="I121">
        <f t="shared" si="6"/>
        <v>18.399999999999999</v>
      </c>
      <c r="J121" s="62">
        <v>0</v>
      </c>
      <c r="K121" s="167">
        <v>1</v>
      </c>
      <c r="L121" s="167">
        <v>3.75</v>
      </c>
      <c r="M121" s="167">
        <v>62.125</v>
      </c>
      <c r="N121" s="168" t="s">
        <v>118</v>
      </c>
      <c r="U121">
        <v>11</v>
      </c>
      <c r="V121">
        <v>3</v>
      </c>
    </row>
    <row r="122" spans="1:23" ht="16.5" thickBot="1" x14ac:dyDescent="0.3">
      <c r="A122" s="22">
        <v>2008</v>
      </c>
      <c r="B122" s="22">
        <v>5</v>
      </c>
      <c r="C122" s="22">
        <v>31</v>
      </c>
      <c r="D122" s="22">
        <v>25.2</v>
      </c>
      <c r="E122" s="23" t="s">
        <v>14</v>
      </c>
      <c r="F122" s="17" t="s">
        <v>16</v>
      </c>
      <c r="G122">
        <f t="shared" si="8"/>
        <v>10.199999999999999</v>
      </c>
      <c r="H122" s="5">
        <v>39599</v>
      </c>
      <c r="I122">
        <f t="shared" si="6"/>
        <v>25.2</v>
      </c>
      <c r="J122" s="62">
        <v>0</v>
      </c>
      <c r="K122" s="167">
        <v>1.375</v>
      </c>
      <c r="L122" s="167">
        <v>4.25</v>
      </c>
      <c r="M122" s="167">
        <v>50.125</v>
      </c>
      <c r="N122" s="168" t="s">
        <v>121</v>
      </c>
      <c r="U122">
        <v>20</v>
      </c>
      <c r="V122">
        <v>3</v>
      </c>
    </row>
    <row r="123" spans="1:23" ht="16.5" thickBot="1" x14ac:dyDescent="0.3">
      <c r="A123" s="22">
        <v>2008</v>
      </c>
      <c r="B123" s="22">
        <v>6</v>
      </c>
      <c r="C123" s="22">
        <v>1</v>
      </c>
      <c r="D123" s="22">
        <v>24.9</v>
      </c>
      <c r="E123" s="23" t="s">
        <v>14</v>
      </c>
      <c r="F123" s="17" t="s">
        <v>16</v>
      </c>
      <c r="G123">
        <f t="shared" si="8"/>
        <v>9.8999999999999986</v>
      </c>
      <c r="H123" s="5">
        <v>39600</v>
      </c>
      <c r="I123">
        <f t="shared" si="6"/>
        <v>24.9</v>
      </c>
      <c r="J123" s="62">
        <v>0</v>
      </c>
      <c r="K123" s="167">
        <v>2.25</v>
      </c>
      <c r="L123" s="167">
        <v>6.125</v>
      </c>
      <c r="M123" s="167">
        <v>72.25</v>
      </c>
      <c r="N123" s="168" t="s">
        <v>119</v>
      </c>
      <c r="U123">
        <v>13</v>
      </c>
      <c r="V123">
        <v>3</v>
      </c>
    </row>
    <row r="124" spans="1:23" ht="16.5" thickBot="1" x14ac:dyDescent="0.3">
      <c r="A124" s="22">
        <v>2008</v>
      </c>
      <c r="B124" s="22">
        <v>6</v>
      </c>
      <c r="C124" s="22">
        <v>2</v>
      </c>
      <c r="D124" s="22">
        <v>20.7</v>
      </c>
      <c r="E124" s="23" t="s">
        <v>14</v>
      </c>
      <c r="F124" s="17" t="s">
        <v>16</v>
      </c>
      <c r="G124">
        <f t="shared" si="8"/>
        <v>5.6999999999999993</v>
      </c>
      <c r="H124" s="5">
        <v>39601</v>
      </c>
      <c r="I124">
        <f t="shared" si="6"/>
        <v>20.7</v>
      </c>
      <c r="J124" s="62">
        <v>5.0999999999999996</v>
      </c>
      <c r="K124" s="167">
        <v>1.25</v>
      </c>
      <c r="L124" s="167">
        <v>3.5</v>
      </c>
      <c r="M124" s="167">
        <v>58.375</v>
      </c>
      <c r="N124" s="168" t="s">
        <v>120</v>
      </c>
      <c r="U124">
        <v>10</v>
      </c>
      <c r="V124">
        <v>1</v>
      </c>
    </row>
    <row r="125" spans="1:23" ht="16.5" thickBot="1" x14ac:dyDescent="0.3">
      <c r="A125" s="22">
        <v>2008</v>
      </c>
      <c r="B125" s="22">
        <v>6</v>
      </c>
      <c r="C125" s="22">
        <v>3</v>
      </c>
      <c r="D125" s="22">
        <v>20.2</v>
      </c>
      <c r="E125" s="23" t="s">
        <v>14</v>
      </c>
      <c r="F125" s="17" t="s">
        <v>16</v>
      </c>
      <c r="G125">
        <f t="shared" si="8"/>
        <v>5.1999999999999993</v>
      </c>
      <c r="H125" s="5">
        <v>39602</v>
      </c>
      <c r="I125">
        <f t="shared" si="6"/>
        <v>20.2</v>
      </c>
      <c r="J125" s="62">
        <v>0</v>
      </c>
      <c r="K125" s="167">
        <v>1.125</v>
      </c>
      <c r="L125" s="167">
        <v>4.375</v>
      </c>
      <c r="M125" s="167">
        <v>47.25</v>
      </c>
      <c r="N125" s="168" t="s">
        <v>121</v>
      </c>
      <c r="U125">
        <v>9</v>
      </c>
      <c r="V125">
        <v>4</v>
      </c>
    </row>
    <row r="126" spans="1:23" ht="16.5" thickBot="1" x14ac:dyDescent="0.3">
      <c r="A126" s="22">
        <v>2008</v>
      </c>
      <c r="B126" s="22">
        <v>6</v>
      </c>
      <c r="C126" s="22">
        <v>4</v>
      </c>
      <c r="D126" s="22">
        <v>20.6</v>
      </c>
      <c r="E126" s="23" t="s">
        <v>14</v>
      </c>
      <c r="F126" s="17" t="s">
        <v>16</v>
      </c>
      <c r="G126">
        <f t="shared" si="8"/>
        <v>5.6000000000000014</v>
      </c>
      <c r="H126" s="5">
        <v>39603</v>
      </c>
      <c r="I126">
        <f t="shared" si="6"/>
        <v>20.6</v>
      </c>
      <c r="J126" s="62">
        <v>0</v>
      </c>
      <c r="K126" s="167">
        <v>1.75</v>
      </c>
      <c r="L126" s="167">
        <v>4.375</v>
      </c>
      <c r="M126" s="167">
        <v>55.75</v>
      </c>
      <c r="N126" s="168" t="s">
        <v>117</v>
      </c>
      <c r="P126">
        <v>3</v>
      </c>
      <c r="U126">
        <v>12</v>
      </c>
      <c r="V126">
        <v>2</v>
      </c>
      <c r="W126">
        <v>3</v>
      </c>
    </row>
    <row r="127" spans="1:23" ht="16.5" thickBot="1" x14ac:dyDescent="0.3">
      <c r="A127" s="22">
        <v>2008</v>
      </c>
      <c r="B127" s="22">
        <v>6</v>
      </c>
      <c r="C127" s="22">
        <v>5</v>
      </c>
      <c r="D127" s="22">
        <v>23.4</v>
      </c>
      <c r="E127" s="23" t="s">
        <v>14</v>
      </c>
      <c r="F127" s="17" t="s">
        <v>16</v>
      </c>
      <c r="G127">
        <f t="shared" si="8"/>
        <v>8.3999999999999986</v>
      </c>
      <c r="H127" s="5">
        <v>39604</v>
      </c>
      <c r="I127">
        <f t="shared" si="6"/>
        <v>23.4</v>
      </c>
      <c r="J127" s="62">
        <v>0</v>
      </c>
      <c r="K127" s="167">
        <v>3.25</v>
      </c>
      <c r="L127" s="167">
        <v>9.5</v>
      </c>
      <c r="M127" s="167">
        <v>49.25</v>
      </c>
      <c r="N127" s="168" t="s">
        <v>120</v>
      </c>
      <c r="P127">
        <v>2</v>
      </c>
      <c r="U127">
        <v>10</v>
      </c>
      <c r="V127">
        <v>2</v>
      </c>
    </row>
    <row r="128" spans="1:23" ht="16.5" thickBot="1" x14ac:dyDescent="0.3">
      <c r="A128" s="22">
        <v>2008</v>
      </c>
      <c r="B128" s="22">
        <v>6</v>
      </c>
      <c r="C128" s="22">
        <v>6</v>
      </c>
      <c r="D128" s="22">
        <v>18.899999999999999</v>
      </c>
      <c r="E128" s="23" t="s">
        <v>14</v>
      </c>
      <c r="F128" s="17" t="s">
        <v>16</v>
      </c>
      <c r="G128">
        <f t="shared" si="8"/>
        <v>3.8999999999999986</v>
      </c>
      <c r="H128" s="5">
        <v>39605</v>
      </c>
      <c r="I128">
        <f t="shared" si="6"/>
        <v>18.899999999999999</v>
      </c>
      <c r="J128" s="62">
        <v>6.2</v>
      </c>
      <c r="K128" s="167">
        <v>3.125</v>
      </c>
      <c r="L128" s="167">
        <v>8.75</v>
      </c>
      <c r="M128" s="167">
        <v>79.25</v>
      </c>
      <c r="N128" s="168" t="s">
        <v>120</v>
      </c>
      <c r="P128">
        <v>4</v>
      </c>
      <c r="U128">
        <v>10</v>
      </c>
      <c r="V128">
        <v>2</v>
      </c>
    </row>
    <row r="129" spans="1:26" ht="16.5" thickBot="1" x14ac:dyDescent="0.3">
      <c r="A129" s="22">
        <v>2008</v>
      </c>
      <c r="B129" s="22">
        <v>6</v>
      </c>
      <c r="C129" s="22">
        <v>7</v>
      </c>
      <c r="D129" s="22">
        <v>17.8</v>
      </c>
      <c r="E129" s="23" t="s">
        <v>14</v>
      </c>
      <c r="F129" s="17" t="s">
        <v>16</v>
      </c>
      <c r="G129">
        <f t="shared" si="8"/>
        <v>2.8000000000000007</v>
      </c>
      <c r="H129" s="5">
        <v>39606</v>
      </c>
      <c r="I129">
        <f t="shared" si="6"/>
        <v>17.8</v>
      </c>
      <c r="J129" s="62">
        <v>0</v>
      </c>
      <c r="K129" s="167">
        <v>2.375</v>
      </c>
      <c r="L129" s="167">
        <v>6.375</v>
      </c>
      <c r="M129" s="167">
        <v>47.375</v>
      </c>
      <c r="N129" s="168" t="s">
        <v>118</v>
      </c>
      <c r="P129">
        <v>8</v>
      </c>
      <c r="U129">
        <v>10</v>
      </c>
      <c r="V129">
        <v>2</v>
      </c>
    </row>
    <row r="130" spans="1:26" ht="16.5" thickBot="1" x14ac:dyDescent="0.3">
      <c r="A130" s="22">
        <v>2008</v>
      </c>
      <c r="B130" s="22">
        <v>6</v>
      </c>
      <c r="C130" s="22">
        <v>8</v>
      </c>
      <c r="D130" s="22">
        <v>21.9</v>
      </c>
      <c r="E130" s="23" t="s">
        <v>14</v>
      </c>
      <c r="F130" s="17" t="s">
        <v>16</v>
      </c>
      <c r="G130">
        <f t="shared" si="8"/>
        <v>6.8999999999999986</v>
      </c>
      <c r="H130" s="5">
        <v>39607</v>
      </c>
      <c r="I130">
        <f t="shared" si="6"/>
        <v>21.9</v>
      </c>
      <c r="J130" s="62">
        <v>0</v>
      </c>
      <c r="K130" s="167">
        <v>1</v>
      </c>
      <c r="L130" s="167">
        <v>4.5</v>
      </c>
      <c r="M130" s="167">
        <v>53.875</v>
      </c>
      <c r="N130" s="168" t="s">
        <v>121</v>
      </c>
    </row>
    <row r="131" spans="1:26" ht="16.5" thickBot="1" x14ac:dyDescent="0.3">
      <c r="A131" s="22">
        <v>2008</v>
      </c>
      <c r="B131" s="22">
        <v>6</v>
      </c>
      <c r="C131" s="22">
        <v>9</v>
      </c>
      <c r="D131" s="22">
        <v>20.100000000000001</v>
      </c>
      <c r="E131" s="23" t="s">
        <v>14</v>
      </c>
      <c r="F131" s="17" t="s">
        <v>16</v>
      </c>
      <c r="G131">
        <f t="shared" si="8"/>
        <v>5.1000000000000014</v>
      </c>
      <c r="H131" s="5">
        <v>39608</v>
      </c>
      <c r="I131">
        <f t="shared" si="6"/>
        <v>20.100000000000001</v>
      </c>
      <c r="J131" s="62">
        <v>0</v>
      </c>
      <c r="K131" s="167">
        <v>1.75</v>
      </c>
      <c r="L131" s="167">
        <v>6.25</v>
      </c>
      <c r="M131" s="167">
        <v>69.25</v>
      </c>
      <c r="N131" s="168" t="s">
        <v>121</v>
      </c>
    </row>
    <row r="132" spans="1:26" ht="16.5" thickBot="1" x14ac:dyDescent="0.3">
      <c r="A132" s="22">
        <v>2008</v>
      </c>
      <c r="B132" s="22">
        <v>6</v>
      </c>
      <c r="C132" s="22">
        <v>10</v>
      </c>
      <c r="D132" s="22">
        <v>13.9</v>
      </c>
      <c r="E132" s="23" t="s">
        <v>13</v>
      </c>
      <c r="F132" s="17" t="s">
        <v>16</v>
      </c>
      <c r="G132">
        <f t="shared" si="8"/>
        <v>-1.0999999999999996</v>
      </c>
      <c r="H132" s="5">
        <v>39609</v>
      </c>
      <c r="I132">
        <f t="shared" si="6"/>
        <v>13.9</v>
      </c>
      <c r="J132" s="62">
        <v>19</v>
      </c>
      <c r="K132" s="167">
        <v>2</v>
      </c>
      <c r="L132" s="167">
        <v>5.125</v>
      </c>
      <c r="M132" s="167">
        <v>90.5</v>
      </c>
      <c r="N132" s="168" t="s">
        <v>120</v>
      </c>
      <c r="U132">
        <v>2</v>
      </c>
      <c r="V132">
        <v>1</v>
      </c>
    </row>
    <row r="133" spans="1:26" ht="16.5" thickBot="1" x14ac:dyDescent="0.3">
      <c r="A133" s="22">
        <v>2008</v>
      </c>
      <c r="B133" s="22">
        <v>6</v>
      </c>
      <c r="C133" s="22">
        <v>11</v>
      </c>
      <c r="D133" s="22">
        <v>12.3</v>
      </c>
      <c r="E133" s="23" t="s">
        <v>13</v>
      </c>
      <c r="F133" s="17" t="s">
        <v>16</v>
      </c>
      <c r="G133">
        <f t="shared" si="8"/>
        <v>-2.6999999999999993</v>
      </c>
      <c r="H133" s="5">
        <v>39610</v>
      </c>
      <c r="I133">
        <f t="shared" si="6"/>
        <v>12.3</v>
      </c>
      <c r="J133" s="62">
        <v>0</v>
      </c>
      <c r="K133" s="167">
        <v>2.375</v>
      </c>
      <c r="L133" s="167">
        <v>6.375</v>
      </c>
      <c r="M133" s="167">
        <v>53.125</v>
      </c>
      <c r="N133" s="168" t="s">
        <v>120</v>
      </c>
      <c r="P133">
        <v>1</v>
      </c>
      <c r="U133">
        <v>3</v>
      </c>
      <c r="V133">
        <v>1</v>
      </c>
      <c r="W133">
        <v>4</v>
      </c>
    </row>
    <row r="134" spans="1:26" ht="16.5" thickBot="1" x14ac:dyDescent="0.3">
      <c r="A134" s="22">
        <v>2008</v>
      </c>
      <c r="B134" s="22">
        <v>6</v>
      </c>
      <c r="C134" s="22">
        <v>12</v>
      </c>
      <c r="D134" s="22">
        <v>15.1</v>
      </c>
      <c r="E134" s="23" t="s">
        <v>14</v>
      </c>
      <c r="F134" s="17" t="s">
        <v>16</v>
      </c>
      <c r="G134">
        <f t="shared" si="8"/>
        <v>9.9999999999999645E-2</v>
      </c>
      <c r="H134" s="5">
        <v>39611</v>
      </c>
      <c r="I134">
        <f t="shared" si="6"/>
        <v>15.1</v>
      </c>
      <c r="J134" s="62">
        <v>1.1000000000000001</v>
      </c>
      <c r="K134" s="167">
        <v>2.625</v>
      </c>
      <c r="L134" s="167">
        <v>6.875</v>
      </c>
      <c r="M134" s="167">
        <v>68.375</v>
      </c>
      <c r="N134" s="168" t="s">
        <v>123</v>
      </c>
      <c r="P134">
        <v>2</v>
      </c>
      <c r="U134">
        <v>3</v>
      </c>
    </row>
    <row r="135" spans="1:26" ht="16.5" thickBot="1" x14ac:dyDescent="0.3">
      <c r="A135" s="22">
        <v>2008</v>
      </c>
      <c r="B135" s="22">
        <v>6</v>
      </c>
      <c r="C135" s="22">
        <v>13</v>
      </c>
      <c r="D135" s="22">
        <v>15.3</v>
      </c>
      <c r="E135" s="23" t="s">
        <v>14</v>
      </c>
      <c r="F135" s="17" t="s">
        <v>16</v>
      </c>
      <c r="G135">
        <f t="shared" si="8"/>
        <v>0.30000000000000071</v>
      </c>
      <c r="H135" s="5">
        <v>39612</v>
      </c>
      <c r="I135">
        <f t="shared" si="6"/>
        <v>15.3</v>
      </c>
      <c r="J135" s="62">
        <v>0</v>
      </c>
      <c r="K135" s="167">
        <v>1.25</v>
      </c>
      <c r="L135" s="167">
        <v>3.625</v>
      </c>
      <c r="M135" s="167">
        <v>68.25</v>
      </c>
      <c r="N135" s="168" t="s">
        <v>117</v>
      </c>
      <c r="P135">
        <v>4</v>
      </c>
      <c r="U135">
        <v>3</v>
      </c>
      <c r="W135">
        <v>34</v>
      </c>
      <c r="Y135">
        <v>8</v>
      </c>
    </row>
    <row r="136" spans="1:26" ht="16.5" thickBot="1" x14ac:dyDescent="0.3">
      <c r="A136" s="22">
        <v>2008</v>
      </c>
      <c r="B136" s="22">
        <v>6</v>
      </c>
      <c r="C136" s="22">
        <v>14</v>
      </c>
      <c r="D136" s="22">
        <v>14.8</v>
      </c>
      <c r="E136" s="23" t="s">
        <v>13</v>
      </c>
      <c r="F136" s="17" t="s">
        <v>16</v>
      </c>
      <c r="G136">
        <f t="shared" si="8"/>
        <v>-0.19999999999999929</v>
      </c>
      <c r="H136" s="5">
        <v>39613</v>
      </c>
      <c r="I136">
        <f t="shared" si="6"/>
        <v>14.8</v>
      </c>
      <c r="J136" s="62">
        <v>11.4</v>
      </c>
      <c r="K136" s="167">
        <v>0.875</v>
      </c>
      <c r="L136" s="167">
        <v>2</v>
      </c>
      <c r="M136" s="167">
        <v>75.25</v>
      </c>
      <c r="N136" s="168" t="s">
        <v>121</v>
      </c>
      <c r="U136">
        <v>2</v>
      </c>
      <c r="W136">
        <v>26</v>
      </c>
      <c r="Y136">
        <v>5</v>
      </c>
    </row>
    <row r="137" spans="1:26" ht="16.5" thickBot="1" x14ac:dyDescent="0.3">
      <c r="A137" s="22">
        <v>2008</v>
      </c>
      <c r="B137" s="22">
        <v>6</v>
      </c>
      <c r="C137" s="22">
        <v>15</v>
      </c>
      <c r="D137" s="22">
        <v>16.8</v>
      </c>
      <c r="E137" s="23" t="s">
        <v>14</v>
      </c>
      <c r="F137" s="17" t="s">
        <v>16</v>
      </c>
      <c r="G137">
        <f t="shared" si="8"/>
        <v>1.8000000000000007</v>
      </c>
      <c r="H137" s="5">
        <v>39614</v>
      </c>
      <c r="I137">
        <f t="shared" si="6"/>
        <v>16.8</v>
      </c>
      <c r="J137" s="62">
        <v>0</v>
      </c>
      <c r="K137" s="167">
        <v>0.75</v>
      </c>
      <c r="L137" s="167">
        <v>2.625</v>
      </c>
      <c r="M137" s="167">
        <v>64.5</v>
      </c>
      <c r="N137" s="168" t="s">
        <v>125</v>
      </c>
      <c r="P137">
        <v>1</v>
      </c>
      <c r="U137">
        <v>4</v>
      </c>
      <c r="W137">
        <v>17</v>
      </c>
      <c r="Y137">
        <v>5</v>
      </c>
    </row>
    <row r="138" spans="1:26" ht="16.5" thickBot="1" x14ac:dyDescent="0.3">
      <c r="A138" s="22">
        <v>2008</v>
      </c>
      <c r="B138" s="22">
        <v>6</v>
      </c>
      <c r="C138" s="22">
        <v>16</v>
      </c>
      <c r="D138" s="22">
        <v>17.7</v>
      </c>
      <c r="E138" s="23" t="s">
        <v>14</v>
      </c>
      <c r="F138" s="17" t="s">
        <v>16</v>
      </c>
      <c r="G138">
        <f t="shared" si="8"/>
        <v>2.6999999999999993</v>
      </c>
      <c r="H138" s="5">
        <v>39615</v>
      </c>
      <c r="I138">
        <f t="shared" si="6"/>
        <v>17.7</v>
      </c>
      <c r="J138" s="62">
        <v>0</v>
      </c>
      <c r="K138" s="167">
        <v>1</v>
      </c>
      <c r="L138" s="167">
        <v>4.375</v>
      </c>
      <c r="M138" s="167">
        <v>73.25</v>
      </c>
      <c r="N138" s="168" t="s">
        <v>119</v>
      </c>
      <c r="P138">
        <v>1</v>
      </c>
      <c r="W138">
        <v>23</v>
      </c>
      <c r="Y138">
        <v>3</v>
      </c>
    </row>
    <row r="139" spans="1:26" ht="16.5" thickBot="1" x14ac:dyDescent="0.3">
      <c r="A139" s="22">
        <v>2008</v>
      </c>
      <c r="B139" s="22">
        <v>6</v>
      </c>
      <c r="C139" s="22">
        <v>17</v>
      </c>
      <c r="D139" s="22">
        <v>13.1</v>
      </c>
      <c r="E139" s="23" t="s">
        <v>13</v>
      </c>
      <c r="F139" s="17" t="s">
        <v>16</v>
      </c>
      <c r="G139">
        <f t="shared" si="8"/>
        <v>-1.9000000000000004</v>
      </c>
      <c r="H139" s="5">
        <v>39616</v>
      </c>
      <c r="I139">
        <f t="shared" si="6"/>
        <v>13.1</v>
      </c>
      <c r="J139" s="62">
        <v>0.4</v>
      </c>
      <c r="K139" s="167">
        <v>2.125</v>
      </c>
      <c r="L139" s="167">
        <v>5.375</v>
      </c>
      <c r="M139" s="167">
        <v>84.25</v>
      </c>
      <c r="N139" s="168" t="s">
        <v>123</v>
      </c>
      <c r="P139">
        <v>1</v>
      </c>
      <c r="W139">
        <v>9</v>
      </c>
      <c r="Y139">
        <v>1</v>
      </c>
    </row>
    <row r="140" spans="1:26" ht="16.5" thickBot="1" x14ac:dyDescent="0.3">
      <c r="A140" s="22">
        <v>2008</v>
      </c>
      <c r="B140" s="22">
        <v>6</v>
      </c>
      <c r="C140" s="22">
        <v>18</v>
      </c>
      <c r="D140" s="22">
        <v>12.3</v>
      </c>
      <c r="E140" s="23" t="s">
        <v>13</v>
      </c>
      <c r="F140" s="17" t="s">
        <v>16</v>
      </c>
      <c r="G140">
        <f t="shared" si="8"/>
        <v>-2.6999999999999993</v>
      </c>
      <c r="H140" s="5">
        <v>39617</v>
      </c>
      <c r="I140">
        <f t="shared" si="6"/>
        <v>12.3</v>
      </c>
      <c r="J140" s="62">
        <v>18.100000000000001</v>
      </c>
      <c r="K140" s="167">
        <v>1</v>
      </c>
      <c r="L140" s="167">
        <v>3.5</v>
      </c>
      <c r="M140" s="167">
        <v>93</v>
      </c>
      <c r="N140" s="168" t="s">
        <v>118</v>
      </c>
      <c r="W140">
        <v>1</v>
      </c>
    </row>
    <row r="141" spans="1:26" ht="16.5" thickBot="1" x14ac:dyDescent="0.3">
      <c r="A141" s="22">
        <v>2008</v>
      </c>
      <c r="B141" s="22">
        <v>6</v>
      </c>
      <c r="C141" s="22">
        <v>19</v>
      </c>
      <c r="D141" s="22">
        <v>14.8</v>
      </c>
      <c r="E141" s="23" t="s">
        <v>13</v>
      </c>
      <c r="F141" s="17" t="s">
        <v>16</v>
      </c>
      <c r="G141">
        <f t="shared" si="8"/>
        <v>-0.19999999999999929</v>
      </c>
      <c r="H141" s="5">
        <v>39618</v>
      </c>
      <c r="I141">
        <f t="shared" si="6"/>
        <v>14.8</v>
      </c>
      <c r="J141" s="62">
        <v>1.8</v>
      </c>
      <c r="K141" s="167">
        <v>0.75</v>
      </c>
      <c r="L141" s="167">
        <v>2.125</v>
      </c>
      <c r="M141" s="167">
        <v>84.125</v>
      </c>
      <c r="N141" s="168" t="s">
        <v>130</v>
      </c>
    </row>
    <row r="142" spans="1:26" ht="16.5" thickBot="1" x14ac:dyDescent="0.3">
      <c r="A142" s="22">
        <v>2008</v>
      </c>
      <c r="B142" s="22">
        <v>6</v>
      </c>
      <c r="C142" s="22">
        <v>20</v>
      </c>
      <c r="D142" s="22">
        <v>18.399999999999999</v>
      </c>
      <c r="E142" s="23" t="s">
        <v>14</v>
      </c>
      <c r="F142" s="17" t="s">
        <v>16</v>
      </c>
      <c r="G142">
        <f t="shared" si="8"/>
        <v>3.3999999999999986</v>
      </c>
      <c r="H142" s="5">
        <v>39619</v>
      </c>
      <c r="I142">
        <f t="shared" si="6"/>
        <v>18.399999999999999</v>
      </c>
      <c r="J142" s="62">
        <v>0</v>
      </c>
      <c r="K142" s="167">
        <v>0.75</v>
      </c>
      <c r="L142" s="167">
        <v>2.75</v>
      </c>
      <c r="M142" s="167">
        <v>77.5</v>
      </c>
      <c r="N142" s="168" t="s">
        <v>118</v>
      </c>
      <c r="P142">
        <v>9</v>
      </c>
      <c r="U142">
        <v>2</v>
      </c>
      <c r="W142">
        <v>41</v>
      </c>
      <c r="Y142">
        <v>13</v>
      </c>
    </row>
    <row r="143" spans="1:26" ht="16.5" thickBot="1" x14ac:dyDescent="0.3">
      <c r="A143" s="22">
        <v>2008</v>
      </c>
      <c r="B143" s="22">
        <v>6</v>
      </c>
      <c r="C143" s="22">
        <v>21</v>
      </c>
      <c r="D143" s="22">
        <v>21.3</v>
      </c>
      <c r="E143" s="23" t="s">
        <v>14</v>
      </c>
      <c r="F143" s="17" t="s">
        <v>16</v>
      </c>
      <c r="G143">
        <f t="shared" si="8"/>
        <v>6.3000000000000007</v>
      </c>
      <c r="H143" s="5">
        <v>39620</v>
      </c>
      <c r="I143">
        <f t="shared" si="6"/>
        <v>21.3</v>
      </c>
      <c r="J143" s="62">
        <v>0</v>
      </c>
      <c r="K143" s="167">
        <v>0.75</v>
      </c>
      <c r="L143" s="167">
        <v>2.125</v>
      </c>
      <c r="M143" s="167">
        <v>68.5</v>
      </c>
      <c r="N143" s="168" t="s">
        <v>124</v>
      </c>
      <c r="P143">
        <v>2</v>
      </c>
      <c r="W143">
        <v>13</v>
      </c>
      <c r="Y143">
        <v>4</v>
      </c>
      <c r="Z143">
        <v>2</v>
      </c>
    </row>
    <row r="144" spans="1:26" ht="16.5" thickBot="1" x14ac:dyDescent="0.3">
      <c r="A144" s="22">
        <v>2008</v>
      </c>
      <c r="B144" s="22">
        <v>6</v>
      </c>
      <c r="C144" s="22">
        <v>22</v>
      </c>
      <c r="D144" s="22">
        <v>21.5</v>
      </c>
      <c r="E144" s="23" t="s">
        <v>14</v>
      </c>
      <c r="F144" s="17" t="s">
        <v>16</v>
      </c>
      <c r="G144">
        <f t="shared" si="8"/>
        <v>6.5</v>
      </c>
      <c r="H144" s="5">
        <v>39621</v>
      </c>
      <c r="I144">
        <f t="shared" si="6"/>
        <v>21.5</v>
      </c>
      <c r="J144" s="62">
        <v>0</v>
      </c>
      <c r="K144" s="167">
        <v>1.125</v>
      </c>
      <c r="L144" s="167">
        <v>3.25</v>
      </c>
      <c r="M144" s="167">
        <v>72.625</v>
      </c>
      <c r="N144" s="168" t="s">
        <v>119</v>
      </c>
      <c r="Z144">
        <v>4</v>
      </c>
    </row>
    <row r="145" spans="1:28" ht="16.5" thickBot="1" x14ac:dyDescent="0.3">
      <c r="A145" s="22">
        <v>2008</v>
      </c>
      <c r="B145" s="22">
        <v>6</v>
      </c>
      <c r="C145" s="22">
        <v>23</v>
      </c>
      <c r="D145" s="22">
        <v>20.399999999999999</v>
      </c>
      <c r="E145" s="23" t="s">
        <v>14</v>
      </c>
      <c r="F145" s="17" t="s">
        <v>16</v>
      </c>
      <c r="G145">
        <f t="shared" si="8"/>
        <v>5.3999999999999986</v>
      </c>
      <c r="H145" s="5">
        <v>39622</v>
      </c>
      <c r="I145">
        <f t="shared" si="6"/>
        <v>20.399999999999999</v>
      </c>
      <c r="J145" s="62">
        <v>4.3</v>
      </c>
      <c r="K145" s="167">
        <v>0.875</v>
      </c>
      <c r="L145" s="167">
        <v>4.125</v>
      </c>
      <c r="M145" s="167">
        <v>75.25</v>
      </c>
      <c r="N145" s="168" t="s">
        <v>124</v>
      </c>
      <c r="P145">
        <v>1</v>
      </c>
      <c r="W145">
        <v>32</v>
      </c>
      <c r="X145">
        <v>1</v>
      </c>
      <c r="Y145">
        <v>14</v>
      </c>
      <c r="Z145">
        <v>12</v>
      </c>
    </row>
    <row r="146" spans="1:28" ht="16.5" thickBot="1" x14ac:dyDescent="0.3">
      <c r="A146" s="22">
        <v>2008</v>
      </c>
      <c r="B146" s="22">
        <v>6</v>
      </c>
      <c r="C146" s="22">
        <v>24</v>
      </c>
      <c r="D146" s="22">
        <v>19.2</v>
      </c>
      <c r="E146" s="23" t="s">
        <v>14</v>
      </c>
      <c r="F146" s="17" t="s">
        <v>16</v>
      </c>
      <c r="G146">
        <f t="shared" si="8"/>
        <v>4.1999999999999993</v>
      </c>
      <c r="H146" s="5">
        <v>39623</v>
      </c>
      <c r="I146">
        <f t="shared" si="6"/>
        <v>19.2</v>
      </c>
      <c r="J146" s="62">
        <v>0</v>
      </c>
      <c r="K146" s="167">
        <v>0.875</v>
      </c>
      <c r="L146" s="167">
        <v>3</v>
      </c>
      <c r="M146" s="167">
        <v>63</v>
      </c>
      <c r="N146" s="168" t="s">
        <v>121</v>
      </c>
      <c r="W146">
        <v>38</v>
      </c>
      <c r="Y146">
        <v>1</v>
      </c>
      <c r="Z146">
        <v>43</v>
      </c>
    </row>
    <row r="147" spans="1:28" ht="16.5" thickBot="1" x14ac:dyDescent="0.3">
      <c r="A147" s="22">
        <v>2008</v>
      </c>
      <c r="B147" s="22">
        <v>6</v>
      </c>
      <c r="C147" s="22">
        <v>25</v>
      </c>
      <c r="D147" s="22">
        <v>17.899999999999999</v>
      </c>
      <c r="E147" s="23" t="s">
        <v>14</v>
      </c>
      <c r="F147" s="17" t="s">
        <v>16</v>
      </c>
      <c r="G147">
        <f t="shared" si="8"/>
        <v>2.8999999999999986</v>
      </c>
      <c r="H147" s="5">
        <v>39624</v>
      </c>
      <c r="I147">
        <f t="shared" si="6"/>
        <v>17.899999999999999</v>
      </c>
      <c r="J147" s="62">
        <v>0</v>
      </c>
      <c r="K147" s="167">
        <v>1</v>
      </c>
      <c r="L147" s="167">
        <v>3.125</v>
      </c>
      <c r="M147" s="167">
        <v>61.125</v>
      </c>
      <c r="N147" s="168" t="s">
        <v>117</v>
      </c>
      <c r="U147">
        <v>1</v>
      </c>
      <c r="W147">
        <v>43</v>
      </c>
      <c r="Y147">
        <v>10</v>
      </c>
      <c r="Z147">
        <v>23</v>
      </c>
      <c r="AB147">
        <v>2</v>
      </c>
    </row>
    <row r="148" spans="1:28" ht="16.5" thickBot="1" x14ac:dyDescent="0.3">
      <c r="A148" s="22">
        <v>2008</v>
      </c>
      <c r="B148" s="22">
        <v>6</v>
      </c>
      <c r="C148" s="22">
        <v>26</v>
      </c>
      <c r="D148" s="22">
        <v>18.100000000000001</v>
      </c>
      <c r="E148" s="23" t="s">
        <v>14</v>
      </c>
      <c r="F148" s="17" t="s">
        <v>16</v>
      </c>
      <c r="G148">
        <f t="shared" si="8"/>
        <v>3.1000000000000014</v>
      </c>
      <c r="H148" s="5">
        <v>39625</v>
      </c>
      <c r="I148">
        <f t="shared" si="6"/>
        <v>18.100000000000001</v>
      </c>
      <c r="J148" s="62">
        <v>0</v>
      </c>
      <c r="K148" s="167">
        <v>0.75</v>
      </c>
      <c r="L148" s="167">
        <v>2.375</v>
      </c>
      <c r="M148" s="167">
        <v>60.25</v>
      </c>
      <c r="N148" s="168" t="s">
        <v>124</v>
      </c>
      <c r="P148">
        <v>3</v>
      </c>
      <c r="V148">
        <v>5</v>
      </c>
      <c r="W148">
        <v>20</v>
      </c>
      <c r="Y148">
        <v>1</v>
      </c>
      <c r="Z148">
        <v>5</v>
      </c>
    </row>
    <row r="149" spans="1:28" ht="16.5" thickBot="1" x14ac:dyDescent="0.3">
      <c r="A149" s="22">
        <v>2008</v>
      </c>
      <c r="B149" s="22">
        <v>6</v>
      </c>
      <c r="C149" s="22">
        <v>27</v>
      </c>
      <c r="D149" s="22">
        <v>20.2</v>
      </c>
      <c r="E149" s="23" t="s">
        <v>14</v>
      </c>
      <c r="F149" s="17" t="s">
        <v>16</v>
      </c>
      <c r="G149">
        <f t="shared" si="8"/>
        <v>5.1999999999999993</v>
      </c>
      <c r="H149" s="5">
        <v>39626</v>
      </c>
      <c r="I149">
        <f t="shared" si="6"/>
        <v>20.2</v>
      </c>
      <c r="J149" s="62">
        <v>0</v>
      </c>
      <c r="K149" s="167">
        <v>0.625</v>
      </c>
      <c r="L149" s="167">
        <v>2.25</v>
      </c>
      <c r="M149" s="167">
        <v>57.625</v>
      </c>
      <c r="N149" s="168" t="s">
        <v>127</v>
      </c>
      <c r="W149">
        <v>23</v>
      </c>
      <c r="Y149">
        <v>1</v>
      </c>
      <c r="Z149">
        <v>12</v>
      </c>
    </row>
    <row r="150" spans="1:28" ht="16.5" thickBot="1" x14ac:dyDescent="0.3">
      <c r="A150" s="22">
        <v>2008</v>
      </c>
      <c r="B150" s="22">
        <v>6</v>
      </c>
      <c r="C150" s="22">
        <v>28</v>
      </c>
      <c r="D150" s="22">
        <v>21.9</v>
      </c>
      <c r="E150" s="23" t="s">
        <v>14</v>
      </c>
      <c r="F150" s="17" t="s">
        <v>16</v>
      </c>
      <c r="G150">
        <f t="shared" si="8"/>
        <v>6.8999999999999986</v>
      </c>
      <c r="H150" s="5">
        <v>39627</v>
      </c>
      <c r="I150">
        <f t="shared" si="6"/>
        <v>21.9</v>
      </c>
      <c r="J150" s="62">
        <v>0</v>
      </c>
      <c r="K150" s="167">
        <v>0.5</v>
      </c>
      <c r="L150" s="167">
        <v>4</v>
      </c>
      <c r="M150" s="167">
        <v>70.25</v>
      </c>
      <c r="N150" s="168" t="s">
        <v>129</v>
      </c>
      <c r="W150">
        <v>37</v>
      </c>
      <c r="Y150">
        <v>1</v>
      </c>
      <c r="Z150">
        <v>10</v>
      </c>
    </row>
    <row r="151" spans="1:28" ht="16.5" thickBot="1" x14ac:dyDescent="0.3">
      <c r="A151" s="22">
        <v>2008</v>
      </c>
      <c r="B151" s="22">
        <v>6</v>
      </c>
      <c r="C151" s="22">
        <v>29</v>
      </c>
      <c r="D151" s="22">
        <v>18.2</v>
      </c>
      <c r="E151" s="23" t="s">
        <v>14</v>
      </c>
      <c r="F151" s="17" t="s">
        <v>16</v>
      </c>
      <c r="G151">
        <f t="shared" si="8"/>
        <v>3.1999999999999993</v>
      </c>
      <c r="H151" s="5">
        <v>39628</v>
      </c>
      <c r="I151">
        <f t="shared" si="6"/>
        <v>18.2</v>
      </c>
      <c r="J151" s="62">
        <v>4</v>
      </c>
      <c r="K151" s="167">
        <v>1.375</v>
      </c>
      <c r="L151" s="167">
        <v>5.5</v>
      </c>
      <c r="M151" s="167">
        <v>67.125</v>
      </c>
      <c r="N151" s="168" t="s">
        <v>117</v>
      </c>
      <c r="P151">
        <v>2</v>
      </c>
      <c r="V151">
        <v>4</v>
      </c>
      <c r="W151">
        <v>18</v>
      </c>
      <c r="Y151">
        <v>2</v>
      </c>
      <c r="Z151">
        <v>4</v>
      </c>
    </row>
    <row r="152" spans="1:28" ht="16.5" thickBot="1" x14ac:dyDescent="0.3">
      <c r="A152" s="22">
        <v>2008</v>
      </c>
      <c r="B152" s="22">
        <v>6</v>
      </c>
      <c r="C152" s="22">
        <v>30</v>
      </c>
      <c r="D152" s="22">
        <v>19</v>
      </c>
      <c r="E152" s="23" t="s">
        <v>14</v>
      </c>
      <c r="F152" s="17" t="s">
        <v>16</v>
      </c>
      <c r="G152">
        <f t="shared" si="8"/>
        <v>4</v>
      </c>
      <c r="H152" s="5">
        <v>39629</v>
      </c>
      <c r="I152">
        <f t="shared" si="6"/>
        <v>19</v>
      </c>
      <c r="J152" s="62">
        <v>0.6</v>
      </c>
      <c r="K152" s="167">
        <v>2</v>
      </c>
      <c r="L152" s="167">
        <v>5.875</v>
      </c>
      <c r="M152" s="167">
        <v>72.5</v>
      </c>
      <c r="N152" s="168" t="s">
        <v>120</v>
      </c>
      <c r="P152">
        <v>1</v>
      </c>
      <c r="V152">
        <v>2</v>
      </c>
      <c r="W152">
        <v>12</v>
      </c>
      <c r="Y152">
        <v>1</v>
      </c>
      <c r="Z152">
        <v>2</v>
      </c>
    </row>
    <row r="153" spans="1:28" ht="16.5" thickBot="1" x14ac:dyDescent="0.3">
      <c r="A153" s="22">
        <v>2008</v>
      </c>
      <c r="B153" s="22">
        <v>7</v>
      </c>
      <c r="C153" s="22">
        <v>1</v>
      </c>
      <c r="D153" s="22">
        <v>20.9</v>
      </c>
      <c r="E153" s="23" t="s">
        <v>14</v>
      </c>
      <c r="F153" s="17" t="s">
        <v>16</v>
      </c>
      <c r="G153">
        <f t="shared" si="8"/>
        <v>5.8999999999999986</v>
      </c>
      <c r="H153" s="5">
        <v>39630</v>
      </c>
      <c r="I153">
        <f t="shared" si="6"/>
        <v>20.9</v>
      </c>
      <c r="J153" s="62">
        <v>0</v>
      </c>
      <c r="K153" s="167">
        <v>1.125</v>
      </c>
      <c r="L153" s="167">
        <v>3.625</v>
      </c>
      <c r="M153" s="167">
        <v>68.375</v>
      </c>
      <c r="N153" s="168" t="s">
        <v>117</v>
      </c>
      <c r="P153">
        <v>1</v>
      </c>
      <c r="U153">
        <v>2</v>
      </c>
      <c r="V153">
        <v>8</v>
      </c>
      <c r="W153">
        <v>14</v>
      </c>
      <c r="Y153">
        <v>2</v>
      </c>
      <c r="Z153">
        <v>2</v>
      </c>
    </row>
    <row r="154" spans="1:28" ht="16.5" thickBot="1" x14ac:dyDescent="0.3">
      <c r="A154" s="22">
        <v>2008</v>
      </c>
      <c r="B154" s="22">
        <v>7</v>
      </c>
      <c r="C154" s="22">
        <v>2</v>
      </c>
      <c r="D154" s="22">
        <v>20.8</v>
      </c>
      <c r="E154" s="23" t="s">
        <v>14</v>
      </c>
      <c r="F154" s="17" t="s">
        <v>16</v>
      </c>
      <c r="G154">
        <f t="shared" si="8"/>
        <v>5.8000000000000007</v>
      </c>
      <c r="H154" s="5">
        <v>39631</v>
      </c>
      <c r="I154">
        <f t="shared" si="6"/>
        <v>20.8</v>
      </c>
      <c r="J154" s="62">
        <v>0</v>
      </c>
      <c r="K154" s="167">
        <v>0.75</v>
      </c>
      <c r="L154" s="167">
        <v>1.875</v>
      </c>
      <c r="M154" s="167">
        <v>60.5</v>
      </c>
      <c r="N154" s="168" t="s">
        <v>129</v>
      </c>
      <c r="P154">
        <v>4</v>
      </c>
      <c r="V154">
        <v>4</v>
      </c>
      <c r="W154">
        <v>33</v>
      </c>
      <c r="Y154">
        <v>3</v>
      </c>
      <c r="Z154">
        <v>9</v>
      </c>
    </row>
    <row r="155" spans="1:28" ht="16.5" thickBot="1" x14ac:dyDescent="0.3">
      <c r="A155" s="22">
        <v>2008</v>
      </c>
      <c r="B155" s="22">
        <v>7</v>
      </c>
      <c r="C155" s="22">
        <v>3</v>
      </c>
      <c r="D155" s="22">
        <v>21.8</v>
      </c>
      <c r="E155" s="23" t="s">
        <v>14</v>
      </c>
      <c r="F155" s="17" t="s">
        <v>16</v>
      </c>
      <c r="G155">
        <f t="shared" si="8"/>
        <v>6.8000000000000007</v>
      </c>
      <c r="H155" s="5">
        <v>39632</v>
      </c>
      <c r="I155">
        <f t="shared" si="6"/>
        <v>21.8</v>
      </c>
      <c r="J155" s="62">
        <v>0</v>
      </c>
      <c r="K155" s="167">
        <v>1.125</v>
      </c>
      <c r="L155" s="167">
        <v>4.5</v>
      </c>
      <c r="M155" s="167">
        <v>59.75</v>
      </c>
      <c r="N155" s="168" t="s">
        <v>124</v>
      </c>
      <c r="P155">
        <v>2</v>
      </c>
      <c r="V155">
        <v>2</v>
      </c>
      <c r="W155">
        <v>17</v>
      </c>
      <c r="Y155">
        <v>3</v>
      </c>
      <c r="Z155">
        <v>6</v>
      </c>
    </row>
    <row r="156" spans="1:28" ht="16.5" thickBot="1" x14ac:dyDescent="0.3">
      <c r="A156" s="22">
        <v>2008</v>
      </c>
      <c r="B156" s="22">
        <v>7</v>
      </c>
      <c r="C156" s="22">
        <v>4</v>
      </c>
      <c r="D156" s="22">
        <v>21.7</v>
      </c>
      <c r="E156" s="23" t="s">
        <v>14</v>
      </c>
      <c r="F156" s="17" t="s">
        <v>16</v>
      </c>
      <c r="G156">
        <f t="shared" si="8"/>
        <v>6.6999999999999993</v>
      </c>
      <c r="H156" s="5">
        <v>39633</v>
      </c>
      <c r="I156">
        <f t="shared" si="6"/>
        <v>21.7</v>
      </c>
      <c r="J156" s="62">
        <v>2.6</v>
      </c>
      <c r="K156" s="167">
        <v>3.125</v>
      </c>
      <c r="L156" s="167">
        <v>9.625</v>
      </c>
      <c r="M156" s="167">
        <v>65.625</v>
      </c>
      <c r="N156" s="168" t="s">
        <v>119</v>
      </c>
      <c r="P156">
        <v>2</v>
      </c>
      <c r="U156">
        <v>1</v>
      </c>
      <c r="V156">
        <v>2</v>
      </c>
      <c r="W156">
        <v>13</v>
      </c>
      <c r="Y156">
        <v>2</v>
      </c>
      <c r="Z156">
        <v>4</v>
      </c>
    </row>
    <row r="157" spans="1:28" ht="16.5" thickBot="1" x14ac:dyDescent="0.3">
      <c r="A157" s="22">
        <v>2008</v>
      </c>
      <c r="B157" s="22">
        <v>7</v>
      </c>
      <c r="C157" s="22">
        <v>5</v>
      </c>
      <c r="D157" s="22">
        <v>18.600000000000001</v>
      </c>
      <c r="E157" s="23" t="s">
        <v>14</v>
      </c>
      <c r="F157" s="17" t="s">
        <v>16</v>
      </c>
      <c r="G157">
        <f t="shared" si="8"/>
        <v>3.6000000000000014</v>
      </c>
      <c r="H157" s="5">
        <v>39634</v>
      </c>
      <c r="I157">
        <f t="shared" si="6"/>
        <v>18.600000000000001</v>
      </c>
      <c r="J157" s="62">
        <v>0</v>
      </c>
      <c r="K157" s="167">
        <v>2</v>
      </c>
      <c r="L157" s="167">
        <v>5.75</v>
      </c>
      <c r="M157" s="167">
        <v>79.125</v>
      </c>
      <c r="N157" s="168" t="s">
        <v>119</v>
      </c>
      <c r="P157">
        <v>1</v>
      </c>
      <c r="W157">
        <v>8</v>
      </c>
      <c r="Z157">
        <v>1</v>
      </c>
    </row>
    <row r="158" spans="1:28" ht="16.5" thickBot="1" x14ac:dyDescent="0.3">
      <c r="A158" s="22">
        <v>2008</v>
      </c>
      <c r="B158" s="22">
        <v>7</v>
      </c>
      <c r="C158" s="22">
        <v>6</v>
      </c>
      <c r="D158" s="22">
        <v>15.9</v>
      </c>
      <c r="E158" s="23" t="s">
        <v>14</v>
      </c>
      <c r="F158" s="17" t="s">
        <v>16</v>
      </c>
      <c r="G158">
        <f t="shared" si="8"/>
        <v>0.90000000000000036</v>
      </c>
      <c r="H158" s="5">
        <v>39635</v>
      </c>
      <c r="I158">
        <f t="shared" si="6"/>
        <v>15.9</v>
      </c>
      <c r="J158" s="62">
        <v>0.9</v>
      </c>
      <c r="K158" s="167">
        <v>2.125</v>
      </c>
      <c r="L158" s="167">
        <v>5.125</v>
      </c>
      <c r="M158" s="167">
        <v>75.625</v>
      </c>
      <c r="N158" s="168" t="s">
        <v>119</v>
      </c>
      <c r="P158">
        <v>2</v>
      </c>
      <c r="U158">
        <v>1</v>
      </c>
      <c r="W158">
        <v>8</v>
      </c>
      <c r="Z158">
        <v>1</v>
      </c>
    </row>
    <row r="159" spans="1:28" ht="16.5" thickBot="1" x14ac:dyDescent="0.3">
      <c r="A159" s="22">
        <v>2008</v>
      </c>
      <c r="B159" s="22">
        <v>7</v>
      </c>
      <c r="C159" s="22">
        <v>7</v>
      </c>
      <c r="D159" s="22">
        <v>16.2</v>
      </c>
      <c r="E159" s="23" t="s">
        <v>14</v>
      </c>
      <c r="F159" s="17" t="s">
        <v>16</v>
      </c>
      <c r="G159">
        <f t="shared" si="8"/>
        <v>1.1999999999999993</v>
      </c>
      <c r="H159" s="5">
        <v>39636</v>
      </c>
      <c r="I159">
        <f t="shared" si="6"/>
        <v>16.2</v>
      </c>
      <c r="J159" s="62">
        <v>1.3</v>
      </c>
      <c r="K159" s="167">
        <v>1.75</v>
      </c>
      <c r="L159" s="167">
        <v>4.875</v>
      </c>
      <c r="M159" s="167">
        <v>83</v>
      </c>
      <c r="N159" s="168" t="s">
        <v>126</v>
      </c>
      <c r="W159">
        <v>8</v>
      </c>
      <c r="Y159">
        <v>3</v>
      </c>
      <c r="Z159">
        <v>2</v>
      </c>
      <c r="AB159">
        <v>3</v>
      </c>
    </row>
    <row r="160" spans="1:28" ht="16.5" thickBot="1" x14ac:dyDescent="0.3">
      <c r="A160" s="22">
        <v>2008</v>
      </c>
      <c r="B160" s="22">
        <v>7</v>
      </c>
      <c r="C160" s="22">
        <v>8</v>
      </c>
      <c r="D160" s="22">
        <v>17.2</v>
      </c>
      <c r="E160" s="23" t="s">
        <v>14</v>
      </c>
      <c r="F160" s="17" t="s">
        <v>16</v>
      </c>
      <c r="G160">
        <f t="shared" si="8"/>
        <v>2.1999999999999993</v>
      </c>
      <c r="H160" s="5">
        <v>39637</v>
      </c>
      <c r="I160">
        <f t="shared" ref="I160:I223" si="9">D160</f>
        <v>17.2</v>
      </c>
      <c r="J160" s="62">
        <v>0.6</v>
      </c>
      <c r="K160" s="167">
        <v>1.625</v>
      </c>
      <c r="L160" s="167">
        <v>4.125</v>
      </c>
      <c r="M160" s="167">
        <v>68.125</v>
      </c>
      <c r="N160" s="168" t="s">
        <v>126</v>
      </c>
      <c r="W160">
        <v>11</v>
      </c>
      <c r="Y160">
        <v>3</v>
      </c>
      <c r="Z160">
        <v>1</v>
      </c>
      <c r="AB160">
        <v>3</v>
      </c>
    </row>
    <row r="161" spans="1:28" ht="16.5" thickBot="1" x14ac:dyDescent="0.3">
      <c r="A161" s="22">
        <v>2008</v>
      </c>
      <c r="B161" s="22">
        <v>7</v>
      </c>
      <c r="C161" s="22">
        <v>9</v>
      </c>
      <c r="D161" s="22">
        <v>16.5</v>
      </c>
      <c r="E161" s="23" t="s">
        <v>14</v>
      </c>
      <c r="F161" s="17" t="s">
        <v>16</v>
      </c>
      <c r="G161">
        <f t="shared" si="8"/>
        <v>1.5</v>
      </c>
      <c r="H161" s="5">
        <v>39638</v>
      </c>
      <c r="I161">
        <f t="shared" si="9"/>
        <v>16.5</v>
      </c>
      <c r="J161" s="62">
        <v>0</v>
      </c>
      <c r="K161" s="167">
        <v>1.375</v>
      </c>
      <c r="L161" s="167">
        <v>3.5</v>
      </c>
      <c r="M161" s="167">
        <v>65.125</v>
      </c>
      <c r="N161" s="168" t="s">
        <v>117</v>
      </c>
      <c r="W161">
        <v>20</v>
      </c>
      <c r="Y161">
        <v>5</v>
      </c>
      <c r="Z161">
        <v>5</v>
      </c>
      <c r="AB161">
        <v>10</v>
      </c>
    </row>
    <row r="162" spans="1:28" ht="16.5" thickBot="1" x14ac:dyDescent="0.3">
      <c r="A162" s="22">
        <v>2008</v>
      </c>
      <c r="B162" s="22">
        <v>7</v>
      </c>
      <c r="C162" s="22">
        <v>10</v>
      </c>
      <c r="D162" s="22">
        <v>21.9</v>
      </c>
      <c r="E162" s="23" t="s">
        <v>14</v>
      </c>
      <c r="F162" s="17" t="s">
        <v>16</v>
      </c>
      <c r="G162">
        <f t="shared" si="8"/>
        <v>6.8999999999999986</v>
      </c>
      <c r="H162" s="5">
        <v>39639</v>
      </c>
      <c r="I162">
        <f t="shared" si="9"/>
        <v>21.9</v>
      </c>
      <c r="J162" s="62">
        <v>0</v>
      </c>
      <c r="K162" s="167">
        <v>2</v>
      </c>
      <c r="L162" s="167">
        <v>4.75</v>
      </c>
      <c r="M162" s="167">
        <v>55.5</v>
      </c>
      <c r="N162" s="168" t="s">
        <v>119</v>
      </c>
      <c r="W162">
        <v>23</v>
      </c>
      <c r="Y162">
        <v>9</v>
      </c>
      <c r="Z162">
        <v>6</v>
      </c>
      <c r="AB162">
        <v>7</v>
      </c>
    </row>
    <row r="163" spans="1:28" ht="16.5" thickBot="1" x14ac:dyDescent="0.3">
      <c r="A163" s="22">
        <v>2008</v>
      </c>
      <c r="B163" s="22">
        <v>7</v>
      </c>
      <c r="C163" s="22">
        <v>11</v>
      </c>
      <c r="D163" s="22">
        <v>22.6</v>
      </c>
      <c r="E163" s="23" t="s">
        <v>14</v>
      </c>
      <c r="F163" s="17" t="s">
        <v>16</v>
      </c>
      <c r="G163">
        <f t="shared" si="8"/>
        <v>7.6000000000000014</v>
      </c>
      <c r="H163" s="5">
        <v>39640</v>
      </c>
      <c r="I163">
        <f t="shared" si="9"/>
        <v>22.6</v>
      </c>
      <c r="J163" s="62">
        <v>0</v>
      </c>
      <c r="K163" s="167">
        <v>1.5</v>
      </c>
      <c r="L163" s="167">
        <v>4</v>
      </c>
      <c r="M163" s="167">
        <v>73.25</v>
      </c>
      <c r="N163" s="168" t="s">
        <v>119</v>
      </c>
      <c r="W163">
        <v>15</v>
      </c>
      <c r="Y163">
        <v>5</v>
      </c>
      <c r="Z163">
        <v>6</v>
      </c>
      <c r="AB163">
        <v>8</v>
      </c>
    </row>
    <row r="164" spans="1:28" ht="16.5" thickBot="1" x14ac:dyDescent="0.3">
      <c r="A164" s="22">
        <v>2008</v>
      </c>
      <c r="B164" s="22">
        <v>7</v>
      </c>
      <c r="C164" s="22">
        <v>12</v>
      </c>
      <c r="D164" s="22">
        <v>21.5</v>
      </c>
      <c r="E164" s="23" t="s">
        <v>14</v>
      </c>
      <c r="F164" s="17" t="s">
        <v>16</v>
      </c>
      <c r="G164">
        <f t="shared" si="8"/>
        <v>6.5</v>
      </c>
      <c r="H164" s="5">
        <v>39641</v>
      </c>
      <c r="I164">
        <f t="shared" si="9"/>
        <v>21.5</v>
      </c>
      <c r="J164" s="62">
        <v>3.1</v>
      </c>
      <c r="K164" s="167">
        <v>0.875</v>
      </c>
      <c r="L164" s="167">
        <v>3.125</v>
      </c>
      <c r="M164" s="167">
        <v>77.625</v>
      </c>
      <c r="N164" s="168" t="s">
        <v>120</v>
      </c>
      <c r="W164">
        <v>9</v>
      </c>
      <c r="Y164">
        <v>3</v>
      </c>
      <c r="Z164">
        <v>2</v>
      </c>
      <c r="AB164">
        <v>3</v>
      </c>
    </row>
    <row r="165" spans="1:28" ht="16.5" thickBot="1" x14ac:dyDescent="0.3">
      <c r="A165" s="22">
        <v>2008</v>
      </c>
      <c r="B165" s="22">
        <v>7</v>
      </c>
      <c r="C165" s="22">
        <v>13</v>
      </c>
      <c r="D165" s="22">
        <v>20.7</v>
      </c>
      <c r="E165" s="23" t="s">
        <v>14</v>
      </c>
      <c r="F165" s="17" t="s">
        <v>16</v>
      </c>
      <c r="G165">
        <f t="shared" si="8"/>
        <v>5.6999999999999993</v>
      </c>
      <c r="H165" s="5">
        <v>39642</v>
      </c>
      <c r="I165">
        <f t="shared" si="9"/>
        <v>20.7</v>
      </c>
      <c r="J165" s="62">
        <v>0</v>
      </c>
      <c r="K165" s="167">
        <v>0.5</v>
      </c>
      <c r="L165" s="167">
        <v>2.625</v>
      </c>
      <c r="M165" s="167">
        <v>62.125</v>
      </c>
      <c r="N165" s="168" t="s">
        <v>125</v>
      </c>
      <c r="W165">
        <v>11</v>
      </c>
      <c r="Y165">
        <v>9</v>
      </c>
      <c r="Z165">
        <v>7</v>
      </c>
      <c r="AB165">
        <v>5</v>
      </c>
    </row>
    <row r="166" spans="1:28" ht="16.5" thickBot="1" x14ac:dyDescent="0.3">
      <c r="A166" s="22">
        <v>2008</v>
      </c>
      <c r="B166" s="22">
        <v>7</v>
      </c>
      <c r="C166" s="22">
        <v>14</v>
      </c>
      <c r="D166" s="22">
        <v>21.7</v>
      </c>
      <c r="E166" s="23" t="s">
        <v>14</v>
      </c>
      <c r="F166" s="17" t="s">
        <v>16</v>
      </c>
      <c r="G166">
        <f t="shared" si="8"/>
        <v>6.6999999999999993</v>
      </c>
      <c r="H166" s="5">
        <v>39643</v>
      </c>
      <c r="I166">
        <f t="shared" si="9"/>
        <v>21.7</v>
      </c>
      <c r="J166" s="62">
        <v>0</v>
      </c>
      <c r="K166" s="167">
        <v>0.875</v>
      </c>
      <c r="L166" s="167">
        <v>2.375</v>
      </c>
      <c r="M166" s="167">
        <v>61.875</v>
      </c>
      <c r="N166" s="168" t="s">
        <v>127</v>
      </c>
      <c r="W166">
        <v>18</v>
      </c>
      <c r="Y166">
        <v>12</v>
      </c>
      <c r="Z166">
        <v>11</v>
      </c>
      <c r="AB166">
        <v>7</v>
      </c>
    </row>
    <row r="167" spans="1:28" ht="16.5" thickBot="1" x14ac:dyDescent="0.3">
      <c r="A167" s="22">
        <v>2008</v>
      </c>
      <c r="B167" s="22">
        <v>7</v>
      </c>
      <c r="C167" s="22">
        <v>15</v>
      </c>
      <c r="D167" s="22">
        <v>23.6</v>
      </c>
      <c r="E167" s="23" t="s">
        <v>14</v>
      </c>
      <c r="F167" s="17" t="s">
        <v>16</v>
      </c>
      <c r="G167">
        <f t="shared" si="8"/>
        <v>8.6000000000000014</v>
      </c>
      <c r="H167" s="5">
        <v>39644</v>
      </c>
      <c r="I167">
        <f t="shared" si="9"/>
        <v>23.6</v>
      </c>
      <c r="J167" s="62">
        <v>0</v>
      </c>
      <c r="K167" s="167">
        <v>1.125</v>
      </c>
      <c r="L167" s="167">
        <v>2.625</v>
      </c>
      <c r="M167" s="167">
        <v>61.125</v>
      </c>
      <c r="N167" s="168" t="s">
        <v>127</v>
      </c>
      <c r="W167">
        <v>32</v>
      </c>
      <c r="Y167">
        <v>11</v>
      </c>
      <c r="Z167">
        <v>15</v>
      </c>
      <c r="AB167">
        <v>6</v>
      </c>
    </row>
    <row r="168" spans="1:28" ht="16.5" thickBot="1" x14ac:dyDescent="0.3">
      <c r="A168" s="22">
        <v>2008</v>
      </c>
      <c r="B168" s="22">
        <v>7</v>
      </c>
      <c r="C168" s="22">
        <v>16</v>
      </c>
      <c r="D168" s="22">
        <v>24.9</v>
      </c>
      <c r="E168" s="23" t="s">
        <v>14</v>
      </c>
      <c r="F168" s="17" t="s">
        <v>16</v>
      </c>
      <c r="G168">
        <f t="shared" si="8"/>
        <v>9.8999999999999986</v>
      </c>
      <c r="H168" s="5">
        <v>39645</v>
      </c>
      <c r="I168">
        <f t="shared" si="9"/>
        <v>24.9</v>
      </c>
      <c r="J168" s="62">
        <v>0</v>
      </c>
      <c r="K168" s="167">
        <v>0.875</v>
      </c>
      <c r="L168" s="167">
        <v>3</v>
      </c>
      <c r="M168" s="167">
        <v>59.625</v>
      </c>
      <c r="N168" s="168" t="s">
        <v>125</v>
      </c>
      <c r="W168">
        <v>40</v>
      </c>
      <c r="Y168">
        <v>12</v>
      </c>
      <c r="Z168">
        <v>20</v>
      </c>
      <c r="AB168">
        <v>8</v>
      </c>
    </row>
    <row r="169" spans="1:28" ht="16.5" thickBot="1" x14ac:dyDescent="0.3">
      <c r="A169" s="22">
        <v>2008</v>
      </c>
      <c r="B169" s="22">
        <v>7</v>
      </c>
      <c r="C169" s="22">
        <v>17</v>
      </c>
      <c r="D169" s="22">
        <v>24.1</v>
      </c>
      <c r="E169" s="23" t="s">
        <v>14</v>
      </c>
      <c r="F169" s="17" t="s">
        <v>16</v>
      </c>
      <c r="G169">
        <f t="shared" ref="G169:G201" si="10">D169-15</f>
        <v>9.1000000000000014</v>
      </c>
      <c r="H169" s="5">
        <v>39646</v>
      </c>
      <c r="I169">
        <f t="shared" si="9"/>
        <v>24.1</v>
      </c>
      <c r="J169" s="62">
        <v>0</v>
      </c>
      <c r="K169" s="167">
        <v>0.875</v>
      </c>
      <c r="L169" s="167">
        <v>2.5</v>
      </c>
      <c r="M169" s="167">
        <v>54.375</v>
      </c>
      <c r="N169" s="168" t="s">
        <v>129</v>
      </c>
      <c r="W169">
        <v>22</v>
      </c>
      <c r="Y169">
        <v>9</v>
      </c>
      <c r="Z169">
        <v>18</v>
      </c>
    </row>
    <row r="170" spans="1:28" ht="16.5" thickBot="1" x14ac:dyDescent="0.3">
      <c r="A170" s="22">
        <v>2008</v>
      </c>
      <c r="B170" s="22">
        <v>7</v>
      </c>
      <c r="C170" s="22">
        <v>18</v>
      </c>
      <c r="D170" s="22">
        <v>24.2</v>
      </c>
      <c r="E170" s="23" t="s">
        <v>14</v>
      </c>
      <c r="F170" s="17" t="s">
        <v>16</v>
      </c>
      <c r="G170">
        <f t="shared" si="10"/>
        <v>9.1999999999999993</v>
      </c>
      <c r="H170" s="5">
        <v>39647</v>
      </c>
      <c r="I170">
        <f t="shared" si="9"/>
        <v>24.2</v>
      </c>
      <c r="J170" s="62">
        <v>0</v>
      </c>
      <c r="K170" s="167">
        <v>0.625</v>
      </c>
      <c r="L170" s="167">
        <v>2.75</v>
      </c>
      <c r="M170" s="167">
        <v>58</v>
      </c>
      <c r="N170" s="168" t="s">
        <v>129</v>
      </c>
      <c r="W170">
        <v>10</v>
      </c>
      <c r="Y170">
        <v>7</v>
      </c>
      <c r="Z170">
        <v>4</v>
      </c>
      <c r="AA170">
        <v>2</v>
      </c>
      <c r="AB170">
        <v>7</v>
      </c>
    </row>
    <row r="171" spans="1:28" ht="16.5" thickBot="1" x14ac:dyDescent="0.3">
      <c r="A171" s="22">
        <v>2008</v>
      </c>
      <c r="B171" s="22">
        <v>7</v>
      </c>
      <c r="C171" s="22">
        <v>19</v>
      </c>
      <c r="D171" s="22">
        <v>22.3</v>
      </c>
      <c r="E171" s="23" t="s">
        <v>14</v>
      </c>
      <c r="F171" s="17" t="s">
        <v>16</v>
      </c>
      <c r="G171">
        <f t="shared" si="10"/>
        <v>7.3000000000000007</v>
      </c>
      <c r="H171" s="5">
        <v>39648</v>
      </c>
      <c r="I171">
        <f t="shared" si="9"/>
        <v>22.3</v>
      </c>
      <c r="J171" s="62">
        <v>27.6</v>
      </c>
      <c r="K171" s="167">
        <v>1.375</v>
      </c>
      <c r="L171" s="167">
        <v>4.25</v>
      </c>
      <c r="M171" s="167">
        <v>85.25</v>
      </c>
      <c r="N171" s="168" t="s">
        <v>117</v>
      </c>
    </row>
    <row r="172" spans="1:28" ht="16.5" thickBot="1" x14ac:dyDescent="0.3">
      <c r="A172" s="22">
        <v>2008</v>
      </c>
      <c r="B172" s="22">
        <v>7</v>
      </c>
      <c r="C172" s="22">
        <v>20</v>
      </c>
      <c r="D172" s="22">
        <v>21.5</v>
      </c>
      <c r="E172" s="23" t="s">
        <v>14</v>
      </c>
      <c r="F172" s="17" t="s">
        <v>16</v>
      </c>
      <c r="G172">
        <f t="shared" si="10"/>
        <v>6.5</v>
      </c>
      <c r="H172" s="5">
        <v>39649</v>
      </c>
      <c r="I172">
        <f t="shared" si="9"/>
        <v>21.5</v>
      </c>
      <c r="J172" s="115">
        <v>19.2</v>
      </c>
      <c r="K172" s="167">
        <v>1</v>
      </c>
      <c r="L172" s="167">
        <v>3.625</v>
      </c>
      <c r="M172" s="167">
        <v>88.25</v>
      </c>
      <c r="N172" s="168" t="s">
        <v>118</v>
      </c>
      <c r="R172" s="78"/>
    </row>
    <row r="173" spans="1:28" ht="16.5" thickBot="1" x14ac:dyDescent="0.3">
      <c r="A173" s="22">
        <v>2008</v>
      </c>
      <c r="B173" s="22">
        <v>7</v>
      </c>
      <c r="C173" s="22">
        <v>21</v>
      </c>
      <c r="D173" s="22">
        <v>20.7</v>
      </c>
      <c r="E173" s="23" t="s">
        <v>14</v>
      </c>
      <c r="F173" s="17" t="s">
        <v>16</v>
      </c>
      <c r="G173">
        <f t="shared" si="10"/>
        <v>5.6999999999999993</v>
      </c>
      <c r="H173" s="5">
        <v>39650</v>
      </c>
      <c r="I173">
        <f t="shared" si="9"/>
        <v>20.7</v>
      </c>
      <c r="J173" s="115">
        <v>3.7</v>
      </c>
      <c r="K173" s="167">
        <v>0.625</v>
      </c>
      <c r="L173" s="167">
        <v>2.25</v>
      </c>
      <c r="M173" s="167">
        <v>83.625</v>
      </c>
      <c r="N173" s="168" t="s">
        <v>129</v>
      </c>
      <c r="R173" s="78"/>
    </row>
    <row r="174" spans="1:28" ht="16.5" thickBot="1" x14ac:dyDescent="0.3">
      <c r="A174" s="22">
        <v>2008</v>
      </c>
      <c r="B174" s="22">
        <v>7</v>
      </c>
      <c r="C174" s="22">
        <v>22</v>
      </c>
      <c r="D174" s="22">
        <v>20.7</v>
      </c>
      <c r="E174" s="23" t="s">
        <v>14</v>
      </c>
      <c r="F174" s="17" t="s">
        <v>16</v>
      </c>
      <c r="G174">
        <f t="shared" si="10"/>
        <v>5.6999999999999993</v>
      </c>
      <c r="H174" s="5">
        <v>39651</v>
      </c>
      <c r="I174">
        <f t="shared" si="9"/>
        <v>20.7</v>
      </c>
      <c r="J174" s="115">
        <v>0</v>
      </c>
      <c r="K174" s="167">
        <v>0.875</v>
      </c>
      <c r="L174" s="167">
        <v>3</v>
      </c>
      <c r="M174" s="167">
        <v>80.625</v>
      </c>
      <c r="N174" s="168" t="s">
        <v>121</v>
      </c>
      <c r="R174" s="78"/>
      <c r="W174">
        <v>8</v>
      </c>
      <c r="Y174">
        <v>3</v>
      </c>
      <c r="Z174">
        <v>3</v>
      </c>
      <c r="AA174">
        <v>1</v>
      </c>
      <c r="AB174">
        <v>3</v>
      </c>
    </row>
    <row r="175" spans="1:28" ht="16.5" thickBot="1" x14ac:dyDescent="0.3">
      <c r="A175" s="22">
        <v>2008</v>
      </c>
      <c r="B175" s="22">
        <v>7</v>
      </c>
      <c r="C175" s="22">
        <v>23</v>
      </c>
      <c r="D175" s="22">
        <v>20.8</v>
      </c>
      <c r="E175" s="23" t="s">
        <v>14</v>
      </c>
      <c r="F175" s="17" t="s">
        <v>16</v>
      </c>
      <c r="G175">
        <f t="shared" si="10"/>
        <v>5.8000000000000007</v>
      </c>
      <c r="H175" s="5">
        <v>39652</v>
      </c>
      <c r="I175">
        <f t="shared" si="9"/>
        <v>20.8</v>
      </c>
      <c r="J175" s="115">
        <v>0</v>
      </c>
      <c r="K175" s="167">
        <v>1.5</v>
      </c>
      <c r="L175" s="167">
        <v>4</v>
      </c>
      <c r="M175" s="167">
        <v>62.75</v>
      </c>
      <c r="N175" s="168" t="s">
        <v>118</v>
      </c>
      <c r="R175" s="78"/>
      <c r="W175">
        <v>8</v>
      </c>
      <c r="Y175">
        <v>2</v>
      </c>
      <c r="Z175">
        <v>3</v>
      </c>
      <c r="AA175">
        <v>3</v>
      </c>
      <c r="AB175">
        <v>3</v>
      </c>
    </row>
    <row r="176" spans="1:28" ht="16.5" thickBot="1" x14ac:dyDescent="0.3">
      <c r="A176" s="22">
        <v>2008</v>
      </c>
      <c r="B176" s="22">
        <v>7</v>
      </c>
      <c r="C176" s="22">
        <v>24</v>
      </c>
      <c r="D176" s="22">
        <v>14.9</v>
      </c>
      <c r="E176" s="23" t="s">
        <v>13</v>
      </c>
      <c r="F176" s="17" t="s">
        <v>16</v>
      </c>
      <c r="G176">
        <f t="shared" si="10"/>
        <v>-9.9999999999999645E-2</v>
      </c>
      <c r="H176" s="5">
        <v>39653</v>
      </c>
      <c r="I176">
        <f t="shared" si="9"/>
        <v>14.9</v>
      </c>
      <c r="J176" s="115">
        <v>0</v>
      </c>
      <c r="K176" s="167">
        <v>1.5</v>
      </c>
      <c r="L176" s="167">
        <v>3.375</v>
      </c>
      <c r="M176" s="167">
        <v>76.625</v>
      </c>
      <c r="N176" s="168" t="s">
        <v>123</v>
      </c>
      <c r="R176" s="78"/>
      <c r="W176">
        <v>10</v>
      </c>
      <c r="Y176">
        <v>2</v>
      </c>
      <c r="Z176">
        <v>3</v>
      </c>
      <c r="AA176">
        <v>5</v>
      </c>
      <c r="AB176">
        <v>4</v>
      </c>
    </row>
    <row r="177" spans="1:28" ht="16.5" thickBot="1" x14ac:dyDescent="0.3">
      <c r="A177" s="22">
        <v>2008</v>
      </c>
      <c r="B177" s="22">
        <v>7</v>
      </c>
      <c r="C177" s="22">
        <v>25</v>
      </c>
      <c r="D177" s="22">
        <v>17.399999999999999</v>
      </c>
      <c r="E177" s="23" t="s">
        <v>14</v>
      </c>
      <c r="F177" s="17" t="s">
        <v>16</v>
      </c>
      <c r="G177">
        <f t="shared" si="10"/>
        <v>2.3999999999999986</v>
      </c>
      <c r="H177" s="5">
        <v>39654</v>
      </c>
      <c r="I177">
        <f t="shared" si="9"/>
        <v>17.399999999999999</v>
      </c>
      <c r="J177" s="115">
        <v>0.5</v>
      </c>
      <c r="K177" s="167">
        <v>0.625</v>
      </c>
      <c r="L177" s="167">
        <v>2.75</v>
      </c>
      <c r="M177" s="167">
        <v>69.625</v>
      </c>
      <c r="N177" s="168" t="s">
        <v>124</v>
      </c>
      <c r="R177" s="78"/>
      <c r="W177">
        <v>7</v>
      </c>
      <c r="Y177">
        <v>1</v>
      </c>
      <c r="Z177">
        <v>4</v>
      </c>
    </row>
    <row r="178" spans="1:28" ht="16.5" thickBot="1" x14ac:dyDescent="0.3">
      <c r="A178" s="22">
        <v>2008</v>
      </c>
      <c r="B178" s="22">
        <v>7</v>
      </c>
      <c r="C178" s="22">
        <v>26</v>
      </c>
      <c r="D178" s="22">
        <v>19.399999999999999</v>
      </c>
      <c r="E178" s="23" t="s">
        <v>14</v>
      </c>
      <c r="F178" s="17" t="s">
        <v>16</v>
      </c>
      <c r="G178">
        <f t="shared" si="10"/>
        <v>4.3999999999999986</v>
      </c>
      <c r="H178" s="5">
        <v>39655</v>
      </c>
      <c r="I178">
        <f t="shared" si="9"/>
        <v>19.399999999999999</v>
      </c>
      <c r="J178" s="115">
        <v>0</v>
      </c>
      <c r="K178" s="167">
        <v>1</v>
      </c>
      <c r="L178" s="167">
        <v>3.25</v>
      </c>
      <c r="M178" s="167">
        <v>55.875</v>
      </c>
      <c r="N178" s="168" t="s">
        <v>121</v>
      </c>
      <c r="R178" s="78"/>
      <c r="W178">
        <v>11</v>
      </c>
      <c r="Y178">
        <v>2</v>
      </c>
      <c r="Z178">
        <v>2</v>
      </c>
    </row>
    <row r="179" spans="1:28" ht="16.5" thickBot="1" x14ac:dyDescent="0.3">
      <c r="A179" s="22">
        <v>2008</v>
      </c>
      <c r="B179" s="22">
        <v>7</v>
      </c>
      <c r="C179" s="22">
        <v>27</v>
      </c>
      <c r="D179" s="22">
        <v>23.5</v>
      </c>
      <c r="E179" s="23" t="s">
        <v>14</v>
      </c>
      <c r="F179" s="17" t="s">
        <v>16</v>
      </c>
      <c r="G179">
        <f t="shared" si="10"/>
        <v>8.5</v>
      </c>
      <c r="H179" s="5">
        <v>39656</v>
      </c>
      <c r="I179">
        <f t="shared" si="9"/>
        <v>23.5</v>
      </c>
      <c r="J179" s="115">
        <v>0</v>
      </c>
      <c r="K179" s="167">
        <v>1.25</v>
      </c>
      <c r="L179" s="167">
        <v>4.125</v>
      </c>
      <c r="M179" s="167">
        <v>55.5</v>
      </c>
      <c r="N179" s="168" t="s">
        <v>117</v>
      </c>
      <c r="R179" s="78"/>
      <c r="W179">
        <v>10</v>
      </c>
      <c r="Y179">
        <v>2</v>
      </c>
      <c r="Z179">
        <v>1</v>
      </c>
    </row>
    <row r="180" spans="1:28" ht="16.5" thickBot="1" x14ac:dyDescent="0.3">
      <c r="A180" s="22">
        <v>2008</v>
      </c>
      <c r="B180" s="22">
        <v>7</v>
      </c>
      <c r="C180" s="22">
        <v>28</v>
      </c>
      <c r="D180" s="22">
        <v>25.2</v>
      </c>
      <c r="E180" s="23" t="s">
        <v>14</v>
      </c>
      <c r="F180" s="17" t="s">
        <v>16</v>
      </c>
      <c r="G180">
        <f t="shared" si="10"/>
        <v>10.199999999999999</v>
      </c>
      <c r="H180" s="5">
        <v>39657</v>
      </c>
      <c r="I180">
        <f t="shared" si="9"/>
        <v>25.2</v>
      </c>
      <c r="J180" s="115">
        <v>0</v>
      </c>
      <c r="K180" s="167">
        <v>1.25</v>
      </c>
      <c r="L180" s="167">
        <v>3.125</v>
      </c>
      <c r="M180" s="167">
        <v>59</v>
      </c>
      <c r="N180" s="168" t="s">
        <v>117</v>
      </c>
      <c r="R180" s="78"/>
      <c r="W180">
        <v>14</v>
      </c>
      <c r="Y180">
        <v>2</v>
      </c>
      <c r="Z180">
        <v>1</v>
      </c>
      <c r="AA180">
        <v>13</v>
      </c>
      <c r="AB180">
        <v>15</v>
      </c>
    </row>
    <row r="181" spans="1:28" ht="16.5" thickBot="1" x14ac:dyDescent="0.3">
      <c r="A181" s="22">
        <v>2008</v>
      </c>
      <c r="B181" s="22">
        <v>7</v>
      </c>
      <c r="C181" s="22">
        <v>29</v>
      </c>
      <c r="D181" s="22">
        <v>25.2</v>
      </c>
      <c r="E181" s="23" t="s">
        <v>14</v>
      </c>
      <c r="F181" s="17" t="s">
        <v>16</v>
      </c>
      <c r="G181">
        <f t="shared" si="10"/>
        <v>10.199999999999999</v>
      </c>
      <c r="H181" s="5">
        <v>39658</v>
      </c>
      <c r="I181">
        <f t="shared" si="9"/>
        <v>25.2</v>
      </c>
      <c r="J181" s="115">
        <v>0</v>
      </c>
      <c r="K181" s="167">
        <v>0.625</v>
      </c>
      <c r="L181" s="167">
        <v>3.875</v>
      </c>
      <c r="M181" s="167">
        <v>67</v>
      </c>
      <c r="N181" s="168" t="s">
        <v>118</v>
      </c>
      <c r="R181" s="78"/>
    </row>
    <row r="182" spans="1:28" ht="16.5" thickBot="1" x14ac:dyDescent="0.3">
      <c r="A182" s="22">
        <v>2008</v>
      </c>
      <c r="B182" s="22">
        <v>7</v>
      </c>
      <c r="C182" s="22">
        <v>30</v>
      </c>
      <c r="D182" s="22">
        <v>23.1</v>
      </c>
      <c r="E182" s="23" t="s">
        <v>14</v>
      </c>
      <c r="F182" s="17" t="s">
        <v>16</v>
      </c>
      <c r="G182">
        <f t="shared" si="10"/>
        <v>8.1000000000000014</v>
      </c>
      <c r="H182" s="5">
        <v>39659</v>
      </c>
      <c r="I182">
        <f t="shared" si="9"/>
        <v>23.1</v>
      </c>
      <c r="J182" s="115">
        <v>0</v>
      </c>
      <c r="K182" s="167">
        <v>1.5</v>
      </c>
      <c r="L182" s="167">
        <v>3.875</v>
      </c>
      <c r="M182" s="167">
        <v>56.5</v>
      </c>
      <c r="N182" s="168" t="s">
        <v>121</v>
      </c>
      <c r="R182" s="78"/>
    </row>
    <row r="183" spans="1:28" ht="16.5" thickBot="1" x14ac:dyDescent="0.3">
      <c r="A183" s="22">
        <v>2008</v>
      </c>
      <c r="B183" s="22">
        <v>7</v>
      </c>
      <c r="C183" s="22">
        <v>31</v>
      </c>
      <c r="D183" s="22">
        <v>25.8</v>
      </c>
      <c r="E183" s="23" t="s">
        <v>14</v>
      </c>
      <c r="F183" s="17" t="s">
        <v>16</v>
      </c>
      <c r="G183">
        <f t="shared" si="10"/>
        <v>10.8</v>
      </c>
      <c r="H183" s="5">
        <v>39660</v>
      </c>
      <c r="I183">
        <f t="shared" si="9"/>
        <v>25.8</v>
      </c>
      <c r="J183" s="115">
        <v>2.6</v>
      </c>
      <c r="K183" s="167">
        <v>1.625</v>
      </c>
      <c r="L183" s="167">
        <v>4.75</v>
      </c>
      <c r="M183" s="167">
        <v>67.125</v>
      </c>
      <c r="N183" s="168" t="s">
        <v>123</v>
      </c>
      <c r="R183" s="78"/>
    </row>
    <row r="184" spans="1:28" ht="16.5" thickBot="1" x14ac:dyDescent="0.3">
      <c r="A184" s="22">
        <v>2008</v>
      </c>
      <c r="B184" s="22">
        <v>8</v>
      </c>
      <c r="C184" s="22">
        <v>1</v>
      </c>
      <c r="D184" s="22">
        <v>23.6</v>
      </c>
      <c r="E184" s="23" t="s">
        <v>14</v>
      </c>
      <c r="F184" s="17" t="s">
        <v>16</v>
      </c>
      <c r="G184">
        <f t="shared" si="10"/>
        <v>8.6000000000000014</v>
      </c>
      <c r="H184" s="5">
        <v>39661</v>
      </c>
      <c r="I184">
        <f t="shared" si="9"/>
        <v>23.6</v>
      </c>
      <c r="J184" s="115">
        <v>0</v>
      </c>
      <c r="K184" s="167">
        <v>2.25</v>
      </c>
      <c r="L184" s="167">
        <v>6.75</v>
      </c>
      <c r="M184" s="167">
        <v>60.375</v>
      </c>
      <c r="N184" s="168" t="s">
        <v>126</v>
      </c>
      <c r="R184" s="78"/>
    </row>
    <row r="185" spans="1:28" ht="16.5" thickBot="1" x14ac:dyDescent="0.3">
      <c r="A185" s="22">
        <v>2008</v>
      </c>
      <c r="B185" s="22">
        <v>8</v>
      </c>
      <c r="C185" s="22">
        <v>2</v>
      </c>
      <c r="D185" s="22">
        <v>19.2</v>
      </c>
      <c r="E185" s="23" t="s">
        <v>14</v>
      </c>
      <c r="F185" s="17" t="s">
        <v>16</v>
      </c>
      <c r="G185">
        <f t="shared" si="10"/>
        <v>4.1999999999999993</v>
      </c>
      <c r="H185" s="5">
        <v>39662</v>
      </c>
      <c r="I185">
        <f t="shared" si="9"/>
        <v>19.2</v>
      </c>
      <c r="J185" s="115">
        <v>0</v>
      </c>
      <c r="K185" s="167">
        <v>2.125</v>
      </c>
      <c r="L185" s="167">
        <v>5.875</v>
      </c>
      <c r="M185" s="167">
        <v>68.25</v>
      </c>
      <c r="N185" s="168" t="s">
        <v>120</v>
      </c>
      <c r="R185" s="78"/>
      <c r="W185">
        <v>13</v>
      </c>
      <c r="Z185">
        <v>1</v>
      </c>
      <c r="AA185">
        <v>15</v>
      </c>
      <c r="AB185">
        <v>16</v>
      </c>
    </row>
    <row r="186" spans="1:28" ht="16.5" thickBot="1" x14ac:dyDescent="0.3">
      <c r="A186" s="22">
        <v>2008</v>
      </c>
      <c r="B186" s="22">
        <v>8</v>
      </c>
      <c r="C186" s="22">
        <v>3</v>
      </c>
      <c r="D186" s="22">
        <v>18</v>
      </c>
      <c r="E186" s="23" t="s">
        <v>14</v>
      </c>
      <c r="F186" s="17" t="s">
        <v>16</v>
      </c>
      <c r="G186">
        <f t="shared" si="10"/>
        <v>3</v>
      </c>
      <c r="H186" s="5">
        <v>39663</v>
      </c>
      <c r="I186">
        <f t="shared" si="9"/>
        <v>18</v>
      </c>
      <c r="J186" s="115">
        <v>0</v>
      </c>
      <c r="K186" s="167">
        <v>0.5</v>
      </c>
      <c r="L186" s="167">
        <v>2.375</v>
      </c>
      <c r="M186" s="167">
        <v>63.75</v>
      </c>
      <c r="N186" s="168" t="s">
        <v>127</v>
      </c>
      <c r="R186" s="78"/>
      <c r="W186">
        <v>4</v>
      </c>
      <c r="AA186">
        <v>7</v>
      </c>
      <c r="AB186">
        <v>10</v>
      </c>
    </row>
    <row r="187" spans="1:28" ht="16.5" thickBot="1" x14ac:dyDescent="0.3">
      <c r="A187" s="22">
        <v>2008</v>
      </c>
      <c r="B187" s="22">
        <v>8</v>
      </c>
      <c r="C187" s="22">
        <v>4</v>
      </c>
      <c r="D187" s="22">
        <v>18.100000000000001</v>
      </c>
      <c r="E187" s="23" t="s">
        <v>14</v>
      </c>
      <c r="F187" s="17" t="s">
        <v>16</v>
      </c>
      <c r="G187">
        <f t="shared" si="10"/>
        <v>3.1000000000000014</v>
      </c>
      <c r="H187" s="5">
        <v>39664</v>
      </c>
      <c r="I187">
        <f t="shared" si="9"/>
        <v>18.100000000000001</v>
      </c>
      <c r="J187" s="115">
        <v>1</v>
      </c>
      <c r="K187" s="167">
        <v>1.625</v>
      </c>
      <c r="L187" s="167">
        <v>4.75</v>
      </c>
      <c r="M187" s="167">
        <v>82.25</v>
      </c>
      <c r="N187" s="168" t="s">
        <v>119</v>
      </c>
      <c r="R187" s="78"/>
      <c r="W187">
        <v>2</v>
      </c>
      <c r="AA187">
        <v>5</v>
      </c>
      <c r="AB187">
        <v>8</v>
      </c>
    </row>
    <row r="188" spans="1:28" ht="16.5" thickBot="1" x14ac:dyDescent="0.3">
      <c r="A188" s="22">
        <v>2008</v>
      </c>
      <c r="B188" s="22">
        <v>8</v>
      </c>
      <c r="C188" s="22">
        <v>5</v>
      </c>
      <c r="D188" s="22">
        <v>18.600000000000001</v>
      </c>
      <c r="E188" s="23" t="s">
        <v>14</v>
      </c>
      <c r="F188" s="17" t="s">
        <v>16</v>
      </c>
      <c r="G188">
        <f t="shared" si="10"/>
        <v>3.6000000000000014</v>
      </c>
      <c r="H188" s="5">
        <v>39665</v>
      </c>
      <c r="I188">
        <f t="shared" si="9"/>
        <v>18.600000000000001</v>
      </c>
      <c r="J188" s="115">
        <v>0</v>
      </c>
      <c r="K188" s="167">
        <v>1.875</v>
      </c>
      <c r="L188" s="167">
        <v>5.625</v>
      </c>
      <c r="M188" s="167">
        <v>59.375</v>
      </c>
      <c r="N188" s="168" t="s">
        <v>122</v>
      </c>
      <c r="R188" s="78"/>
      <c r="W188">
        <v>7</v>
      </c>
      <c r="Y188">
        <v>4</v>
      </c>
      <c r="Z188">
        <v>2</v>
      </c>
      <c r="AA188">
        <v>33</v>
      </c>
      <c r="AB188">
        <v>15</v>
      </c>
    </row>
    <row r="189" spans="1:28" ht="16.5" thickBot="1" x14ac:dyDescent="0.3">
      <c r="A189" s="22">
        <v>2008</v>
      </c>
      <c r="B189" s="22">
        <v>8</v>
      </c>
      <c r="C189" s="22">
        <v>6</v>
      </c>
      <c r="D189" s="22">
        <v>22.8</v>
      </c>
      <c r="E189" s="23" t="s">
        <v>14</v>
      </c>
      <c r="F189" s="17" t="s">
        <v>16</v>
      </c>
      <c r="G189">
        <f t="shared" si="10"/>
        <v>7.8000000000000007</v>
      </c>
      <c r="H189" s="5">
        <v>39666</v>
      </c>
      <c r="I189">
        <f t="shared" si="9"/>
        <v>22.8</v>
      </c>
      <c r="J189" s="115">
        <v>0</v>
      </c>
      <c r="K189" s="167">
        <v>2.25</v>
      </c>
      <c r="L189" s="167">
        <v>6.125</v>
      </c>
      <c r="M189" s="167">
        <v>57.625</v>
      </c>
      <c r="N189" s="168" t="s">
        <v>117</v>
      </c>
      <c r="R189" s="78"/>
      <c r="W189">
        <v>20</v>
      </c>
      <c r="Y189">
        <v>5</v>
      </c>
      <c r="Z189">
        <v>9</v>
      </c>
      <c r="AA189">
        <v>65</v>
      </c>
      <c r="AB189">
        <v>20</v>
      </c>
    </row>
    <row r="190" spans="1:28" ht="16.5" thickBot="1" x14ac:dyDescent="0.3">
      <c r="A190" s="22">
        <v>2008</v>
      </c>
      <c r="B190" s="22">
        <v>8</v>
      </c>
      <c r="C190" s="22">
        <v>7</v>
      </c>
      <c r="D190" s="22">
        <v>18.7</v>
      </c>
      <c r="E190" s="23" t="s">
        <v>14</v>
      </c>
      <c r="F190" s="17" t="s">
        <v>16</v>
      </c>
      <c r="G190">
        <f t="shared" si="10"/>
        <v>3.6999999999999993</v>
      </c>
      <c r="H190" s="5">
        <v>39667</v>
      </c>
      <c r="I190">
        <f t="shared" si="9"/>
        <v>18.7</v>
      </c>
      <c r="J190" s="115">
        <v>0</v>
      </c>
      <c r="K190" s="167">
        <v>1.375</v>
      </c>
      <c r="L190" s="167">
        <v>4</v>
      </c>
      <c r="M190" s="167">
        <v>56.5</v>
      </c>
      <c r="N190" s="168" t="s">
        <v>125</v>
      </c>
      <c r="R190" s="78"/>
      <c r="W190">
        <v>18</v>
      </c>
      <c r="AA190">
        <v>82</v>
      </c>
      <c r="AB190">
        <v>19</v>
      </c>
    </row>
    <row r="191" spans="1:28" ht="16.5" thickBot="1" x14ac:dyDescent="0.3">
      <c r="A191" s="22">
        <v>2008</v>
      </c>
      <c r="B191" s="22">
        <v>8</v>
      </c>
      <c r="C191" s="22">
        <v>8</v>
      </c>
      <c r="D191" s="22">
        <v>18.5</v>
      </c>
      <c r="E191" s="23" t="s">
        <v>14</v>
      </c>
      <c r="F191" s="17" t="s">
        <v>16</v>
      </c>
      <c r="G191">
        <f t="shared" si="10"/>
        <v>3.5</v>
      </c>
      <c r="H191" s="5">
        <v>39668</v>
      </c>
      <c r="I191">
        <f t="shared" si="9"/>
        <v>18.5</v>
      </c>
      <c r="J191" s="115">
        <v>0</v>
      </c>
      <c r="K191" s="167">
        <v>1.125</v>
      </c>
      <c r="L191" s="167">
        <v>3.375</v>
      </c>
      <c r="M191" s="167">
        <v>58.75</v>
      </c>
      <c r="N191" s="168" t="s">
        <v>125</v>
      </c>
      <c r="R191" s="78"/>
      <c r="W191">
        <v>11</v>
      </c>
      <c r="AA191">
        <v>110</v>
      </c>
      <c r="AB191">
        <v>16</v>
      </c>
    </row>
    <row r="192" spans="1:28" ht="16.5" thickBot="1" x14ac:dyDescent="0.3">
      <c r="A192" s="22">
        <v>2008</v>
      </c>
      <c r="B192" s="22">
        <v>8</v>
      </c>
      <c r="C192" s="22">
        <v>9</v>
      </c>
      <c r="D192" s="22">
        <v>22.7</v>
      </c>
      <c r="E192" s="23" t="s">
        <v>14</v>
      </c>
      <c r="F192" s="17" t="s">
        <v>16</v>
      </c>
      <c r="G192">
        <f t="shared" si="10"/>
        <v>7.6999999999999993</v>
      </c>
      <c r="H192" s="5">
        <v>39669</v>
      </c>
      <c r="I192">
        <f t="shared" si="9"/>
        <v>22.7</v>
      </c>
      <c r="J192" s="115">
        <v>0</v>
      </c>
      <c r="K192" s="167">
        <v>1</v>
      </c>
      <c r="L192" s="167">
        <v>3.75</v>
      </c>
      <c r="M192" s="167">
        <v>52.375</v>
      </c>
      <c r="N192" s="168" t="s">
        <v>129</v>
      </c>
      <c r="R192" s="78"/>
      <c r="W192">
        <v>5</v>
      </c>
      <c r="AA192">
        <v>73</v>
      </c>
      <c r="AB192">
        <v>11</v>
      </c>
    </row>
    <row r="193" spans="1:28" ht="16.5" thickBot="1" x14ac:dyDescent="0.3">
      <c r="A193" s="22">
        <v>2008</v>
      </c>
      <c r="B193" s="22">
        <v>8</v>
      </c>
      <c r="C193" s="22">
        <v>10</v>
      </c>
      <c r="D193" s="22">
        <v>23.5</v>
      </c>
      <c r="E193" s="23" t="s">
        <v>14</v>
      </c>
      <c r="F193" s="17" t="s">
        <v>16</v>
      </c>
      <c r="G193">
        <f t="shared" si="10"/>
        <v>8.5</v>
      </c>
      <c r="H193" s="5">
        <v>39670</v>
      </c>
      <c r="I193">
        <f t="shared" si="9"/>
        <v>23.5</v>
      </c>
      <c r="J193" s="115">
        <v>0</v>
      </c>
      <c r="K193" s="167">
        <v>2.25</v>
      </c>
      <c r="L193" s="167">
        <v>7</v>
      </c>
      <c r="M193" s="167">
        <v>72.625</v>
      </c>
      <c r="N193" s="168" t="s">
        <v>122</v>
      </c>
      <c r="R193" s="78"/>
      <c r="U193">
        <v>3</v>
      </c>
      <c r="W193">
        <v>5</v>
      </c>
      <c r="Y193">
        <v>1</v>
      </c>
      <c r="Z193">
        <v>1</v>
      </c>
      <c r="AA193">
        <v>58</v>
      </c>
      <c r="AB193">
        <v>14</v>
      </c>
    </row>
    <row r="194" spans="1:28" ht="16.5" thickBot="1" x14ac:dyDescent="0.3">
      <c r="A194" s="22">
        <v>2008</v>
      </c>
      <c r="B194" s="22">
        <v>8</v>
      </c>
      <c r="C194" s="22">
        <v>11</v>
      </c>
      <c r="D194" s="22">
        <v>15.1</v>
      </c>
      <c r="E194" s="23" t="s">
        <v>14</v>
      </c>
      <c r="F194" s="17" t="s">
        <v>16</v>
      </c>
      <c r="G194">
        <f t="shared" si="10"/>
        <v>9.9999999999999645E-2</v>
      </c>
      <c r="H194" s="5">
        <v>39671</v>
      </c>
      <c r="I194">
        <f t="shared" si="9"/>
        <v>15.1</v>
      </c>
      <c r="J194" s="115">
        <v>3.3</v>
      </c>
      <c r="K194" s="167">
        <v>1.125</v>
      </c>
      <c r="L194" s="167">
        <v>2.625</v>
      </c>
      <c r="M194" s="167">
        <v>75.375</v>
      </c>
      <c r="N194" s="168" t="s">
        <v>117</v>
      </c>
      <c r="R194" s="78"/>
      <c r="W194">
        <v>2</v>
      </c>
      <c r="AA194">
        <v>23</v>
      </c>
      <c r="AB194">
        <v>9</v>
      </c>
    </row>
    <row r="195" spans="1:28" ht="16.5" thickBot="1" x14ac:dyDescent="0.3">
      <c r="A195" s="22">
        <v>2008</v>
      </c>
      <c r="B195" s="22">
        <v>8</v>
      </c>
      <c r="C195" s="22">
        <v>12</v>
      </c>
      <c r="D195" s="22">
        <v>18.100000000000001</v>
      </c>
      <c r="E195" s="23" t="s">
        <v>14</v>
      </c>
      <c r="F195" s="17" t="s">
        <v>16</v>
      </c>
      <c r="G195">
        <f t="shared" si="10"/>
        <v>3.1000000000000014</v>
      </c>
      <c r="H195" s="5">
        <v>39672</v>
      </c>
      <c r="I195">
        <f t="shared" si="9"/>
        <v>18.100000000000001</v>
      </c>
      <c r="J195" s="115">
        <v>0</v>
      </c>
      <c r="K195" s="167">
        <v>1.125</v>
      </c>
      <c r="L195" s="167">
        <v>3</v>
      </c>
      <c r="M195" s="167">
        <v>56.25</v>
      </c>
      <c r="N195" s="168" t="s">
        <v>118</v>
      </c>
      <c r="R195" s="78"/>
      <c r="W195">
        <v>3</v>
      </c>
      <c r="AA195">
        <v>44</v>
      </c>
      <c r="AB195">
        <v>17</v>
      </c>
    </row>
    <row r="196" spans="1:28" ht="16.5" thickBot="1" x14ac:dyDescent="0.3">
      <c r="A196" s="22">
        <v>2008</v>
      </c>
      <c r="B196" s="22">
        <v>8</v>
      </c>
      <c r="C196" s="22">
        <v>13</v>
      </c>
      <c r="D196" s="22">
        <v>20.9</v>
      </c>
      <c r="E196" s="23" t="s">
        <v>14</v>
      </c>
      <c r="F196" s="17" t="s">
        <v>16</v>
      </c>
      <c r="G196">
        <f t="shared" si="10"/>
        <v>5.8999999999999986</v>
      </c>
      <c r="H196" s="5">
        <v>39673</v>
      </c>
      <c r="I196">
        <f t="shared" si="9"/>
        <v>20.9</v>
      </c>
      <c r="J196" s="115">
        <v>0</v>
      </c>
      <c r="K196" s="167">
        <v>1</v>
      </c>
      <c r="L196" s="167">
        <v>3.5</v>
      </c>
      <c r="M196" s="167">
        <v>61.875</v>
      </c>
      <c r="N196" s="168" t="s">
        <v>121</v>
      </c>
      <c r="R196" s="78"/>
      <c r="W196">
        <v>3</v>
      </c>
      <c r="AA196">
        <v>70</v>
      </c>
      <c r="AB196">
        <v>23</v>
      </c>
    </row>
    <row r="197" spans="1:28" ht="16.5" thickBot="1" x14ac:dyDescent="0.3">
      <c r="A197" s="22">
        <v>2008</v>
      </c>
      <c r="B197" s="22">
        <v>8</v>
      </c>
      <c r="C197" s="22">
        <v>14</v>
      </c>
      <c r="D197" s="22">
        <v>19.899999999999999</v>
      </c>
      <c r="E197" s="23" t="s">
        <v>14</v>
      </c>
      <c r="F197" s="17" t="s">
        <v>16</v>
      </c>
      <c r="G197">
        <f t="shared" si="10"/>
        <v>4.8999999999999986</v>
      </c>
      <c r="H197" s="5">
        <v>39674</v>
      </c>
      <c r="I197">
        <f t="shared" si="9"/>
        <v>19.899999999999999</v>
      </c>
      <c r="J197" s="115">
        <v>0</v>
      </c>
      <c r="K197" s="167">
        <v>0.625</v>
      </c>
      <c r="L197" s="167">
        <v>2.125</v>
      </c>
      <c r="M197" s="167">
        <v>62.25</v>
      </c>
      <c r="N197" s="168" t="s">
        <v>125</v>
      </c>
      <c r="R197" s="78"/>
      <c r="W197">
        <v>7</v>
      </c>
      <c r="AA197">
        <v>68</v>
      </c>
      <c r="AB197">
        <v>19</v>
      </c>
    </row>
    <row r="198" spans="1:28" ht="16.5" thickBot="1" x14ac:dyDescent="0.3">
      <c r="A198" s="22">
        <v>2008</v>
      </c>
      <c r="B198" s="22">
        <v>8</v>
      </c>
      <c r="C198" s="22">
        <v>15</v>
      </c>
      <c r="D198" s="22">
        <v>19.600000000000001</v>
      </c>
      <c r="E198" s="23" t="s">
        <v>14</v>
      </c>
      <c r="F198" s="17" t="s">
        <v>16</v>
      </c>
      <c r="G198">
        <f t="shared" si="10"/>
        <v>4.6000000000000014</v>
      </c>
      <c r="H198" s="5">
        <v>39675</v>
      </c>
      <c r="I198">
        <f t="shared" si="9"/>
        <v>19.600000000000001</v>
      </c>
      <c r="J198" s="115">
        <v>0</v>
      </c>
      <c r="K198" s="167">
        <v>0.875</v>
      </c>
      <c r="L198" s="167">
        <v>2.875</v>
      </c>
      <c r="M198" s="167">
        <v>60.5</v>
      </c>
      <c r="N198" s="168" t="s">
        <v>121</v>
      </c>
      <c r="R198" s="78"/>
      <c r="W198">
        <v>9</v>
      </c>
      <c r="AA198">
        <v>66</v>
      </c>
      <c r="AB198">
        <v>25</v>
      </c>
    </row>
    <row r="199" spans="1:28" ht="16.5" thickBot="1" x14ac:dyDescent="0.3">
      <c r="A199" s="22">
        <v>2008</v>
      </c>
      <c r="B199" s="22">
        <v>8</v>
      </c>
      <c r="C199" s="22">
        <v>16</v>
      </c>
      <c r="D199" s="22">
        <v>17.5</v>
      </c>
      <c r="E199" s="23" t="s">
        <v>14</v>
      </c>
      <c r="F199" s="17" t="s">
        <v>16</v>
      </c>
      <c r="G199">
        <f t="shared" si="10"/>
        <v>2.5</v>
      </c>
      <c r="H199" s="5">
        <v>39676</v>
      </c>
      <c r="I199">
        <f t="shared" si="9"/>
        <v>17.5</v>
      </c>
      <c r="J199" s="115">
        <v>0</v>
      </c>
      <c r="K199" s="167">
        <v>2.75</v>
      </c>
      <c r="L199" s="167">
        <v>6.625</v>
      </c>
      <c r="M199" s="167">
        <v>71.75</v>
      </c>
      <c r="N199" s="168" t="s">
        <v>123</v>
      </c>
      <c r="R199" s="78"/>
      <c r="AA199">
        <v>52</v>
      </c>
      <c r="AB199">
        <v>21</v>
      </c>
    </row>
    <row r="200" spans="1:28" ht="16.5" thickBot="1" x14ac:dyDescent="0.3">
      <c r="A200" s="22">
        <v>2008</v>
      </c>
      <c r="B200" s="22">
        <v>8</v>
      </c>
      <c r="C200" s="22">
        <v>17</v>
      </c>
      <c r="D200" s="22">
        <v>15.9</v>
      </c>
      <c r="E200" s="23" t="s">
        <v>14</v>
      </c>
      <c r="F200" s="17" t="s">
        <v>16</v>
      </c>
      <c r="G200">
        <f t="shared" si="10"/>
        <v>0.90000000000000036</v>
      </c>
      <c r="H200" s="5">
        <v>39677</v>
      </c>
      <c r="I200">
        <f t="shared" si="9"/>
        <v>15.9</v>
      </c>
      <c r="J200" s="115">
        <v>3.6</v>
      </c>
      <c r="K200" s="167">
        <v>1.375</v>
      </c>
      <c r="L200" s="167">
        <v>3.75</v>
      </c>
      <c r="M200" s="167">
        <v>85.75</v>
      </c>
      <c r="N200" s="168" t="s">
        <v>123</v>
      </c>
      <c r="R200" s="78"/>
    </row>
    <row r="201" spans="1:28" ht="16.5" thickBot="1" x14ac:dyDescent="0.3">
      <c r="A201" s="28">
        <v>2008</v>
      </c>
      <c r="B201" s="28">
        <v>8</v>
      </c>
      <c r="C201" s="28">
        <v>18</v>
      </c>
      <c r="D201" s="28">
        <v>15.9</v>
      </c>
      <c r="E201" s="29" t="s">
        <v>14</v>
      </c>
      <c r="F201" s="17" t="s">
        <v>16</v>
      </c>
      <c r="G201" s="30">
        <f t="shared" si="10"/>
        <v>0.90000000000000036</v>
      </c>
      <c r="H201" s="5">
        <v>39678</v>
      </c>
      <c r="I201" s="30">
        <f t="shared" si="9"/>
        <v>15.9</v>
      </c>
      <c r="J201" s="115">
        <v>5.2</v>
      </c>
      <c r="K201" s="167">
        <v>0.5</v>
      </c>
      <c r="L201" s="167">
        <v>2.625</v>
      </c>
      <c r="M201" s="167">
        <v>83.375</v>
      </c>
      <c r="N201" s="168" t="s">
        <v>118</v>
      </c>
      <c r="R201" s="78"/>
    </row>
    <row r="202" spans="1:28" ht="16.5" thickBot="1" x14ac:dyDescent="0.3">
      <c r="A202" s="22">
        <v>2008</v>
      </c>
      <c r="B202" s="22">
        <v>8</v>
      </c>
      <c r="C202" s="22">
        <v>19</v>
      </c>
      <c r="D202" s="22">
        <v>13.9</v>
      </c>
      <c r="E202" s="23" t="s">
        <v>13</v>
      </c>
      <c r="F202" s="38" t="s">
        <v>17</v>
      </c>
      <c r="G202">
        <f>D202-10</f>
        <v>3.9000000000000004</v>
      </c>
      <c r="H202" s="5">
        <v>39679</v>
      </c>
      <c r="I202">
        <f t="shared" si="9"/>
        <v>13.9</v>
      </c>
      <c r="J202" s="115">
        <v>0</v>
      </c>
      <c r="K202" s="167">
        <v>2.375</v>
      </c>
      <c r="L202" s="167">
        <v>6</v>
      </c>
      <c r="M202" s="167">
        <v>77.625</v>
      </c>
      <c r="N202" s="168" t="s">
        <v>119</v>
      </c>
      <c r="R202" s="78"/>
      <c r="AA202">
        <v>16</v>
      </c>
      <c r="AB202">
        <v>13</v>
      </c>
    </row>
    <row r="203" spans="1:28" ht="16.5" thickBot="1" x14ac:dyDescent="0.3">
      <c r="A203" s="22">
        <v>2008</v>
      </c>
      <c r="B203" s="22">
        <v>8</v>
      </c>
      <c r="C203" s="22">
        <v>20</v>
      </c>
      <c r="D203" s="22">
        <v>14.3</v>
      </c>
      <c r="E203" s="23" t="s">
        <v>13</v>
      </c>
      <c r="F203" s="19" t="s">
        <v>17</v>
      </c>
      <c r="G203">
        <f t="shared" ref="G203:G225" si="11">D203-10</f>
        <v>4.3000000000000007</v>
      </c>
      <c r="H203" s="5">
        <v>39680</v>
      </c>
      <c r="I203">
        <f t="shared" si="9"/>
        <v>14.3</v>
      </c>
      <c r="J203" s="115">
        <v>3.3</v>
      </c>
      <c r="K203" s="167">
        <v>0.875</v>
      </c>
      <c r="L203" s="167">
        <v>2.875</v>
      </c>
      <c r="M203" s="167">
        <v>93.875</v>
      </c>
      <c r="N203" s="168" t="s">
        <v>117</v>
      </c>
      <c r="R203" s="78"/>
      <c r="W203">
        <v>5</v>
      </c>
      <c r="AA203">
        <v>20</v>
      </c>
      <c r="AB203">
        <v>17</v>
      </c>
    </row>
    <row r="204" spans="1:28" ht="16.5" thickBot="1" x14ac:dyDescent="0.3">
      <c r="A204" s="22">
        <v>2008</v>
      </c>
      <c r="B204" s="22">
        <v>8</v>
      </c>
      <c r="C204" s="22">
        <v>21</v>
      </c>
      <c r="D204" s="22">
        <v>11.9</v>
      </c>
      <c r="E204" s="23" t="s">
        <v>13</v>
      </c>
      <c r="F204" s="19" t="s">
        <v>17</v>
      </c>
      <c r="G204">
        <f t="shared" si="11"/>
        <v>1.9000000000000004</v>
      </c>
      <c r="H204" s="5">
        <v>39681</v>
      </c>
      <c r="I204">
        <f t="shared" si="9"/>
        <v>11.9</v>
      </c>
      <c r="J204" s="115">
        <v>0</v>
      </c>
      <c r="K204" s="167">
        <v>1.375</v>
      </c>
      <c r="L204" s="167">
        <v>3.5</v>
      </c>
      <c r="M204" s="167">
        <v>76.25</v>
      </c>
      <c r="N204" s="168" t="s">
        <v>119</v>
      </c>
      <c r="R204" s="78"/>
      <c r="W204">
        <v>3</v>
      </c>
      <c r="AA204">
        <v>15</v>
      </c>
      <c r="AB204">
        <v>13</v>
      </c>
    </row>
    <row r="205" spans="1:28" ht="16.5" thickBot="1" x14ac:dyDescent="0.3">
      <c r="A205" s="22">
        <v>2008</v>
      </c>
      <c r="B205" s="22">
        <v>8</v>
      </c>
      <c r="C205" s="22">
        <v>22</v>
      </c>
      <c r="D205" s="22">
        <v>9.6999999999999993</v>
      </c>
      <c r="E205" s="23" t="s">
        <v>12</v>
      </c>
      <c r="F205" s="19" t="s">
        <v>17</v>
      </c>
      <c r="G205">
        <f t="shared" si="11"/>
        <v>-0.30000000000000071</v>
      </c>
      <c r="H205" s="5">
        <v>39682</v>
      </c>
      <c r="I205">
        <f t="shared" si="9"/>
        <v>9.6999999999999993</v>
      </c>
      <c r="J205" s="115">
        <v>0</v>
      </c>
      <c r="K205" s="167">
        <v>0.375</v>
      </c>
      <c r="L205" s="167">
        <v>2.375</v>
      </c>
      <c r="M205" s="167">
        <v>71.125</v>
      </c>
      <c r="N205" s="168" t="s">
        <v>130</v>
      </c>
      <c r="R205" s="78"/>
      <c r="W205">
        <v>4</v>
      </c>
      <c r="AA205">
        <v>10</v>
      </c>
      <c r="AB205">
        <v>11</v>
      </c>
    </row>
    <row r="206" spans="1:28" ht="16.5" thickBot="1" x14ac:dyDescent="0.3">
      <c r="A206" s="22">
        <v>2008</v>
      </c>
      <c r="B206" s="22">
        <v>8</v>
      </c>
      <c r="C206" s="22">
        <v>23</v>
      </c>
      <c r="D206" s="22">
        <v>10.199999999999999</v>
      </c>
      <c r="E206" s="23" t="s">
        <v>13</v>
      </c>
      <c r="F206" s="19" t="s">
        <v>17</v>
      </c>
      <c r="G206">
        <f t="shared" si="11"/>
        <v>0.19999999999999929</v>
      </c>
      <c r="H206" s="5">
        <v>39683</v>
      </c>
      <c r="I206">
        <f t="shared" si="9"/>
        <v>10.199999999999999</v>
      </c>
      <c r="J206" s="115">
        <v>0</v>
      </c>
      <c r="K206" s="167">
        <v>1.25</v>
      </c>
      <c r="L206" s="167">
        <v>3.625</v>
      </c>
      <c r="M206" s="167">
        <v>74</v>
      </c>
      <c r="N206" s="168" t="s">
        <v>118</v>
      </c>
      <c r="R206" s="78"/>
      <c r="W206">
        <v>4</v>
      </c>
      <c r="AA206">
        <v>11</v>
      </c>
      <c r="AB206">
        <v>10</v>
      </c>
    </row>
    <row r="207" spans="1:28" ht="16.5" thickBot="1" x14ac:dyDescent="0.3">
      <c r="A207" s="22">
        <v>2008</v>
      </c>
      <c r="B207" s="22">
        <v>8</v>
      </c>
      <c r="C207" s="22">
        <v>24</v>
      </c>
      <c r="D207" s="22">
        <v>11.9</v>
      </c>
      <c r="E207" s="23" t="s">
        <v>13</v>
      </c>
      <c r="F207" s="19" t="s">
        <v>17</v>
      </c>
      <c r="G207">
        <f t="shared" si="11"/>
        <v>1.9000000000000004</v>
      </c>
      <c r="H207" s="5">
        <v>39684</v>
      </c>
      <c r="I207">
        <f t="shared" si="9"/>
        <v>11.9</v>
      </c>
      <c r="J207" s="115">
        <v>0.1</v>
      </c>
      <c r="K207" s="167">
        <v>1.25</v>
      </c>
      <c r="L207" s="167">
        <v>3.75</v>
      </c>
      <c r="M207" s="167">
        <v>68.875</v>
      </c>
      <c r="N207" s="168" t="s">
        <v>124</v>
      </c>
      <c r="R207" s="78"/>
      <c r="W207">
        <v>4</v>
      </c>
      <c r="AA207">
        <v>11</v>
      </c>
      <c r="AB207">
        <v>14</v>
      </c>
    </row>
    <row r="208" spans="1:28" ht="16.5" thickBot="1" x14ac:dyDescent="0.3">
      <c r="A208" s="22">
        <v>2008</v>
      </c>
      <c r="B208" s="22">
        <v>8</v>
      </c>
      <c r="C208" s="22">
        <v>25</v>
      </c>
      <c r="D208" s="22">
        <v>12.5</v>
      </c>
      <c r="E208" s="23" t="s">
        <v>13</v>
      </c>
      <c r="F208" s="19" t="s">
        <v>17</v>
      </c>
      <c r="G208">
        <f t="shared" si="11"/>
        <v>2.5</v>
      </c>
      <c r="H208" s="5">
        <v>39685</v>
      </c>
      <c r="I208">
        <f t="shared" si="9"/>
        <v>12.5</v>
      </c>
      <c r="J208" s="115">
        <v>0</v>
      </c>
      <c r="K208" s="167">
        <v>1.75</v>
      </c>
      <c r="L208" s="167">
        <v>5.5</v>
      </c>
      <c r="M208" s="167">
        <v>62.875</v>
      </c>
      <c r="N208" s="168" t="s">
        <v>127</v>
      </c>
      <c r="R208" s="78"/>
    </row>
    <row r="209" spans="1:18" ht="16.5" thickBot="1" x14ac:dyDescent="0.3">
      <c r="A209" s="22">
        <v>2008</v>
      </c>
      <c r="B209" s="22">
        <v>8</v>
      </c>
      <c r="C209" s="22">
        <v>26</v>
      </c>
      <c r="D209" s="22">
        <v>11.6</v>
      </c>
      <c r="E209" s="23" t="s">
        <v>13</v>
      </c>
      <c r="F209" s="19" t="s">
        <v>17</v>
      </c>
      <c r="G209">
        <f t="shared" si="11"/>
        <v>1.5999999999999996</v>
      </c>
      <c r="H209" s="5">
        <v>39686</v>
      </c>
      <c r="I209">
        <f t="shared" si="9"/>
        <v>11.6</v>
      </c>
      <c r="J209" s="115">
        <v>6.7</v>
      </c>
      <c r="K209" s="167">
        <v>1.625</v>
      </c>
      <c r="L209" s="167">
        <v>4.75</v>
      </c>
      <c r="M209" s="167">
        <v>96.375</v>
      </c>
      <c r="N209" s="168" t="s">
        <v>117</v>
      </c>
      <c r="R209" s="78"/>
    </row>
    <row r="210" spans="1:18" ht="16.5" thickBot="1" x14ac:dyDescent="0.3">
      <c r="A210" s="22">
        <v>2008</v>
      </c>
      <c r="B210" s="22">
        <v>8</v>
      </c>
      <c r="C210" s="22">
        <v>27</v>
      </c>
      <c r="D210" s="22">
        <v>11.4</v>
      </c>
      <c r="E210" s="23" t="s">
        <v>13</v>
      </c>
      <c r="F210" s="19" t="s">
        <v>17</v>
      </c>
      <c r="G210">
        <f t="shared" si="11"/>
        <v>1.4000000000000004</v>
      </c>
      <c r="H210" s="5">
        <v>39687</v>
      </c>
      <c r="I210">
        <f t="shared" si="9"/>
        <v>11.4</v>
      </c>
      <c r="J210" s="115">
        <v>1</v>
      </c>
      <c r="K210" s="167">
        <v>1.5</v>
      </c>
      <c r="L210" s="167">
        <v>3.375</v>
      </c>
      <c r="M210" s="167">
        <v>66.375</v>
      </c>
      <c r="N210" s="168" t="s">
        <v>119</v>
      </c>
      <c r="R210" s="78"/>
    </row>
    <row r="211" spans="1:18" ht="16.5" thickBot="1" x14ac:dyDescent="0.3">
      <c r="A211" s="22">
        <v>2008</v>
      </c>
      <c r="B211" s="22">
        <v>8</v>
      </c>
      <c r="C211" s="22">
        <v>28</v>
      </c>
      <c r="D211" s="22">
        <v>17.100000000000001</v>
      </c>
      <c r="E211" s="23" t="s">
        <v>14</v>
      </c>
      <c r="F211" s="19" t="s">
        <v>17</v>
      </c>
      <c r="G211">
        <f t="shared" si="11"/>
        <v>7.1000000000000014</v>
      </c>
      <c r="H211" s="5">
        <v>39688</v>
      </c>
      <c r="I211">
        <f t="shared" si="9"/>
        <v>17.100000000000001</v>
      </c>
      <c r="J211" s="115">
        <v>0.3</v>
      </c>
      <c r="K211" s="167">
        <v>2.5</v>
      </c>
      <c r="L211" s="167">
        <v>6.25</v>
      </c>
      <c r="M211" s="167">
        <v>56.125</v>
      </c>
      <c r="N211" s="168" t="s">
        <v>120</v>
      </c>
      <c r="R211" s="78"/>
    </row>
    <row r="212" spans="1:18" ht="16.5" thickBot="1" x14ac:dyDescent="0.3">
      <c r="A212" s="22">
        <v>2008</v>
      </c>
      <c r="B212" s="22">
        <v>8</v>
      </c>
      <c r="C212" s="22">
        <v>29</v>
      </c>
      <c r="D212" s="22">
        <v>20.3</v>
      </c>
      <c r="E212" s="23" t="s">
        <v>14</v>
      </c>
      <c r="F212" s="19" t="s">
        <v>17</v>
      </c>
      <c r="G212">
        <f t="shared" si="11"/>
        <v>10.3</v>
      </c>
      <c r="H212" s="5">
        <v>39689</v>
      </c>
      <c r="I212">
        <f t="shared" si="9"/>
        <v>20.3</v>
      </c>
      <c r="J212" s="115">
        <v>0</v>
      </c>
      <c r="K212" s="167">
        <v>1.375</v>
      </c>
      <c r="L212" s="167">
        <v>4.375</v>
      </c>
      <c r="M212" s="167">
        <v>56.25</v>
      </c>
      <c r="N212" s="168" t="s">
        <v>118</v>
      </c>
      <c r="R212" s="78"/>
    </row>
    <row r="213" spans="1:18" ht="16.5" thickBot="1" x14ac:dyDescent="0.3">
      <c r="A213" s="22">
        <v>2008</v>
      </c>
      <c r="B213" s="22">
        <v>8</v>
      </c>
      <c r="C213" s="22">
        <v>30</v>
      </c>
      <c r="D213" s="22">
        <v>21</v>
      </c>
      <c r="E213" s="23" t="s">
        <v>14</v>
      </c>
      <c r="F213" s="19" t="s">
        <v>17</v>
      </c>
      <c r="G213">
        <f t="shared" si="11"/>
        <v>11</v>
      </c>
      <c r="H213" s="5">
        <v>39690</v>
      </c>
      <c r="I213">
        <f t="shared" si="9"/>
        <v>21</v>
      </c>
      <c r="J213" s="115">
        <v>0</v>
      </c>
      <c r="K213" s="167">
        <v>1.125</v>
      </c>
      <c r="L213" s="167">
        <v>4</v>
      </c>
      <c r="M213" s="167">
        <v>62.5</v>
      </c>
      <c r="N213" s="168" t="s">
        <v>117</v>
      </c>
      <c r="R213" s="78"/>
    </row>
    <row r="214" spans="1:18" ht="16.5" thickBot="1" x14ac:dyDescent="0.3">
      <c r="A214" s="22">
        <v>2008</v>
      </c>
      <c r="B214" s="22">
        <v>8</v>
      </c>
      <c r="C214" s="22">
        <v>31</v>
      </c>
      <c r="D214" s="22">
        <v>19.7</v>
      </c>
      <c r="E214" s="23" t="s">
        <v>14</v>
      </c>
      <c r="F214" s="19" t="s">
        <v>17</v>
      </c>
      <c r="G214">
        <f t="shared" si="11"/>
        <v>9.6999999999999993</v>
      </c>
      <c r="H214" s="5">
        <v>39691</v>
      </c>
      <c r="I214">
        <f t="shared" si="9"/>
        <v>19.7</v>
      </c>
      <c r="J214" s="115">
        <v>0</v>
      </c>
      <c r="K214" s="167">
        <v>0.875</v>
      </c>
      <c r="L214" s="167">
        <v>3.25</v>
      </c>
      <c r="M214" s="167">
        <v>72.375</v>
      </c>
      <c r="N214" s="168" t="s">
        <v>120</v>
      </c>
      <c r="R214" s="78"/>
    </row>
    <row r="215" spans="1:18" ht="16.5" thickBot="1" x14ac:dyDescent="0.3">
      <c r="A215" s="22">
        <v>2008</v>
      </c>
      <c r="B215" s="22">
        <v>9</v>
      </c>
      <c r="C215" s="22">
        <v>1</v>
      </c>
      <c r="D215" s="22">
        <v>16.3</v>
      </c>
      <c r="E215" s="23" t="s">
        <v>14</v>
      </c>
      <c r="F215" s="19" t="s">
        <v>17</v>
      </c>
      <c r="G215">
        <f t="shared" si="11"/>
        <v>6.3000000000000007</v>
      </c>
      <c r="H215" s="5">
        <v>39692</v>
      </c>
      <c r="I215">
        <f t="shared" si="9"/>
        <v>16.3</v>
      </c>
      <c r="J215" s="115">
        <v>0</v>
      </c>
      <c r="K215" s="167">
        <v>1</v>
      </c>
      <c r="L215" s="167">
        <v>2.5</v>
      </c>
      <c r="M215" s="167">
        <v>66.75</v>
      </c>
      <c r="N215" s="168" t="s">
        <v>127</v>
      </c>
      <c r="R215" s="78"/>
    </row>
    <row r="216" spans="1:18" ht="16.5" thickBot="1" x14ac:dyDescent="0.3">
      <c r="A216" s="22">
        <v>2008</v>
      </c>
      <c r="B216" s="22">
        <v>9</v>
      </c>
      <c r="C216" s="22">
        <v>2</v>
      </c>
      <c r="D216" s="22">
        <v>16.399999999999999</v>
      </c>
      <c r="E216" s="23" t="s">
        <v>14</v>
      </c>
      <c r="F216" s="19" t="s">
        <v>17</v>
      </c>
      <c r="G216">
        <f t="shared" si="11"/>
        <v>6.3999999999999986</v>
      </c>
      <c r="H216" s="5">
        <v>39693</v>
      </c>
      <c r="I216">
        <f t="shared" si="9"/>
        <v>16.399999999999999</v>
      </c>
      <c r="J216" s="115">
        <v>0</v>
      </c>
      <c r="K216" s="167">
        <v>1.125</v>
      </c>
      <c r="L216" s="167">
        <v>2.875</v>
      </c>
      <c r="M216" s="167">
        <v>66.5</v>
      </c>
      <c r="N216" s="168" t="s">
        <v>129</v>
      </c>
      <c r="R216" s="78"/>
    </row>
    <row r="217" spans="1:18" ht="16.5" thickBot="1" x14ac:dyDescent="0.3">
      <c r="A217" s="22">
        <v>2008</v>
      </c>
      <c r="B217" s="22">
        <v>9</v>
      </c>
      <c r="C217" s="22">
        <v>3</v>
      </c>
      <c r="D217" s="22">
        <v>14.1</v>
      </c>
      <c r="E217" s="23" t="s">
        <v>13</v>
      </c>
      <c r="F217" s="19" t="s">
        <v>17</v>
      </c>
      <c r="G217">
        <f t="shared" si="11"/>
        <v>4.0999999999999996</v>
      </c>
      <c r="H217" s="5">
        <v>39694</v>
      </c>
      <c r="I217">
        <f t="shared" si="9"/>
        <v>14.1</v>
      </c>
      <c r="J217" s="115">
        <v>0.3</v>
      </c>
      <c r="K217" s="167">
        <v>2</v>
      </c>
      <c r="L217" s="167">
        <v>6</v>
      </c>
      <c r="M217" s="167">
        <v>79.625</v>
      </c>
      <c r="N217" s="168" t="s">
        <v>118</v>
      </c>
      <c r="R217" s="78"/>
    </row>
    <row r="218" spans="1:18" ht="16.5" thickBot="1" x14ac:dyDescent="0.3">
      <c r="A218" s="22">
        <v>2008</v>
      </c>
      <c r="B218" s="22">
        <v>9</v>
      </c>
      <c r="C218" s="22">
        <v>4</v>
      </c>
      <c r="D218" s="22">
        <v>12.4</v>
      </c>
      <c r="E218" s="23" t="s">
        <v>13</v>
      </c>
      <c r="F218" s="19" t="s">
        <v>17</v>
      </c>
      <c r="G218">
        <f t="shared" si="11"/>
        <v>2.4000000000000004</v>
      </c>
      <c r="H218" s="5">
        <v>39695</v>
      </c>
      <c r="I218">
        <f t="shared" si="9"/>
        <v>12.4</v>
      </c>
      <c r="J218" s="115">
        <v>0</v>
      </c>
      <c r="K218" s="167">
        <v>0.375</v>
      </c>
      <c r="L218" s="167">
        <v>1.75</v>
      </c>
      <c r="M218" s="167">
        <v>62</v>
      </c>
      <c r="N218" s="168" t="s">
        <v>127</v>
      </c>
      <c r="R218" s="78"/>
    </row>
    <row r="219" spans="1:18" ht="16.5" thickBot="1" x14ac:dyDescent="0.3">
      <c r="A219" s="22">
        <v>2008</v>
      </c>
      <c r="B219" s="22">
        <v>9</v>
      </c>
      <c r="C219" s="22">
        <v>5</v>
      </c>
      <c r="D219" s="22">
        <v>11.5</v>
      </c>
      <c r="E219" s="23" t="s">
        <v>13</v>
      </c>
      <c r="F219" s="19" t="s">
        <v>17</v>
      </c>
      <c r="G219">
        <f t="shared" si="11"/>
        <v>1.5</v>
      </c>
      <c r="H219" s="5">
        <v>39696</v>
      </c>
      <c r="I219">
        <f t="shared" si="9"/>
        <v>11.5</v>
      </c>
      <c r="J219" s="115">
        <v>0</v>
      </c>
      <c r="K219" s="167">
        <v>1.125</v>
      </c>
      <c r="L219" s="167">
        <v>3.125</v>
      </c>
      <c r="M219" s="167">
        <v>67.875</v>
      </c>
      <c r="N219" s="168" t="s">
        <v>117</v>
      </c>
      <c r="R219" s="78"/>
    </row>
    <row r="220" spans="1:18" ht="16.5" thickBot="1" x14ac:dyDescent="0.3">
      <c r="A220" s="22">
        <v>2008</v>
      </c>
      <c r="B220" s="22">
        <v>9</v>
      </c>
      <c r="C220" s="22">
        <v>6</v>
      </c>
      <c r="D220" s="22">
        <v>13.2</v>
      </c>
      <c r="E220" s="23" t="s">
        <v>13</v>
      </c>
      <c r="F220" s="19" t="s">
        <v>17</v>
      </c>
      <c r="G220">
        <f t="shared" si="11"/>
        <v>3.1999999999999993</v>
      </c>
      <c r="H220" s="5">
        <v>39697</v>
      </c>
      <c r="I220">
        <f t="shared" si="9"/>
        <v>13.2</v>
      </c>
      <c r="J220" s="115">
        <v>0</v>
      </c>
      <c r="K220" s="167">
        <v>1.25</v>
      </c>
      <c r="L220" s="167">
        <v>3.875</v>
      </c>
      <c r="M220" s="167">
        <v>72</v>
      </c>
      <c r="N220" s="168" t="s">
        <v>123</v>
      </c>
      <c r="R220" s="78"/>
    </row>
    <row r="221" spans="1:18" ht="16.5" thickBot="1" x14ac:dyDescent="0.3">
      <c r="A221" s="22">
        <v>2008</v>
      </c>
      <c r="B221" s="22">
        <v>9</v>
      </c>
      <c r="C221" s="22">
        <v>7</v>
      </c>
      <c r="D221" s="22">
        <v>10.4</v>
      </c>
      <c r="E221" s="23" t="s">
        <v>13</v>
      </c>
      <c r="F221" s="19" t="s">
        <v>17</v>
      </c>
      <c r="G221">
        <f t="shared" si="11"/>
        <v>0.40000000000000036</v>
      </c>
      <c r="H221" s="5">
        <v>39698</v>
      </c>
      <c r="I221">
        <f t="shared" si="9"/>
        <v>10.4</v>
      </c>
      <c r="J221" s="115">
        <v>0</v>
      </c>
      <c r="K221" s="167">
        <v>1.125</v>
      </c>
      <c r="L221" s="167">
        <v>4.25</v>
      </c>
      <c r="M221" s="167">
        <v>71.875</v>
      </c>
      <c r="N221" s="168" t="s">
        <v>121</v>
      </c>
      <c r="R221" s="78"/>
    </row>
    <row r="222" spans="1:18" ht="16.5" thickBot="1" x14ac:dyDescent="0.3">
      <c r="A222" s="22">
        <v>2008</v>
      </c>
      <c r="B222" s="22">
        <v>9</v>
      </c>
      <c r="C222" s="22">
        <v>8</v>
      </c>
      <c r="D222" s="22">
        <v>13.2</v>
      </c>
      <c r="E222" s="23" t="s">
        <v>13</v>
      </c>
      <c r="F222" s="19" t="s">
        <v>17</v>
      </c>
      <c r="G222">
        <f t="shared" si="11"/>
        <v>3.1999999999999993</v>
      </c>
      <c r="H222" s="5">
        <v>39699</v>
      </c>
      <c r="I222">
        <f t="shared" si="9"/>
        <v>13.2</v>
      </c>
      <c r="J222" s="115">
        <v>0</v>
      </c>
      <c r="K222" s="167">
        <v>3.25</v>
      </c>
      <c r="L222" s="167">
        <v>8.625</v>
      </c>
      <c r="M222" s="167">
        <v>65.25</v>
      </c>
      <c r="N222" s="168" t="s">
        <v>120</v>
      </c>
      <c r="R222" s="78"/>
    </row>
    <row r="223" spans="1:18" ht="16.5" thickBot="1" x14ac:dyDescent="0.3">
      <c r="A223" s="22">
        <v>2008</v>
      </c>
      <c r="B223" s="22">
        <v>9</v>
      </c>
      <c r="C223" s="22">
        <v>9</v>
      </c>
      <c r="D223" s="22">
        <v>13.4</v>
      </c>
      <c r="E223" s="23" t="s">
        <v>13</v>
      </c>
      <c r="F223" s="19" t="s">
        <v>17</v>
      </c>
      <c r="G223">
        <f t="shared" si="11"/>
        <v>3.4000000000000004</v>
      </c>
      <c r="H223" s="5">
        <v>39700</v>
      </c>
      <c r="I223">
        <f t="shared" si="9"/>
        <v>13.4</v>
      </c>
      <c r="J223" s="115">
        <v>6.5</v>
      </c>
      <c r="K223" s="167">
        <v>3.75</v>
      </c>
      <c r="L223" s="167">
        <v>9.625</v>
      </c>
      <c r="M223" s="167">
        <v>84.5</v>
      </c>
      <c r="N223" s="168" t="s">
        <v>122</v>
      </c>
      <c r="R223" s="78"/>
    </row>
    <row r="224" spans="1:18" ht="16.5" thickBot="1" x14ac:dyDescent="0.3">
      <c r="A224" s="22">
        <v>2008</v>
      </c>
      <c r="B224" s="22">
        <v>9</v>
      </c>
      <c r="C224" s="22">
        <v>10</v>
      </c>
      <c r="D224" s="22">
        <v>13.4</v>
      </c>
      <c r="E224" s="23" t="s">
        <v>13</v>
      </c>
      <c r="F224" s="19" t="s">
        <v>17</v>
      </c>
      <c r="G224">
        <f t="shared" si="11"/>
        <v>3.4000000000000004</v>
      </c>
      <c r="H224" s="5">
        <v>39701</v>
      </c>
      <c r="I224">
        <f t="shared" ref="I224:I244" si="12">D224</f>
        <v>13.4</v>
      </c>
      <c r="J224" s="115">
        <v>0.1</v>
      </c>
      <c r="K224" s="167">
        <v>2.25</v>
      </c>
      <c r="L224" s="167">
        <v>6.5</v>
      </c>
      <c r="M224" s="167">
        <v>69.375</v>
      </c>
      <c r="N224" s="168" t="s">
        <v>119</v>
      </c>
      <c r="R224" s="78"/>
    </row>
    <row r="225" spans="1:18" ht="16.5" thickBot="1" x14ac:dyDescent="0.3">
      <c r="A225" s="28">
        <v>2008</v>
      </c>
      <c r="B225" s="28">
        <v>9</v>
      </c>
      <c r="C225" s="28">
        <v>11</v>
      </c>
      <c r="D225" s="28">
        <v>15.6</v>
      </c>
      <c r="E225" s="29" t="s">
        <v>14</v>
      </c>
      <c r="F225" s="19" t="s">
        <v>17</v>
      </c>
      <c r="G225" s="30">
        <f t="shared" si="11"/>
        <v>5.6</v>
      </c>
      <c r="H225" s="5">
        <v>39702</v>
      </c>
      <c r="I225" s="30">
        <f t="shared" si="12"/>
        <v>15.6</v>
      </c>
      <c r="J225" s="115">
        <v>0</v>
      </c>
      <c r="K225" s="169">
        <v>2.625</v>
      </c>
      <c r="L225" s="169">
        <v>7.75</v>
      </c>
      <c r="M225" s="169">
        <v>67.75</v>
      </c>
      <c r="N225" s="170" t="s">
        <v>123</v>
      </c>
      <c r="R225" s="78"/>
    </row>
    <row r="226" spans="1:18" ht="16.5" thickBot="1" x14ac:dyDescent="0.3">
      <c r="A226" s="22">
        <v>2008</v>
      </c>
      <c r="B226" s="22">
        <v>9</v>
      </c>
      <c r="C226" s="22">
        <v>12</v>
      </c>
      <c r="D226" s="22">
        <v>9.6999999999999993</v>
      </c>
      <c r="E226" s="23" t="s">
        <v>12</v>
      </c>
      <c r="F226" s="39" t="s">
        <v>18</v>
      </c>
      <c r="G226">
        <f>D226-5</f>
        <v>4.6999999999999993</v>
      </c>
      <c r="H226" s="5">
        <v>39703</v>
      </c>
      <c r="I226">
        <f t="shared" si="12"/>
        <v>9.6999999999999993</v>
      </c>
      <c r="J226" s="115">
        <v>0</v>
      </c>
      <c r="K226" s="143">
        <v>1.125</v>
      </c>
      <c r="L226" s="143">
        <v>3</v>
      </c>
      <c r="M226" s="143">
        <v>74</v>
      </c>
      <c r="N226" s="143" t="s">
        <v>117</v>
      </c>
      <c r="R226" s="78"/>
    </row>
    <row r="227" spans="1:18" ht="16.5" thickBot="1" x14ac:dyDescent="0.3">
      <c r="A227" s="22">
        <v>2008</v>
      </c>
      <c r="B227" s="22">
        <v>9</v>
      </c>
      <c r="C227" s="22">
        <v>13</v>
      </c>
      <c r="D227" s="22">
        <v>9.4</v>
      </c>
      <c r="E227" s="23" t="s">
        <v>12</v>
      </c>
      <c r="F227" s="21" t="s">
        <v>18</v>
      </c>
      <c r="G227">
        <f t="shared" ref="G227:G244" si="13">D227-5</f>
        <v>4.4000000000000004</v>
      </c>
      <c r="H227" s="5">
        <v>39704</v>
      </c>
      <c r="I227">
        <f t="shared" si="12"/>
        <v>9.4</v>
      </c>
      <c r="J227" s="115">
        <v>0</v>
      </c>
      <c r="K227" s="143">
        <v>1</v>
      </c>
      <c r="L227" s="143">
        <v>2.5</v>
      </c>
      <c r="M227" s="143">
        <v>78.375</v>
      </c>
      <c r="N227" s="143" t="s">
        <v>124</v>
      </c>
      <c r="R227" s="78"/>
    </row>
    <row r="228" spans="1:18" ht="16.5" thickBot="1" x14ac:dyDescent="0.3">
      <c r="A228" s="22">
        <v>2008</v>
      </c>
      <c r="B228" s="22">
        <v>9</v>
      </c>
      <c r="C228" s="22">
        <v>14</v>
      </c>
      <c r="D228" s="22">
        <v>9</v>
      </c>
      <c r="E228" s="23" t="s">
        <v>12</v>
      </c>
      <c r="F228" s="21" t="s">
        <v>18</v>
      </c>
      <c r="G228">
        <f t="shared" si="13"/>
        <v>4</v>
      </c>
      <c r="H228" s="5">
        <v>39705</v>
      </c>
      <c r="I228">
        <f t="shared" si="12"/>
        <v>9</v>
      </c>
      <c r="J228" s="115">
        <v>0</v>
      </c>
      <c r="K228" s="143">
        <v>1.375</v>
      </c>
      <c r="L228" s="143">
        <v>4.125</v>
      </c>
      <c r="M228" s="143">
        <v>65.625</v>
      </c>
      <c r="N228" s="143" t="s">
        <v>127</v>
      </c>
      <c r="R228" s="78"/>
    </row>
    <row r="229" spans="1:18" ht="16.5" thickBot="1" x14ac:dyDescent="0.3">
      <c r="A229" s="22">
        <v>2008</v>
      </c>
      <c r="B229" s="22">
        <v>9</v>
      </c>
      <c r="C229" s="22">
        <v>15</v>
      </c>
      <c r="D229" s="22">
        <v>9.1999999999999993</v>
      </c>
      <c r="E229" s="23" t="s">
        <v>12</v>
      </c>
      <c r="F229" s="21" t="s">
        <v>18</v>
      </c>
      <c r="G229">
        <f t="shared" si="13"/>
        <v>4.1999999999999993</v>
      </c>
      <c r="H229" s="5">
        <v>39706</v>
      </c>
      <c r="I229">
        <f t="shared" si="12"/>
        <v>9.1999999999999993</v>
      </c>
      <c r="J229" s="115">
        <v>5.8</v>
      </c>
      <c r="K229" s="143">
        <v>1.625</v>
      </c>
      <c r="L229" s="143">
        <v>5</v>
      </c>
      <c r="M229" s="143">
        <v>88.75</v>
      </c>
      <c r="N229" s="143" t="s">
        <v>120</v>
      </c>
      <c r="R229" s="78"/>
    </row>
    <row r="230" spans="1:18" ht="16.5" thickBot="1" x14ac:dyDescent="0.3">
      <c r="A230" s="22">
        <v>2008</v>
      </c>
      <c r="B230" s="22">
        <v>9</v>
      </c>
      <c r="C230" s="22">
        <v>16</v>
      </c>
      <c r="D230" s="22">
        <v>7.2</v>
      </c>
      <c r="E230" s="23" t="s">
        <v>12</v>
      </c>
      <c r="F230" s="21" t="s">
        <v>18</v>
      </c>
      <c r="G230">
        <f t="shared" si="13"/>
        <v>2.2000000000000002</v>
      </c>
      <c r="H230" s="5">
        <v>39707</v>
      </c>
      <c r="I230">
        <f t="shared" si="12"/>
        <v>7.2</v>
      </c>
      <c r="J230" s="115">
        <v>0.8</v>
      </c>
      <c r="K230" s="143">
        <v>2</v>
      </c>
      <c r="L230" s="143">
        <v>5.25</v>
      </c>
      <c r="M230" s="143">
        <v>69.125</v>
      </c>
      <c r="N230" s="143" t="s">
        <v>122</v>
      </c>
      <c r="R230" s="78"/>
    </row>
    <row r="231" spans="1:18" ht="16.5" thickBot="1" x14ac:dyDescent="0.3">
      <c r="A231" s="22">
        <v>2008</v>
      </c>
      <c r="B231" s="22">
        <v>9</v>
      </c>
      <c r="C231" s="22">
        <v>17</v>
      </c>
      <c r="D231" s="22">
        <v>5.7</v>
      </c>
      <c r="E231" s="23" t="s">
        <v>12</v>
      </c>
      <c r="F231" s="21" t="s">
        <v>18</v>
      </c>
      <c r="G231">
        <f t="shared" si="13"/>
        <v>0.70000000000000018</v>
      </c>
      <c r="H231" s="5">
        <v>39708</v>
      </c>
      <c r="I231">
        <f t="shared" si="12"/>
        <v>5.7</v>
      </c>
      <c r="J231" s="115">
        <v>12.1</v>
      </c>
      <c r="K231" s="143">
        <v>1.75</v>
      </c>
      <c r="L231" s="143">
        <v>4.625</v>
      </c>
      <c r="M231" s="143">
        <v>96.25</v>
      </c>
      <c r="N231" s="143" t="s">
        <v>124</v>
      </c>
      <c r="R231" s="78"/>
    </row>
    <row r="232" spans="1:18" ht="16.5" thickBot="1" x14ac:dyDescent="0.3">
      <c r="A232" s="22">
        <v>2008</v>
      </c>
      <c r="B232" s="22">
        <v>9</v>
      </c>
      <c r="C232" s="22">
        <v>18</v>
      </c>
      <c r="D232" s="22">
        <v>4.5</v>
      </c>
      <c r="E232" s="23" t="s">
        <v>11</v>
      </c>
      <c r="F232" s="21" t="s">
        <v>18</v>
      </c>
      <c r="G232">
        <f t="shared" si="13"/>
        <v>-0.5</v>
      </c>
      <c r="H232" s="5">
        <v>39709</v>
      </c>
      <c r="I232">
        <f t="shared" si="12"/>
        <v>4.5</v>
      </c>
      <c r="J232" s="115">
        <v>0.6</v>
      </c>
      <c r="K232" s="143">
        <v>1.125</v>
      </c>
      <c r="L232" s="143">
        <v>3.125</v>
      </c>
      <c r="M232" s="143">
        <v>89.125</v>
      </c>
      <c r="N232" s="143" t="s">
        <v>122</v>
      </c>
      <c r="R232" s="78"/>
    </row>
    <row r="233" spans="1:18" ht="16.5" thickBot="1" x14ac:dyDescent="0.3">
      <c r="A233" s="22">
        <v>2008</v>
      </c>
      <c r="B233" s="22">
        <v>9</v>
      </c>
      <c r="C233" s="22">
        <v>19</v>
      </c>
      <c r="D233" s="22">
        <v>4.4000000000000004</v>
      </c>
      <c r="E233" s="23" t="s">
        <v>11</v>
      </c>
      <c r="F233" s="21" t="s">
        <v>18</v>
      </c>
      <c r="G233">
        <f t="shared" si="13"/>
        <v>-0.59999999999999964</v>
      </c>
      <c r="H233" s="5">
        <v>39710</v>
      </c>
      <c r="I233">
        <f t="shared" si="12"/>
        <v>4.4000000000000004</v>
      </c>
      <c r="J233" s="115">
        <v>2.1</v>
      </c>
      <c r="K233" s="143">
        <v>1.625</v>
      </c>
      <c r="L233" s="143">
        <v>4.5</v>
      </c>
      <c r="M233" s="143">
        <v>91.75</v>
      </c>
      <c r="N233" s="143" t="s">
        <v>122</v>
      </c>
      <c r="R233" s="78"/>
    </row>
    <row r="234" spans="1:18" ht="16.5" thickBot="1" x14ac:dyDescent="0.3">
      <c r="A234" s="22">
        <v>2008</v>
      </c>
      <c r="B234" s="22">
        <v>9</v>
      </c>
      <c r="C234" s="22">
        <v>20</v>
      </c>
      <c r="D234" s="22">
        <v>4.3</v>
      </c>
      <c r="E234" s="23" t="s">
        <v>11</v>
      </c>
      <c r="F234" s="21" t="s">
        <v>18</v>
      </c>
      <c r="G234">
        <f t="shared" si="13"/>
        <v>-0.70000000000000018</v>
      </c>
      <c r="H234" s="5">
        <v>39711</v>
      </c>
      <c r="I234">
        <f t="shared" si="12"/>
        <v>4.3</v>
      </c>
      <c r="J234" s="115">
        <v>7</v>
      </c>
      <c r="K234" s="143">
        <v>1.25</v>
      </c>
      <c r="L234" s="143">
        <v>3.375</v>
      </c>
      <c r="M234" s="143">
        <v>88</v>
      </c>
      <c r="N234" s="143" t="s">
        <v>118</v>
      </c>
      <c r="R234" s="78"/>
    </row>
    <row r="235" spans="1:18" ht="16.5" thickBot="1" x14ac:dyDescent="0.3">
      <c r="A235" s="22">
        <v>2008</v>
      </c>
      <c r="B235" s="22">
        <v>9</v>
      </c>
      <c r="C235" s="22">
        <v>21</v>
      </c>
      <c r="D235" s="22">
        <v>5.8</v>
      </c>
      <c r="E235" s="23" t="s">
        <v>12</v>
      </c>
      <c r="F235" s="21" t="s">
        <v>18</v>
      </c>
      <c r="G235">
        <f t="shared" si="13"/>
        <v>0.79999999999999982</v>
      </c>
      <c r="H235" s="5">
        <v>39712</v>
      </c>
      <c r="I235">
        <f t="shared" si="12"/>
        <v>5.8</v>
      </c>
      <c r="J235" s="115">
        <v>0</v>
      </c>
      <c r="K235" s="143">
        <v>1.125</v>
      </c>
      <c r="L235" s="143">
        <v>2.5</v>
      </c>
      <c r="M235" s="143">
        <v>77.875</v>
      </c>
      <c r="N235" s="143" t="s">
        <v>129</v>
      </c>
      <c r="R235" s="78"/>
    </row>
    <row r="236" spans="1:18" ht="16.5" thickBot="1" x14ac:dyDescent="0.3">
      <c r="A236" s="22">
        <v>2008</v>
      </c>
      <c r="B236" s="22">
        <v>9</v>
      </c>
      <c r="C236" s="22">
        <v>22</v>
      </c>
      <c r="D236" s="22">
        <v>6.8</v>
      </c>
      <c r="E236" s="23" t="s">
        <v>12</v>
      </c>
      <c r="F236" s="21" t="s">
        <v>18</v>
      </c>
      <c r="G236">
        <f t="shared" si="13"/>
        <v>1.7999999999999998</v>
      </c>
      <c r="H236" s="5">
        <v>39713</v>
      </c>
      <c r="I236">
        <f t="shared" si="12"/>
        <v>6.8</v>
      </c>
      <c r="J236" s="115">
        <v>0</v>
      </c>
      <c r="K236" s="143">
        <v>1.25</v>
      </c>
      <c r="L236" s="143">
        <v>4.25</v>
      </c>
      <c r="M236" s="143">
        <v>70.25</v>
      </c>
      <c r="N236" s="143" t="s">
        <v>120</v>
      </c>
      <c r="R236" s="78"/>
    </row>
    <row r="237" spans="1:18" ht="16.5" thickBot="1" x14ac:dyDescent="0.3">
      <c r="A237" s="22">
        <v>2008</v>
      </c>
      <c r="B237" s="22">
        <v>9</v>
      </c>
      <c r="C237" s="22">
        <v>23</v>
      </c>
      <c r="D237" s="22">
        <v>5.2</v>
      </c>
      <c r="E237" s="23" t="s">
        <v>12</v>
      </c>
      <c r="F237" s="21" t="s">
        <v>18</v>
      </c>
      <c r="G237">
        <f t="shared" si="13"/>
        <v>0.20000000000000018</v>
      </c>
      <c r="H237" s="5">
        <v>39714</v>
      </c>
      <c r="I237">
        <f t="shared" si="12"/>
        <v>5.2</v>
      </c>
      <c r="J237" s="115">
        <v>0</v>
      </c>
      <c r="K237" s="143">
        <v>1</v>
      </c>
      <c r="L237" s="143">
        <v>2.875</v>
      </c>
      <c r="M237" s="143">
        <v>78</v>
      </c>
      <c r="N237" s="143" t="s">
        <v>121</v>
      </c>
      <c r="R237" s="78"/>
    </row>
    <row r="238" spans="1:18" ht="16.5" thickBot="1" x14ac:dyDescent="0.3">
      <c r="A238" s="22">
        <v>2008</v>
      </c>
      <c r="B238" s="22">
        <v>9</v>
      </c>
      <c r="C238" s="22">
        <v>24</v>
      </c>
      <c r="D238" s="22">
        <v>4.9000000000000004</v>
      </c>
      <c r="E238" s="23" t="s">
        <v>11</v>
      </c>
      <c r="F238" s="21" t="s">
        <v>18</v>
      </c>
      <c r="G238">
        <f t="shared" si="13"/>
        <v>-9.9999999999999645E-2</v>
      </c>
      <c r="H238" s="5">
        <v>39715</v>
      </c>
      <c r="I238">
        <f t="shared" si="12"/>
        <v>4.9000000000000004</v>
      </c>
      <c r="J238" s="115">
        <v>0</v>
      </c>
      <c r="K238" s="143">
        <v>0.875</v>
      </c>
      <c r="L238" s="143">
        <v>2.125</v>
      </c>
      <c r="M238" s="143">
        <v>68.625</v>
      </c>
      <c r="N238" s="143" t="s">
        <v>125</v>
      </c>
      <c r="R238" s="78"/>
    </row>
    <row r="239" spans="1:18" ht="16.5" thickBot="1" x14ac:dyDescent="0.3">
      <c r="A239" s="22">
        <v>2008</v>
      </c>
      <c r="B239" s="22">
        <v>9</v>
      </c>
      <c r="C239" s="22">
        <v>25</v>
      </c>
      <c r="D239" s="22">
        <v>5.8</v>
      </c>
      <c r="E239" s="23" t="s">
        <v>12</v>
      </c>
      <c r="F239" s="21" t="s">
        <v>18</v>
      </c>
      <c r="G239">
        <f t="shared" si="13"/>
        <v>0.79999999999999982</v>
      </c>
      <c r="H239" s="5">
        <v>39716</v>
      </c>
      <c r="I239">
        <f t="shared" si="12"/>
        <v>5.8</v>
      </c>
      <c r="J239" s="62">
        <v>0</v>
      </c>
      <c r="K239" s="143">
        <v>1.375</v>
      </c>
      <c r="L239" s="143">
        <v>3.625</v>
      </c>
      <c r="M239" s="143">
        <v>68.125</v>
      </c>
      <c r="N239" s="143" t="s">
        <v>117</v>
      </c>
    </row>
    <row r="240" spans="1:18" ht="16.5" thickBot="1" x14ac:dyDescent="0.3">
      <c r="A240" s="22">
        <v>2008</v>
      </c>
      <c r="B240" s="22">
        <v>9</v>
      </c>
      <c r="C240" s="22">
        <v>26</v>
      </c>
      <c r="D240" s="22">
        <v>5.6</v>
      </c>
      <c r="E240" s="23" t="s">
        <v>12</v>
      </c>
      <c r="F240" s="21" t="s">
        <v>18</v>
      </c>
      <c r="G240">
        <f t="shared" si="13"/>
        <v>0.59999999999999964</v>
      </c>
      <c r="H240" s="5">
        <v>39717</v>
      </c>
      <c r="I240">
        <f t="shared" si="12"/>
        <v>5.6</v>
      </c>
      <c r="J240" s="62">
        <v>0</v>
      </c>
      <c r="K240" s="143">
        <v>1.375</v>
      </c>
      <c r="L240" s="143">
        <v>3.375</v>
      </c>
      <c r="M240" s="143">
        <v>75</v>
      </c>
      <c r="N240" s="143" t="s">
        <v>123</v>
      </c>
    </row>
    <row r="241" spans="1:14" ht="16.5" thickBot="1" x14ac:dyDescent="0.3">
      <c r="A241" s="22">
        <v>2008</v>
      </c>
      <c r="B241" s="22">
        <v>9</v>
      </c>
      <c r="C241" s="22">
        <v>27</v>
      </c>
      <c r="D241" s="22">
        <v>4.7</v>
      </c>
      <c r="E241" s="23" t="s">
        <v>11</v>
      </c>
      <c r="F241" s="21" t="s">
        <v>18</v>
      </c>
      <c r="G241">
        <f t="shared" si="13"/>
        <v>-0.29999999999999982</v>
      </c>
      <c r="H241" s="5">
        <v>39718</v>
      </c>
      <c r="I241">
        <f t="shared" si="12"/>
        <v>4.7</v>
      </c>
      <c r="J241" s="62">
        <v>0</v>
      </c>
      <c r="K241" s="143">
        <v>0.875</v>
      </c>
      <c r="L241" s="143">
        <v>2.375</v>
      </c>
      <c r="M241" s="143">
        <v>65.75</v>
      </c>
      <c r="N241" s="143" t="s">
        <v>129</v>
      </c>
    </row>
    <row r="242" spans="1:14" ht="16.5" thickBot="1" x14ac:dyDescent="0.3">
      <c r="A242" s="22">
        <v>2008</v>
      </c>
      <c r="B242" s="22">
        <v>9</v>
      </c>
      <c r="C242" s="22">
        <v>28</v>
      </c>
      <c r="D242" s="22">
        <v>10.4</v>
      </c>
      <c r="E242" s="23" t="s">
        <v>13</v>
      </c>
      <c r="F242" s="21" t="s">
        <v>18</v>
      </c>
      <c r="G242">
        <f t="shared" si="13"/>
        <v>5.4</v>
      </c>
      <c r="H242" s="5">
        <v>39719</v>
      </c>
      <c r="I242">
        <f t="shared" si="12"/>
        <v>10.4</v>
      </c>
      <c r="J242" s="62">
        <v>0</v>
      </c>
      <c r="K242" s="143">
        <v>3.25</v>
      </c>
      <c r="L242" s="143">
        <v>6.875</v>
      </c>
      <c r="M242" s="143">
        <v>55.625</v>
      </c>
      <c r="N242" s="143" t="s">
        <v>119</v>
      </c>
    </row>
    <row r="243" spans="1:14" ht="16.5" thickBot="1" x14ac:dyDescent="0.3">
      <c r="A243" s="22">
        <v>2008</v>
      </c>
      <c r="B243" s="22">
        <v>9</v>
      </c>
      <c r="C243" s="22">
        <v>29</v>
      </c>
      <c r="D243" s="22">
        <v>3.4</v>
      </c>
      <c r="E243" s="23" t="s">
        <v>11</v>
      </c>
      <c r="F243" s="21" t="s">
        <v>18</v>
      </c>
      <c r="G243">
        <f t="shared" si="13"/>
        <v>-1.6</v>
      </c>
      <c r="H243" s="5">
        <v>39720</v>
      </c>
      <c r="I243">
        <f t="shared" si="12"/>
        <v>3.4</v>
      </c>
      <c r="J243" s="62">
        <v>0</v>
      </c>
      <c r="K243" s="143">
        <v>2.375</v>
      </c>
      <c r="L243" s="143">
        <v>6.625</v>
      </c>
      <c r="M243" s="143">
        <v>65.625</v>
      </c>
      <c r="N243" s="143" t="s">
        <v>122</v>
      </c>
    </row>
    <row r="244" spans="1:14" ht="16.5" thickBot="1" x14ac:dyDescent="0.3">
      <c r="A244" s="28">
        <v>2008</v>
      </c>
      <c r="B244" s="28">
        <v>9</v>
      </c>
      <c r="C244" s="28">
        <v>30</v>
      </c>
      <c r="D244" s="28">
        <v>3.7</v>
      </c>
      <c r="E244" s="29" t="s">
        <v>11</v>
      </c>
      <c r="F244" s="21" t="s">
        <v>18</v>
      </c>
      <c r="G244" s="30">
        <f t="shared" si="13"/>
        <v>-1.2999999999999998</v>
      </c>
      <c r="H244" s="5">
        <v>39721</v>
      </c>
      <c r="I244" s="30">
        <f t="shared" si="12"/>
        <v>3.7</v>
      </c>
      <c r="J244" s="62">
        <v>0</v>
      </c>
      <c r="K244" s="143">
        <v>0.625</v>
      </c>
      <c r="L244" s="143">
        <v>2.25</v>
      </c>
      <c r="M244" s="143">
        <v>61.375</v>
      </c>
      <c r="N244" s="143" t="s">
        <v>124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46"/>
  <sheetViews>
    <sheetView zoomScale="85" zoomScaleNormal="85" workbookViewId="0">
      <pane ySplit="1" topLeftCell="A2" activePane="bottomLeft" state="frozen"/>
      <selection activeCell="F5" sqref="F5"/>
      <selection pane="bottomLeft" activeCell="J9" sqref="J9:J10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7.7109375" customWidth="1"/>
    <col min="7" max="7" width="12.7109375" bestFit="1" customWidth="1"/>
    <col min="8" max="8" width="10.85546875" bestFit="1" customWidth="1"/>
    <col min="9" max="9" width="18" customWidth="1"/>
    <col min="10" max="10" width="22.28515625" customWidth="1"/>
    <col min="11" max="11" width="14.140625" style="143" customWidth="1"/>
    <col min="12" max="12" width="15.5703125" style="143" customWidth="1"/>
    <col min="13" max="13" width="15.28515625" style="143" customWidth="1"/>
    <col min="14" max="14" width="9.140625" style="143"/>
    <col min="15" max="15" width="8.28515625" customWidth="1"/>
    <col min="25" max="25" width="15.42578125" customWidth="1"/>
    <col min="27" max="27" width="14.140625" customWidth="1"/>
    <col min="28" max="28" width="15.42578125" customWidth="1"/>
  </cols>
  <sheetData>
    <row r="1" spans="1:28" ht="55.5" customHeight="1" thickBot="1" x14ac:dyDescent="0.3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0" t="s">
        <v>7</v>
      </c>
      <c r="H1" s="101" t="s">
        <v>6</v>
      </c>
      <c r="I1" s="101" t="s">
        <v>3</v>
      </c>
      <c r="J1" s="103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2">
        <v>2009</v>
      </c>
      <c r="B2" s="22">
        <v>3</v>
      </c>
      <c r="C2" s="22">
        <v>1</v>
      </c>
      <c r="D2" s="22">
        <v>-16.600000000000001</v>
      </c>
      <c r="E2" s="23" t="s">
        <v>9</v>
      </c>
      <c r="F2" s="23" t="s">
        <v>9</v>
      </c>
      <c r="G2">
        <f>D2+5</f>
        <v>-11.600000000000001</v>
      </c>
      <c r="H2" s="5">
        <v>39873</v>
      </c>
      <c r="I2">
        <f>D2</f>
        <v>-16.600000000000001</v>
      </c>
      <c r="J2" s="55">
        <v>0</v>
      </c>
      <c r="K2" s="143">
        <v>0</v>
      </c>
      <c r="L2" s="143">
        <v>0</v>
      </c>
      <c r="M2" s="143">
        <v>80.375</v>
      </c>
      <c r="N2" s="143" t="s">
        <v>133</v>
      </c>
    </row>
    <row r="3" spans="1:28" ht="15.75" thickBot="1" x14ac:dyDescent="0.3">
      <c r="A3" s="22">
        <v>2009</v>
      </c>
      <c r="B3" s="22">
        <v>3</v>
      </c>
      <c r="C3" s="22">
        <v>2</v>
      </c>
      <c r="D3" s="22">
        <v>-16.8</v>
      </c>
      <c r="E3" s="23" t="s">
        <v>9</v>
      </c>
      <c r="F3" s="23" t="s">
        <v>9</v>
      </c>
      <c r="G3">
        <f t="shared" ref="G3:G24" si="0">D3+5</f>
        <v>-11.8</v>
      </c>
      <c r="H3" s="5">
        <v>39874</v>
      </c>
      <c r="I3">
        <f t="shared" ref="I3:I66" si="1">D3</f>
        <v>-16.8</v>
      </c>
      <c r="J3" s="55">
        <v>0</v>
      </c>
      <c r="K3" s="143">
        <v>0</v>
      </c>
      <c r="L3" s="143">
        <v>0</v>
      </c>
      <c r="M3" s="143">
        <v>81.25</v>
      </c>
      <c r="N3" s="143" t="s">
        <v>133</v>
      </c>
    </row>
    <row r="4" spans="1:28" ht="15.75" thickBot="1" x14ac:dyDescent="0.3">
      <c r="A4" s="22">
        <v>2009</v>
      </c>
      <c r="B4" s="22">
        <v>3</v>
      </c>
      <c r="C4" s="22">
        <v>3</v>
      </c>
      <c r="D4" s="22">
        <v>-14.6</v>
      </c>
      <c r="E4" s="23" t="s">
        <v>9</v>
      </c>
      <c r="F4" s="23" t="s">
        <v>9</v>
      </c>
      <c r="G4">
        <f t="shared" si="0"/>
        <v>-9.6</v>
      </c>
      <c r="H4" s="5">
        <v>39875</v>
      </c>
      <c r="I4">
        <f t="shared" si="1"/>
        <v>-14.6</v>
      </c>
      <c r="J4" s="55">
        <v>0</v>
      </c>
      <c r="K4" s="143">
        <v>0.375</v>
      </c>
      <c r="L4" s="143">
        <v>1</v>
      </c>
      <c r="M4" s="143">
        <v>82.625</v>
      </c>
      <c r="N4" s="143" t="s">
        <v>129</v>
      </c>
    </row>
    <row r="5" spans="1:28" ht="15.75" thickBot="1" x14ac:dyDescent="0.3">
      <c r="A5" s="22">
        <v>2009</v>
      </c>
      <c r="B5" s="22">
        <v>3</v>
      </c>
      <c r="C5" s="22">
        <v>4</v>
      </c>
      <c r="D5" s="22">
        <v>-12.5</v>
      </c>
      <c r="E5" s="23" t="s">
        <v>9</v>
      </c>
      <c r="F5" s="23" t="s">
        <v>9</v>
      </c>
      <c r="G5">
        <f t="shared" si="0"/>
        <v>-7.5</v>
      </c>
      <c r="H5" s="5">
        <v>39876</v>
      </c>
      <c r="I5">
        <f t="shared" si="1"/>
        <v>-12.5</v>
      </c>
      <c r="J5" s="55">
        <v>0</v>
      </c>
      <c r="K5" s="143">
        <v>0.625</v>
      </c>
      <c r="L5" s="143">
        <v>1.75</v>
      </c>
      <c r="M5" s="143">
        <v>77.75</v>
      </c>
      <c r="N5" s="143" t="s">
        <v>125</v>
      </c>
    </row>
    <row r="6" spans="1:28" ht="15.75" thickBot="1" x14ac:dyDescent="0.3">
      <c r="A6" s="22">
        <v>2009</v>
      </c>
      <c r="B6" s="22">
        <v>3</v>
      </c>
      <c r="C6" s="22">
        <v>5</v>
      </c>
      <c r="D6" s="22">
        <v>-10.4</v>
      </c>
      <c r="E6" s="23" t="s">
        <v>9</v>
      </c>
      <c r="F6" s="23" t="s">
        <v>9</v>
      </c>
      <c r="G6">
        <f t="shared" si="0"/>
        <v>-5.4</v>
      </c>
      <c r="H6" s="5">
        <v>39877</v>
      </c>
      <c r="I6">
        <f t="shared" si="1"/>
        <v>-10.4</v>
      </c>
      <c r="J6" s="55">
        <v>0</v>
      </c>
      <c r="K6" s="143">
        <v>1</v>
      </c>
      <c r="L6" s="143">
        <v>2.875</v>
      </c>
      <c r="M6" s="143">
        <v>75.75</v>
      </c>
      <c r="N6" s="143" t="s">
        <v>118</v>
      </c>
    </row>
    <row r="7" spans="1:28" ht="15.75" thickBot="1" x14ac:dyDescent="0.3">
      <c r="A7" s="22">
        <v>2009</v>
      </c>
      <c r="B7" s="22">
        <v>3</v>
      </c>
      <c r="C7" s="22">
        <v>6</v>
      </c>
      <c r="D7" s="22">
        <v>-7.1</v>
      </c>
      <c r="E7" s="23" t="s">
        <v>9</v>
      </c>
      <c r="F7" s="23" t="s">
        <v>9</v>
      </c>
      <c r="G7">
        <f t="shared" si="0"/>
        <v>-2.0999999999999996</v>
      </c>
      <c r="H7" s="5">
        <v>39878</v>
      </c>
      <c r="I7">
        <f t="shared" si="1"/>
        <v>-7.1</v>
      </c>
      <c r="J7" s="77">
        <v>0</v>
      </c>
      <c r="K7" s="143">
        <v>1.375</v>
      </c>
      <c r="L7" s="143">
        <v>3.5</v>
      </c>
      <c r="M7" s="143">
        <v>81.375</v>
      </c>
      <c r="N7" s="143" t="s">
        <v>117</v>
      </c>
    </row>
    <row r="8" spans="1:28" ht="15.75" thickBot="1" x14ac:dyDescent="0.3">
      <c r="A8" s="22">
        <v>2009</v>
      </c>
      <c r="B8" s="22">
        <v>3</v>
      </c>
      <c r="C8" s="22">
        <v>7</v>
      </c>
      <c r="D8" s="22">
        <v>-6.6</v>
      </c>
      <c r="E8" s="23" t="s">
        <v>9</v>
      </c>
      <c r="F8" s="23" t="s">
        <v>9</v>
      </c>
      <c r="G8">
        <f t="shared" si="0"/>
        <v>-1.5999999999999996</v>
      </c>
      <c r="H8" s="5">
        <v>39879</v>
      </c>
      <c r="I8">
        <f t="shared" si="1"/>
        <v>-6.6</v>
      </c>
      <c r="J8" s="77">
        <v>0</v>
      </c>
      <c r="K8" s="143">
        <v>1.625</v>
      </c>
      <c r="L8" s="143">
        <v>4.625</v>
      </c>
      <c r="M8" s="143">
        <v>67</v>
      </c>
      <c r="N8" s="143" t="s">
        <v>125</v>
      </c>
    </row>
    <row r="9" spans="1:28" ht="15.75" thickBot="1" x14ac:dyDescent="0.3">
      <c r="A9" s="22">
        <v>2009</v>
      </c>
      <c r="B9" s="22">
        <v>3</v>
      </c>
      <c r="C9" s="22">
        <v>8</v>
      </c>
      <c r="D9" s="22">
        <v>-8.1999999999999993</v>
      </c>
      <c r="E9" s="23" t="s">
        <v>9</v>
      </c>
      <c r="F9" s="23" t="s">
        <v>9</v>
      </c>
      <c r="G9">
        <f t="shared" si="0"/>
        <v>-3.1999999999999993</v>
      </c>
      <c r="H9" s="5">
        <v>39880</v>
      </c>
      <c r="I9">
        <f t="shared" si="1"/>
        <v>-8.1999999999999993</v>
      </c>
      <c r="J9" s="77">
        <v>0</v>
      </c>
      <c r="K9" s="143">
        <v>0.875</v>
      </c>
      <c r="L9" s="143">
        <v>2.5</v>
      </c>
      <c r="M9" s="143">
        <v>71.25</v>
      </c>
      <c r="N9" s="143" t="s">
        <v>129</v>
      </c>
    </row>
    <row r="10" spans="1:28" ht="15.75" thickBot="1" x14ac:dyDescent="0.3">
      <c r="A10" s="22">
        <v>2009</v>
      </c>
      <c r="B10" s="22">
        <v>3</v>
      </c>
      <c r="C10" s="22">
        <v>9</v>
      </c>
      <c r="D10" s="22">
        <v>-9.6</v>
      </c>
      <c r="E10" s="23" t="s">
        <v>9</v>
      </c>
      <c r="F10" s="23" t="s">
        <v>9</v>
      </c>
      <c r="G10">
        <f t="shared" si="0"/>
        <v>-4.5999999999999996</v>
      </c>
      <c r="H10" s="5">
        <v>39881</v>
      </c>
      <c r="I10">
        <f t="shared" si="1"/>
        <v>-9.6</v>
      </c>
      <c r="J10" s="77">
        <v>0</v>
      </c>
      <c r="K10" s="143">
        <v>1.625</v>
      </c>
      <c r="L10" s="143">
        <v>3.625</v>
      </c>
      <c r="M10" s="143">
        <v>88.5</v>
      </c>
      <c r="N10" s="143" t="s">
        <v>119</v>
      </c>
    </row>
    <row r="11" spans="1:28" ht="15.75" thickBot="1" x14ac:dyDescent="0.3">
      <c r="A11" s="22">
        <v>2009</v>
      </c>
      <c r="B11" s="22">
        <v>3</v>
      </c>
      <c r="C11" s="22">
        <v>10</v>
      </c>
      <c r="D11" s="22">
        <v>-11.6</v>
      </c>
      <c r="E11" s="23" t="s">
        <v>9</v>
      </c>
      <c r="F11" s="23" t="s">
        <v>9</v>
      </c>
      <c r="G11">
        <f t="shared" si="0"/>
        <v>-6.6</v>
      </c>
      <c r="H11" s="5">
        <v>39882</v>
      </c>
      <c r="I11">
        <f t="shared" si="1"/>
        <v>-11.6</v>
      </c>
      <c r="J11" s="77">
        <v>0</v>
      </c>
      <c r="K11" s="143">
        <v>1.75</v>
      </c>
      <c r="L11" s="143">
        <v>4.75</v>
      </c>
      <c r="M11" s="143">
        <v>69</v>
      </c>
      <c r="N11" s="143" t="s">
        <v>122</v>
      </c>
    </row>
    <row r="12" spans="1:28" ht="15.75" thickBot="1" x14ac:dyDescent="0.3">
      <c r="A12" s="22">
        <v>2009</v>
      </c>
      <c r="B12" s="22">
        <v>3</v>
      </c>
      <c r="C12" s="22">
        <v>11</v>
      </c>
      <c r="D12" s="22">
        <v>-14.2</v>
      </c>
      <c r="E12" s="23" t="s">
        <v>9</v>
      </c>
      <c r="F12" s="23" t="s">
        <v>9</v>
      </c>
      <c r="G12">
        <f t="shared" si="0"/>
        <v>-9.1999999999999993</v>
      </c>
      <c r="H12" s="5">
        <v>39883</v>
      </c>
      <c r="I12">
        <f t="shared" si="1"/>
        <v>-14.2</v>
      </c>
      <c r="J12" s="77">
        <v>0</v>
      </c>
      <c r="K12" s="143">
        <v>1.125</v>
      </c>
      <c r="L12" s="143">
        <v>3.5</v>
      </c>
      <c r="M12" s="143">
        <v>72.875</v>
      </c>
      <c r="N12" s="143" t="s">
        <v>129</v>
      </c>
    </row>
    <row r="13" spans="1:28" ht="15.75" thickBot="1" x14ac:dyDescent="0.3">
      <c r="A13" s="22">
        <v>2009</v>
      </c>
      <c r="B13" s="22">
        <v>3</v>
      </c>
      <c r="C13" s="22">
        <v>12</v>
      </c>
      <c r="D13" s="22">
        <v>-7.8</v>
      </c>
      <c r="E13" s="23" t="s">
        <v>9</v>
      </c>
      <c r="F13" s="23" t="s">
        <v>9</v>
      </c>
      <c r="G13">
        <f t="shared" si="0"/>
        <v>-2.8</v>
      </c>
      <c r="H13" s="5">
        <v>39884</v>
      </c>
      <c r="I13">
        <f t="shared" si="1"/>
        <v>-7.8</v>
      </c>
      <c r="J13" s="77">
        <v>0</v>
      </c>
      <c r="K13" s="143">
        <v>1.5</v>
      </c>
      <c r="L13" s="143">
        <v>3.75</v>
      </c>
      <c r="M13" s="143">
        <v>61.375</v>
      </c>
      <c r="N13" s="143" t="s">
        <v>124</v>
      </c>
    </row>
    <row r="14" spans="1:28" ht="15.75" thickBot="1" x14ac:dyDescent="0.3">
      <c r="A14" s="22">
        <v>2009</v>
      </c>
      <c r="B14" s="22">
        <v>3</v>
      </c>
      <c r="C14" s="22">
        <v>13</v>
      </c>
      <c r="D14" s="22">
        <v>-0.8</v>
      </c>
      <c r="E14" s="23" t="s">
        <v>10</v>
      </c>
      <c r="F14" s="23" t="s">
        <v>9</v>
      </c>
      <c r="G14">
        <f t="shared" si="0"/>
        <v>4.2</v>
      </c>
      <c r="H14" s="5">
        <v>39885</v>
      </c>
      <c r="I14">
        <f t="shared" si="1"/>
        <v>-0.8</v>
      </c>
      <c r="J14" s="77">
        <v>1.6</v>
      </c>
      <c r="K14" s="143">
        <v>3.75</v>
      </c>
      <c r="L14" s="143">
        <v>10.5</v>
      </c>
      <c r="M14" s="143">
        <v>88</v>
      </c>
      <c r="N14" s="143" t="s">
        <v>119</v>
      </c>
    </row>
    <row r="15" spans="1:28" ht="15.75" thickBot="1" x14ac:dyDescent="0.3">
      <c r="A15" s="22">
        <v>2009</v>
      </c>
      <c r="B15" s="22">
        <v>3</v>
      </c>
      <c r="C15" s="22">
        <v>14</v>
      </c>
      <c r="D15" s="22">
        <v>-0.7</v>
      </c>
      <c r="E15" s="23" t="s">
        <v>10</v>
      </c>
      <c r="F15" s="23" t="s">
        <v>9</v>
      </c>
      <c r="G15">
        <f t="shared" si="0"/>
        <v>4.3</v>
      </c>
      <c r="H15" s="5">
        <v>39886</v>
      </c>
      <c r="I15">
        <f t="shared" si="1"/>
        <v>-0.7</v>
      </c>
      <c r="J15" s="77">
        <v>1.7</v>
      </c>
      <c r="K15" s="143">
        <v>2.625</v>
      </c>
      <c r="L15" s="143">
        <v>6.625</v>
      </c>
      <c r="M15" s="143">
        <v>92</v>
      </c>
      <c r="N15" s="143" t="s">
        <v>119</v>
      </c>
    </row>
    <row r="16" spans="1:28" ht="15.75" thickBot="1" x14ac:dyDescent="0.3">
      <c r="A16" s="22">
        <v>2009</v>
      </c>
      <c r="B16" s="22">
        <v>3</v>
      </c>
      <c r="C16" s="22">
        <v>15</v>
      </c>
      <c r="D16" s="22">
        <v>-1.5</v>
      </c>
      <c r="E16" s="23" t="s">
        <v>10</v>
      </c>
      <c r="F16" s="23" t="s">
        <v>9</v>
      </c>
      <c r="G16">
        <f t="shared" si="0"/>
        <v>3.5</v>
      </c>
      <c r="H16" s="5">
        <v>39887</v>
      </c>
      <c r="I16">
        <f t="shared" si="1"/>
        <v>-1.5</v>
      </c>
      <c r="J16" s="77">
        <v>1.4</v>
      </c>
      <c r="K16" s="143">
        <v>2.625</v>
      </c>
      <c r="L16" s="143">
        <v>6.875</v>
      </c>
      <c r="M16" s="143">
        <v>76.625</v>
      </c>
      <c r="N16" s="143" t="s">
        <v>122</v>
      </c>
    </row>
    <row r="17" spans="1:14" ht="15.75" thickBot="1" x14ac:dyDescent="0.3">
      <c r="A17" s="22">
        <v>2009</v>
      </c>
      <c r="B17" s="22">
        <v>3</v>
      </c>
      <c r="C17" s="22">
        <v>16</v>
      </c>
      <c r="D17" s="22">
        <v>-7</v>
      </c>
      <c r="E17" s="23" t="s">
        <v>9</v>
      </c>
      <c r="F17" s="23" t="s">
        <v>9</v>
      </c>
      <c r="G17">
        <f t="shared" si="0"/>
        <v>-2</v>
      </c>
      <c r="H17" s="5">
        <v>39888</v>
      </c>
      <c r="I17">
        <f t="shared" si="1"/>
        <v>-7</v>
      </c>
      <c r="J17" s="77">
        <v>0.2</v>
      </c>
      <c r="K17" s="143">
        <v>1.75</v>
      </c>
      <c r="L17" s="143">
        <v>4.75</v>
      </c>
      <c r="M17" s="143">
        <v>70.375</v>
      </c>
      <c r="N17" s="143" t="s">
        <v>118</v>
      </c>
    </row>
    <row r="18" spans="1:14" ht="15.75" thickBot="1" x14ac:dyDescent="0.3">
      <c r="A18" s="22">
        <v>2009</v>
      </c>
      <c r="B18" s="22">
        <v>3</v>
      </c>
      <c r="C18" s="22">
        <v>17</v>
      </c>
      <c r="D18" s="22">
        <v>-13.2</v>
      </c>
      <c r="E18" s="23" t="s">
        <v>9</v>
      </c>
      <c r="F18" s="23" t="s">
        <v>9</v>
      </c>
      <c r="G18">
        <f t="shared" si="0"/>
        <v>-8.1999999999999993</v>
      </c>
      <c r="H18" s="5">
        <v>39889</v>
      </c>
      <c r="I18">
        <f t="shared" si="1"/>
        <v>-13.2</v>
      </c>
      <c r="J18" s="77">
        <v>0</v>
      </c>
      <c r="K18" s="143">
        <v>1.5</v>
      </c>
      <c r="L18" s="143">
        <v>4</v>
      </c>
      <c r="M18" s="143">
        <v>70.125</v>
      </c>
      <c r="N18" s="143" t="s">
        <v>119</v>
      </c>
    </row>
    <row r="19" spans="1:14" ht="15.75" thickBot="1" x14ac:dyDescent="0.3">
      <c r="A19" s="22">
        <v>2009</v>
      </c>
      <c r="B19" s="22">
        <v>3</v>
      </c>
      <c r="C19" s="22">
        <v>18</v>
      </c>
      <c r="D19" s="22">
        <v>-11.7</v>
      </c>
      <c r="E19" s="23" t="s">
        <v>9</v>
      </c>
      <c r="F19" s="23" t="s">
        <v>9</v>
      </c>
      <c r="G19">
        <f t="shared" si="0"/>
        <v>-6.6999999999999993</v>
      </c>
      <c r="H19" s="5">
        <v>39890</v>
      </c>
      <c r="I19">
        <f t="shared" si="1"/>
        <v>-11.7</v>
      </c>
      <c r="J19" s="77">
        <v>0.2</v>
      </c>
      <c r="K19" s="143">
        <v>0.75</v>
      </c>
      <c r="L19" s="143">
        <v>2.625</v>
      </c>
      <c r="M19" s="143">
        <v>78.5</v>
      </c>
      <c r="N19" s="143" t="s">
        <v>124</v>
      </c>
    </row>
    <row r="20" spans="1:14" ht="15.75" thickBot="1" x14ac:dyDescent="0.3">
      <c r="A20" s="22">
        <v>2009</v>
      </c>
      <c r="B20" s="22">
        <v>3</v>
      </c>
      <c r="C20" s="22">
        <v>19</v>
      </c>
      <c r="D20" s="22">
        <v>-11.4</v>
      </c>
      <c r="E20" s="23" t="s">
        <v>9</v>
      </c>
      <c r="F20" s="23" t="s">
        <v>9</v>
      </c>
      <c r="G20">
        <f t="shared" si="0"/>
        <v>-6.4</v>
      </c>
      <c r="H20" s="5">
        <v>39891</v>
      </c>
      <c r="I20">
        <f t="shared" si="1"/>
        <v>-11.4</v>
      </c>
      <c r="J20" s="77">
        <v>0.2</v>
      </c>
      <c r="K20" s="143">
        <v>2</v>
      </c>
      <c r="L20" s="143">
        <v>5.5</v>
      </c>
      <c r="M20" s="143">
        <v>85.25</v>
      </c>
      <c r="N20" s="143" t="s">
        <v>120</v>
      </c>
    </row>
    <row r="21" spans="1:14" ht="15.75" thickBot="1" x14ac:dyDescent="0.3">
      <c r="A21" s="22">
        <v>2009</v>
      </c>
      <c r="B21" s="22">
        <v>3</v>
      </c>
      <c r="C21" s="22">
        <v>20</v>
      </c>
      <c r="D21" s="22">
        <v>-10.6</v>
      </c>
      <c r="E21" s="23" t="s">
        <v>9</v>
      </c>
      <c r="F21" s="23" t="s">
        <v>9</v>
      </c>
      <c r="G21">
        <f t="shared" si="0"/>
        <v>-5.6</v>
      </c>
      <c r="H21" s="5">
        <v>39892</v>
      </c>
      <c r="I21">
        <f t="shared" si="1"/>
        <v>-10.6</v>
      </c>
      <c r="J21" s="77">
        <v>0</v>
      </c>
      <c r="K21" s="143">
        <v>0.5</v>
      </c>
      <c r="L21" s="143">
        <v>2</v>
      </c>
      <c r="M21" s="143">
        <v>77</v>
      </c>
      <c r="N21" s="143" t="s">
        <v>124</v>
      </c>
    </row>
    <row r="22" spans="1:14" ht="15.75" thickBot="1" x14ac:dyDescent="0.3">
      <c r="A22" s="22">
        <v>2009</v>
      </c>
      <c r="B22" s="22">
        <v>3</v>
      </c>
      <c r="C22" s="22">
        <v>21</v>
      </c>
      <c r="D22" s="22">
        <v>-12.6</v>
      </c>
      <c r="E22" s="23" t="s">
        <v>9</v>
      </c>
      <c r="F22" s="23" t="s">
        <v>9</v>
      </c>
      <c r="G22">
        <f t="shared" si="0"/>
        <v>-7.6</v>
      </c>
      <c r="H22" s="5">
        <v>39893</v>
      </c>
      <c r="I22">
        <f t="shared" si="1"/>
        <v>-12.6</v>
      </c>
      <c r="J22" s="77">
        <v>0</v>
      </c>
      <c r="K22" s="143">
        <v>0.375</v>
      </c>
      <c r="L22" s="143">
        <v>1.625</v>
      </c>
      <c r="M22" s="143">
        <v>79</v>
      </c>
      <c r="N22" s="143" t="s">
        <v>125</v>
      </c>
    </row>
    <row r="23" spans="1:14" ht="15.75" thickBot="1" x14ac:dyDescent="0.3">
      <c r="A23" s="22">
        <v>2009</v>
      </c>
      <c r="B23" s="22">
        <v>3</v>
      </c>
      <c r="C23" s="22">
        <v>22</v>
      </c>
      <c r="D23" s="22">
        <v>-10.4</v>
      </c>
      <c r="E23" s="23" t="s">
        <v>9</v>
      </c>
      <c r="F23" s="23" t="s">
        <v>9</v>
      </c>
      <c r="G23">
        <f t="shared" si="0"/>
        <v>-5.4</v>
      </c>
      <c r="H23" s="5">
        <v>39894</v>
      </c>
      <c r="I23">
        <f t="shared" si="1"/>
        <v>-10.4</v>
      </c>
      <c r="J23" s="77">
        <v>0</v>
      </c>
      <c r="K23" s="143">
        <v>0.25</v>
      </c>
      <c r="L23" s="143">
        <v>0.75</v>
      </c>
      <c r="M23" s="143">
        <v>73</v>
      </c>
      <c r="N23" s="143" t="s">
        <v>130</v>
      </c>
    </row>
    <row r="24" spans="1:14" ht="15.75" thickBot="1" x14ac:dyDescent="0.3">
      <c r="A24" s="28">
        <v>2009</v>
      </c>
      <c r="B24" s="28">
        <v>3</v>
      </c>
      <c r="C24" s="28">
        <v>23</v>
      </c>
      <c r="D24" s="28">
        <v>-4.5999999999999996</v>
      </c>
      <c r="E24" s="29" t="s">
        <v>10</v>
      </c>
      <c r="F24" s="23" t="s">
        <v>9</v>
      </c>
      <c r="G24" s="30">
        <f t="shared" si="0"/>
        <v>0.40000000000000036</v>
      </c>
      <c r="H24" s="5">
        <v>39895</v>
      </c>
      <c r="I24" s="30">
        <f t="shared" si="1"/>
        <v>-4.5999999999999996</v>
      </c>
      <c r="J24" s="77">
        <v>0</v>
      </c>
      <c r="K24" s="143">
        <v>1.5</v>
      </c>
      <c r="L24" s="143">
        <v>4</v>
      </c>
      <c r="M24" s="143">
        <v>66.75</v>
      </c>
      <c r="N24" s="143" t="s">
        <v>121</v>
      </c>
    </row>
    <row r="25" spans="1:14" ht="16.5" thickBot="1" x14ac:dyDescent="0.3">
      <c r="A25" s="22">
        <v>2009</v>
      </c>
      <c r="B25" s="22">
        <v>3</v>
      </c>
      <c r="C25" s="22">
        <v>24</v>
      </c>
      <c r="D25" s="22">
        <v>0.1</v>
      </c>
      <c r="E25" s="23" t="s">
        <v>11</v>
      </c>
      <c r="F25" s="37" t="s">
        <v>11</v>
      </c>
      <c r="G25">
        <f>D25</f>
        <v>0.1</v>
      </c>
      <c r="H25" s="5">
        <v>39896</v>
      </c>
      <c r="I25">
        <f t="shared" si="1"/>
        <v>0.1</v>
      </c>
      <c r="J25" s="77">
        <v>0.7</v>
      </c>
      <c r="K25" s="165">
        <v>1.75</v>
      </c>
      <c r="L25" s="165">
        <v>4.5</v>
      </c>
      <c r="M25" s="165">
        <v>81.875</v>
      </c>
      <c r="N25" s="166" t="s">
        <v>122</v>
      </c>
    </row>
    <row r="26" spans="1:14" ht="16.5" thickBot="1" x14ac:dyDescent="0.3">
      <c r="A26" s="22">
        <v>2009</v>
      </c>
      <c r="B26" s="22">
        <v>3</v>
      </c>
      <c r="C26" s="22">
        <v>25</v>
      </c>
      <c r="D26" s="22">
        <v>0.2</v>
      </c>
      <c r="E26" s="23" t="s">
        <v>11</v>
      </c>
      <c r="F26" s="11" t="s">
        <v>11</v>
      </c>
      <c r="G26">
        <f t="shared" ref="G26:G49" si="2">D26</f>
        <v>0.2</v>
      </c>
      <c r="H26" s="5">
        <v>39897</v>
      </c>
      <c r="I26">
        <f t="shared" si="1"/>
        <v>0.2</v>
      </c>
      <c r="J26" s="77">
        <v>0</v>
      </c>
      <c r="K26" s="167">
        <v>1.375</v>
      </c>
      <c r="L26" s="167">
        <v>3.25</v>
      </c>
      <c r="M26" s="167">
        <v>82</v>
      </c>
      <c r="N26" s="168" t="s">
        <v>119</v>
      </c>
    </row>
    <row r="27" spans="1:14" ht="16.5" thickBot="1" x14ac:dyDescent="0.3">
      <c r="A27" s="22">
        <v>2009</v>
      </c>
      <c r="B27" s="22">
        <v>3</v>
      </c>
      <c r="C27" s="22">
        <v>26</v>
      </c>
      <c r="D27" s="22">
        <v>0.4</v>
      </c>
      <c r="E27" s="23" t="s">
        <v>11</v>
      </c>
      <c r="F27" s="11" t="s">
        <v>11</v>
      </c>
      <c r="G27">
        <f t="shared" si="2"/>
        <v>0.4</v>
      </c>
      <c r="H27" s="5">
        <v>39898</v>
      </c>
      <c r="I27">
        <f t="shared" si="1"/>
        <v>0.4</v>
      </c>
      <c r="J27" s="77">
        <v>0</v>
      </c>
      <c r="K27" s="167">
        <v>0.875</v>
      </c>
      <c r="L27" s="167">
        <v>3</v>
      </c>
      <c r="M27" s="167">
        <v>68</v>
      </c>
      <c r="N27" s="168" t="s">
        <v>124</v>
      </c>
    </row>
    <row r="28" spans="1:14" ht="16.5" thickBot="1" x14ac:dyDescent="0.3">
      <c r="A28" s="22">
        <v>2009</v>
      </c>
      <c r="B28" s="22">
        <v>3</v>
      </c>
      <c r="C28" s="22">
        <v>27</v>
      </c>
      <c r="D28" s="22">
        <v>4.0999999999999996</v>
      </c>
      <c r="E28" s="23" t="s">
        <v>11</v>
      </c>
      <c r="F28" s="11" t="s">
        <v>11</v>
      </c>
      <c r="G28">
        <f t="shared" si="2"/>
        <v>4.0999999999999996</v>
      </c>
      <c r="H28" s="5">
        <v>39899</v>
      </c>
      <c r="I28">
        <f t="shared" si="1"/>
        <v>4.0999999999999996</v>
      </c>
      <c r="J28" s="77">
        <v>0</v>
      </c>
      <c r="K28" s="167">
        <v>0.5</v>
      </c>
      <c r="L28" s="167">
        <v>1.25</v>
      </c>
      <c r="M28" s="167">
        <v>64.875</v>
      </c>
      <c r="N28" s="168" t="s">
        <v>127</v>
      </c>
    </row>
    <row r="29" spans="1:14" ht="16.5" thickBot="1" x14ac:dyDescent="0.3">
      <c r="A29" s="22">
        <v>2009</v>
      </c>
      <c r="B29" s="22">
        <v>3</v>
      </c>
      <c r="C29" s="22">
        <v>28</v>
      </c>
      <c r="D29" s="22">
        <v>2.7</v>
      </c>
      <c r="E29" s="23" t="s">
        <v>11</v>
      </c>
      <c r="F29" s="11" t="s">
        <v>11</v>
      </c>
      <c r="G29">
        <f t="shared" si="2"/>
        <v>2.7</v>
      </c>
      <c r="H29" s="5">
        <v>39900</v>
      </c>
      <c r="I29">
        <f t="shared" si="1"/>
        <v>2.7</v>
      </c>
      <c r="J29" s="77">
        <v>0</v>
      </c>
      <c r="K29" s="167">
        <v>0.375</v>
      </c>
      <c r="L29" s="167">
        <v>1.75</v>
      </c>
      <c r="M29" s="167">
        <v>60.75</v>
      </c>
      <c r="N29" s="168" t="s">
        <v>129</v>
      </c>
    </row>
    <row r="30" spans="1:14" ht="16.5" thickBot="1" x14ac:dyDescent="0.3">
      <c r="A30" s="22">
        <v>2009</v>
      </c>
      <c r="B30" s="22">
        <v>3</v>
      </c>
      <c r="C30" s="22">
        <v>29</v>
      </c>
      <c r="D30" s="22">
        <v>4.5999999999999996</v>
      </c>
      <c r="E30" s="23" t="s">
        <v>11</v>
      </c>
      <c r="F30" s="11" t="s">
        <v>11</v>
      </c>
      <c r="G30">
        <f t="shared" si="2"/>
        <v>4.5999999999999996</v>
      </c>
      <c r="H30" s="5">
        <v>39901</v>
      </c>
      <c r="I30">
        <f t="shared" si="1"/>
        <v>4.5999999999999996</v>
      </c>
      <c r="J30" s="77">
        <v>0</v>
      </c>
      <c r="K30" s="167">
        <v>1.125</v>
      </c>
      <c r="L30" s="167">
        <v>3.375</v>
      </c>
      <c r="M30" s="167">
        <v>59.875</v>
      </c>
      <c r="N30" s="168" t="s">
        <v>122</v>
      </c>
    </row>
    <row r="31" spans="1:14" ht="16.5" thickBot="1" x14ac:dyDescent="0.3">
      <c r="A31" s="22">
        <v>2009</v>
      </c>
      <c r="B31" s="22">
        <v>3</v>
      </c>
      <c r="C31" s="22">
        <v>30</v>
      </c>
      <c r="D31" s="22">
        <v>4.7</v>
      </c>
      <c r="E31" s="23" t="s">
        <v>11</v>
      </c>
      <c r="F31" s="11" t="s">
        <v>11</v>
      </c>
      <c r="G31">
        <f t="shared" si="2"/>
        <v>4.7</v>
      </c>
      <c r="H31" s="5">
        <v>39902</v>
      </c>
      <c r="I31">
        <f t="shared" si="1"/>
        <v>4.7</v>
      </c>
      <c r="J31" s="77">
        <v>0</v>
      </c>
      <c r="K31" s="167">
        <v>1.125</v>
      </c>
      <c r="L31" s="167">
        <v>3.125</v>
      </c>
      <c r="M31" s="167">
        <v>66.75</v>
      </c>
      <c r="N31" s="168" t="s">
        <v>128</v>
      </c>
    </row>
    <row r="32" spans="1:14" ht="16.5" thickBot="1" x14ac:dyDescent="0.3">
      <c r="A32" s="22">
        <v>2009</v>
      </c>
      <c r="B32" s="22">
        <v>3</v>
      </c>
      <c r="C32" s="22">
        <v>31</v>
      </c>
      <c r="D32" s="22">
        <v>3.9</v>
      </c>
      <c r="E32" s="23" t="s">
        <v>11</v>
      </c>
      <c r="F32" s="11" t="s">
        <v>11</v>
      </c>
      <c r="G32">
        <f t="shared" si="2"/>
        <v>3.9</v>
      </c>
      <c r="H32" s="5">
        <v>39903</v>
      </c>
      <c r="I32">
        <f t="shared" si="1"/>
        <v>3.9</v>
      </c>
      <c r="J32" s="77">
        <v>0</v>
      </c>
      <c r="K32" s="167">
        <v>1.5</v>
      </c>
      <c r="L32" s="167">
        <v>4</v>
      </c>
      <c r="M32" s="167">
        <v>62.75</v>
      </c>
      <c r="N32" s="168" t="s">
        <v>122</v>
      </c>
    </row>
    <row r="33" spans="1:23" ht="16.5" thickBot="1" x14ac:dyDescent="0.3">
      <c r="A33" s="22">
        <v>2009</v>
      </c>
      <c r="B33" s="22">
        <v>4</v>
      </c>
      <c r="C33" s="22">
        <v>1</v>
      </c>
      <c r="D33" s="22">
        <v>1.3</v>
      </c>
      <c r="E33" s="23" t="s">
        <v>11</v>
      </c>
      <c r="F33" s="11" t="s">
        <v>11</v>
      </c>
      <c r="G33">
        <f t="shared" si="2"/>
        <v>1.3</v>
      </c>
      <c r="H33" s="5">
        <v>39904</v>
      </c>
      <c r="I33">
        <f t="shared" si="1"/>
        <v>1.3</v>
      </c>
      <c r="J33" s="77">
        <v>0</v>
      </c>
      <c r="K33" s="167">
        <v>1.375</v>
      </c>
      <c r="L33" s="167">
        <v>3.875</v>
      </c>
      <c r="M33" s="167">
        <v>90.25</v>
      </c>
      <c r="N33" s="168" t="s">
        <v>119</v>
      </c>
    </row>
    <row r="34" spans="1:23" ht="16.5" thickBot="1" x14ac:dyDescent="0.3">
      <c r="A34" s="22">
        <v>2009</v>
      </c>
      <c r="B34" s="22">
        <v>4</v>
      </c>
      <c r="C34" s="22">
        <v>2</v>
      </c>
      <c r="D34" s="22">
        <v>4.3</v>
      </c>
      <c r="E34" s="23" t="s">
        <v>11</v>
      </c>
      <c r="F34" s="11" t="s">
        <v>11</v>
      </c>
      <c r="G34">
        <f t="shared" si="2"/>
        <v>4.3</v>
      </c>
      <c r="H34" s="5">
        <v>39905</v>
      </c>
      <c r="I34">
        <f t="shared" si="1"/>
        <v>4.3</v>
      </c>
      <c r="J34" s="77">
        <v>0</v>
      </c>
      <c r="K34" s="167">
        <v>0.875</v>
      </c>
      <c r="L34" s="167">
        <v>2.75</v>
      </c>
      <c r="M34" s="167">
        <v>79.25</v>
      </c>
      <c r="N34" s="168" t="s">
        <v>121</v>
      </c>
    </row>
    <row r="35" spans="1:23" ht="16.5" thickBot="1" x14ac:dyDescent="0.3">
      <c r="A35" s="22">
        <v>2009</v>
      </c>
      <c r="B35" s="22">
        <v>4</v>
      </c>
      <c r="C35" s="22">
        <v>3</v>
      </c>
      <c r="D35" s="22">
        <v>6</v>
      </c>
      <c r="E35" s="23" t="s">
        <v>12</v>
      </c>
      <c r="F35" s="11" t="s">
        <v>11</v>
      </c>
      <c r="G35">
        <f t="shared" si="2"/>
        <v>6</v>
      </c>
      <c r="H35" s="5">
        <v>39906</v>
      </c>
      <c r="I35">
        <f t="shared" si="1"/>
        <v>6</v>
      </c>
      <c r="J35" s="77">
        <v>0</v>
      </c>
      <c r="K35" s="167">
        <v>0.875</v>
      </c>
      <c r="L35" s="167">
        <v>2.25</v>
      </c>
      <c r="M35" s="167">
        <v>58.625</v>
      </c>
      <c r="N35" s="168" t="s">
        <v>129</v>
      </c>
    </row>
    <row r="36" spans="1:23" ht="16.5" thickBot="1" x14ac:dyDescent="0.3">
      <c r="A36" s="22">
        <v>2009</v>
      </c>
      <c r="B36" s="22">
        <v>4</v>
      </c>
      <c r="C36" s="22">
        <v>4</v>
      </c>
      <c r="D36" s="22">
        <v>8.4</v>
      </c>
      <c r="E36" s="23" t="s">
        <v>12</v>
      </c>
      <c r="F36" s="11" t="s">
        <v>11</v>
      </c>
      <c r="G36">
        <f t="shared" si="2"/>
        <v>8.4</v>
      </c>
      <c r="H36" s="5">
        <v>39907</v>
      </c>
      <c r="I36">
        <f t="shared" si="1"/>
        <v>8.4</v>
      </c>
      <c r="J36" s="77">
        <v>0</v>
      </c>
      <c r="K36" s="167">
        <v>3.25</v>
      </c>
      <c r="L36" s="167">
        <v>7.125</v>
      </c>
      <c r="M36" s="167">
        <v>69.5</v>
      </c>
      <c r="N36" s="168" t="s">
        <v>120</v>
      </c>
    </row>
    <row r="37" spans="1:23" ht="16.5" thickBot="1" x14ac:dyDescent="0.3">
      <c r="A37" s="22">
        <v>2009</v>
      </c>
      <c r="B37" s="22">
        <v>4</v>
      </c>
      <c r="C37" s="22">
        <v>5</v>
      </c>
      <c r="D37" s="22">
        <v>6.5</v>
      </c>
      <c r="E37" s="23" t="s">
        <v>12</v>
      </c>
      <c r="F37" s="11" t="s">
        <v>11</v>
      </c>
      <c r="G37">
        <f t="shared" si="2"/>
        <v>6.5</v>
      </c>
      <c r="H37" s="5">
        <v>39908</v>
      </c>
      <c r="I37">
        <f t="shared" si="1"/>
        <v>6.5</v>
      </c>
      <c r="J37" s="77">
        <v>0.3</v>
      </c>
      <c r="K37" s="167">
        <v>2.5</v>
      </c>
      <c r="L37" s="167">
        <v>6.75</v>
      </c>
      <c r="M37" s="167">
        <v>68.875</v>
      </c>
      <c r="N37" s="168" t="s">
        <v>117</v>
      </c>
    </row>
    <row r="38" spans="1:23" ht="16.5" thickBot="1" x14ac:dyDescent="0.3">
      <c r="A38" s="22">
        <v>2009</v>
      </c>
      <c r="B38" s="22">
        <v>4</v>
      </c>
      <c r="C38" s="22">
        <v>6</v>
      </c>
      <c r="D38" s="22">
        <v>4</v>
      </c>
      <c r="E38" s="23" t="s">
        <v>11</v>
      </c>
      <c r="F38" s="11" t="s">
        <v>11</v>
      </c>
      <c r="G38">
        <f t="shared" si="2"/>
        <v>4</v>
      </c>
      <c r="H38" s="5">
        <v>39909</v>
      </c>
      <c r="I38">
        <f t="shared" si="1"/>
        <v>4</v>
      </c>
      <c r="J38" s="77">
        <v>0</v>
      </c>
      <c r="K38" s="167">
        <v>1.5</v>
      </c>
      <c r="L38" s="167">
        <v>3.75</v>
      </c>
      <c r="M38" s="167">
        <v>73.25</v>
      </c>
      <c r="N38" s="168" t="s">
        <v>119</v>
      </c>
    </row>
    <row r="39" spans="1:23" ht="16.5" thickBot="1" x14ac:dyDescent="0.3">
      <c r="A39" s="22">
        <v>2009</v>
      </c>
      <c r="B39" s="22">
        <v>4</v>
      </c>
      <c r="C39" s="22">
        <v>7</v>
      </c>
      <c r="D39" s="22">
        <v>3.3</v>
      </c>
      <c r="E39" s="23" t="s">
        <v>11</v>
      </c>
      <c r="F39" s="11" t="s">
        <v>11</v>
      </c>
      <c r="G39">
        <f t="shared" si="2"/>
        <v>3.3</v>
      </c>
      <c r="H39" s="5">
        <v>39910</v>
      </c>
      <c r="I39">
        <f t="shared" si="1"/>
        <v>3.3</v>
      </c>
      <c r="J39" s="77">
        <v>2.4</v>
      </c>
      <c r="K39" s="167">
        <v>2.75</v>
      </c>
      <c r="L39" s="167">
        <v>7.25</v>
      </c>
      <c r="M39" s="167">
        <v>79.375</v>
      </c>
      <c r="N39" s="168" t="s">
        <v>122</v>
      </c>
    </row>
    <row r="40" spans="1:23" ht="16.5" thickBot="1" x14ac:dyDescent="0.3">
      <c r="A40" s="22">
        <v>2009</v>
      </c>
      <c r="B40" s="22">
        <v>4</v>
      </c>
      <c r="C40" s="22">
        <v>8</v>
      </c>
      <c r="D40" s="22">
        <v>2.1</v>
      </c>
      <c r="E40" s="23" t="s">
        <v>11</v>
      </c>
      <c r="F40" s="11" t="s">
        <v>11</v>
      </c>
      <c r="G40">
        <f t="shared" si="2"/>
        <v>2.1</v>
      </c>
      <c r="H40" s="5">
        <v>39911</v>
      </c>
      <c r="I40">
        <f t="shared" si="1"/>
        <v>2.1</v>
      </c>
      <c r="J40" s="77">
        <v>0</v>
      </c>
      <c r="K40" s="167">
        <v>2.375</v>
      </c>
      <c r="L40" s="167">
        <v>7.625</v>
      </c>
      <c r="M40" s="167">
        <v>57.875</v>
      </c>
      <c r="N40" s="168" t="s">
        <v>120</v>
      </c>
    </row>
    <row r="41" spans="1:23" ht="16.5" thickBot="1" x14ac:dyDescent="0.3">
      <c r="A41" s="22">
        <v>2009</v>
      </c>
      <c r="B41" s="22">
        <v>4</v>
      </c>
      <c r="C41" s="22">
        <v>9</v>
      </c>
      <c r="D41" s="22">
        <v>6.8</v>
      </c>
      <c r="E41" s="23" t="s">
        <v>12</v>
      </c>
      <c r="F41" s="11" t="s">
        <v>11</v>
      </c>
      <c r="G41">
        <f t="shared" si="2"/>
        <v>6.8</v>
      </c>
      <c r="H41" s="5">
        <v>39912</v>
      </c>
      <c r="I41">
        <f t="shared" si="1"/>
        <v>6.8</v>
      </c>
      <c r="J41" s="77">
        <v>0</v>
      </c>
      <c r="K41" s="167">
        <v>2.875</v>
      </c>
      <c r="L41" s="167">
        <v>9.25</v>
      </c>
      <c r="M41" s="167">
        <v>57.75</v>
      </c>
      <c r="N41" s="168" t="s">
        <v>122</v>
      </c>
      <c r="O41">
        <v>1</v>
      </c>
    </row>
    <row r="42" spans="1:23" ht="16.5" thickBot="1" x14ac:dyDescent="0.3">
      <c r="A42" s="22">
        <v>2009</v>
      </c>
      <c r="B42" s="22">
        <v>4</v>
      </c>
      <c r="C42" s="22">
        <v>10</v>
      </c>
      <c r="D42" s="22">
        <v>2.6</v>
      </c>
      <c r="E42" s="23" t="s">
        <v>11</v>
      </c>
      <c r="F42" s="11" t="s">
        <v>11</v>
      </c>
      <c r="G42">
        <f t="shared" si="2"/>
        <v>2.6</v>
      </c>
      <c r="H42" s="5">
        <v>39913</v>
      </c>
      <c r="I42">
        <f t="shared" si="1"/>
        <v>2.6</v>
      </c>
      <c r="J42" s="77">
        <v>0</v>
      </c>
      <c r="K42" s="167">
        <v>1</v>
      </c>
      <c r="L42" s="167">
        <v>3.5</v>
      </c>
      <c r="M42" s="167">
        <v>54.5</v>
      </c>
      <c r="N42" s="168" t="s">
        <v>121</v>
      </c>
    </row>
    <row r="43" spans="1:23" ht="16.5" thickBot="1" x14ac:dyDescent="0.3">
      <c r="A43" s="22">
        <v>2009</v>
      </c>
      <c r="B43" s="22">
        <v>4</v>
      </c>
      <c r="C43" s="22">
        <v>11</v>
      </c>
      <c r="D43" s="22">
        <v>1.3</v>
      </c>
      <c r="E43" s="23" t="s">
        <v>11</v>
      </c>
      <c r="F43" s="11" t="s">
        <v>11</v>
      </c>
      <c r="G43">
        <f t="shared" si="2"/>
        <v>1.3</v>
      </c>
      <c r="H43" s="5">
        <v>39914</v>
      </c>
      <c r="I43">
        <f t="shared" si="1"/>
        <v>1.3</v>
      </c>
      <c r="J43" s="77">
        <v>0</v>
      </c>
      <c r="K43" s="167">
        <v>1.875</v>
      </c>
      <c r="L43" s="167">
        <v>5.25</v>
      </c>
      <c r="M43" s="167">
        <v>50.625</v>
      </c>
      <c r="N43" s="168" t="s">
        <v>125</v>
      </c>
    </row>
    <row r="44" spans="1:23" ht="16.5" thickBot="1" x14ac:dyDescent="0.3">
      <c r="A44" s="22">
        <v>2009</v>
      </c>
      <c r="B44" s="22">
        <v>4</v>
      </c>
      <c r="C44" s="22">
        <v>12</v>
      </c>
      <c r="D44" s="22">
        <v>4.5999999999999996</v>
      </c>
      <c r="E44" s="23" t="s">
        <v>11</v>
      </c>
      <c r="F44" s="11" t="s">
        <v>11</v>
      </c>
      <c r="G44">
        <f t="shared" si="2"/>
        <v>4.5999999999999996</v>
      </c>
      <c r="H44" s="5">
        <v>39915</v>
      </c>
      <c r="I44">
        <f t="shared" si="1"/>
        <v>4.5999999999999996</v>
      </c>
      <c r="J44" s="77">
        <v>0</v>
      </c>
      <c r="K44" s="167">
        <v>1.25</v>
      </c>
      <c r="L44" s="167">
        <v>5.125</v>
      </c>
      <c r="M44" s="167">
        <v>58</v>
      </c>
      <c r="N44" s="168" t="s">
        <v>124</v>
      </c>
      <c r="O44">
        <v>10</v>
      </c>
    </row>
    <row r="45" spans="1:23" ht="16.5" thickBot="1" x14ac:dyDescent="0.3">
      <c r="A45" s="22">
        <v>2009</v>
      </c>
      <c r="B45" s="22">
        <v>4</v>
      </c>
      <c r="C45" s="22">
        <v>13</v>
      </c>
      <c r="D45" s="22">
        <v>6.8</v>
      </c>
      <c r="E45" s="23" t="s">
        <v>12</v>
      </c>
      <c r="F45" s="11" t="s">
        <v>11</v>
      </c>
      <c r="G45">
        <f t="shared" si="2"/>
        <v>6.8</v>
      </c>
      <c r="H45" s="5">
        <v>39916</v>
      </c>
      <c r="I45">
        <f t="shared" si="1"/>
        <v>6.8</v>
      </c>
      <c r="J45" s="77">
        <v>0</v>
      </c>
      <c r="K45" s="167">
        <v>1.625</v>
      </c>
      <c r="L45" s="167">
        <v>5</v>
      </c>
      <c r="M45" s="167">
        <v>57.125</v>
      </c>
      <c r="N45" s="168" t="s">
        <v>122</v>
      </c>
      <c r="O45">
        <v>17</v>
      </c>
    </row>
    <row r="46" spans="1:23" ht="16.5" thickBot="1" x14ac:dyDescent="0.3">
      <c r="A46" s="22">
        <v>2009</v>
      </c>
      <c r="B46" s="22">
        <v>4</v>
      </c>
      <c r="C46" s="22">
        <v>14</v>
      </c>
      <c r="D46" s="22">
        <v>6.2</v>
      </c>
      <c r="E46" s="23" t="s">
        <v>12</v>
      </c>
      <c r="F46" s="11" t="s">
        <v>11</v>
      </c>
      <c r="G46">
        <f t="shared" si="2"/>
        <v>6.2</v>
      </c>
      <c r="H46" s="82">
        <v>39917</v>
      </c>
      <c r="I46" s="6">
        <f t="shared" si="1"/>
        <v>6.2</v>
      </c>
      <c r="J46" s="105">
        <v>0.5</v>
      </c>
      <c r="K46" s="190">
        <v>1.625</v>
      </c>
      <c r="L46" s="190">
        <v>5</v>
      </c>
      <c r="M46" s="190">
        <v>79.125</v>
      </c>
      <c r="N46" s="191" t="s">
        <v>120</v>
      </c>
      <c r="O46" s="6">
        <v>19</v>
      </c>
      <c r="P46" s="6"/>
      <c r="Q46" s="6">
        <v>3</v>
      </c>
      <c r="R46" s="6"/>
      <c r="S46" s="6">
        <v>12</v>
      </c>
      <c r="T46" s="6"/>
      <c r="U46" s="6"/>
      <c r="V46" s="6"/>
      <c r="W46" s="6"/>
    </row>
    <row r="47" spans="1:23" ht="16.5" thickBot="1" x14ac:dyDescent="0.3">
      <c r="A47" s="22">
        <v>2009</v>
      </c>
      <c r="B47" s="22">
        <v>4</v>
      </c>
      <c r="C47" s="22">
        <v>15</v>
      </c>
      <c r="D47" s="22">
        <v>3.2</v>
      </c>
      <c r="E47" s="23" t="s">
        <v>11</v>
      </c>
      <c r="F47" s="11" t="s">
        <v>11</v>
      </c>
      <c r="G47">
        <f t="shared" si="2"/>
        <v>3.2</v>
      </c>
      <c r="H47" s="82">
        <v>39918</v>
      </c>
      <c r="I47" s="6">
        <f t="shared" si="1"/>
        <v>3.2</v>
      </c>
      <c r="J47" s="105">
        <v>0.4</v>
      </c>
      <c r="K47" s="190">
        <v>2.5</v>
      </c>
      <c r="L47" s="190">
        <v>7</v>
      </c>
      <c r="M47" s="190">
        <v>61.875</v>
      </c>
      <c r="N47" s="191" t="s">
        <v>122</v>
      </c>
      <c r="O47" s="6">
        <v>22</v>
      </c>
      <c r="P47" s="6"/>
      <c r="Q47" s="6"/>
      <c r="R47" s="6"/>
      <c r="S47" s="6"/>
      <c r="T47" s="6"/>
      <c r="U47" s="6"/>
      <c r="V47" s="6"/>
      <c r="W47" s="6"/>
    </row>
    <row r="48" spans="1:23" ht="16.5" thickBot="1" x14ac:dyDescent="0.3">
      <c r="A48" s="22">
        <v>2009</v>
      </c>
      <c r="B48" s="22">
        <v>4</v>
      </c>
      <c r="C48" s="22">
        <v>16</v>
      </c>
      <c r="D48" s="22">
        <v>3</v>
      </c>
      <c r="E48" s="23" t="s">
        <v>11</v>
      </c>
      <c r="F48" s="11" t="s">
        <v>11</v>
      </c>
      <c r="G48">
        <f t="shared" si="2"/>
        <v>3</v>
      </c>
      <c r="H48" s="82">
        <v>39919</v>
      </c>
      <c r="I48" s="6">
        <f t="shared" si="1"/>
        <v>3</v>
      </c>
      <c r="J48" s="105">
        <v>0</v>
      </c>
      <c r="K48" s="190">
        <v>1.125</v>
      </c>
      <c r="L48" s="190">
        <v>4.25</v>
      </c>
      <c r="M48" s="190">
        <v>75.875</v>
      </c>
      <c r="N48" s="191" t="s">
        <v>119</v>
      </c>
      <c r="O48" s="6">
        <v>44</v>
      </c>
      <c r="P48" s="6"/>
      <c r="Q48" s="6"/>
      <c r="R48" s="6"/>
      <c r="S48" s="6"/>
      <c r="T48" s="6"/>
      <c r="U48" s="6"/>
      <c r="V48" s="6"/>
      <c r="W48" s="6"/>
    </row>
    <row r="49" spans="1:23" ht="16.5" thickBot="1" x14ac:dyDescent="0.3">
      <c r="A49" s="22">
        <v>2009</v>
      </c>
      <c r="B49" s="22">
        <v>4</v>
      </c>
      <c r="C49" s="22">
        <v>17</v>
      </c>
      <c r="D49" s="22">
        <v>3.4</v>
      </c>
      <c r="E49" s="23" t="s">
        <v>11</v>
      </c>
      <c r="F49" s="11" t="s">
        <v>11</v>
      </c>
      <c r="G49">
        <f t="shared" si="2"/>
        <v>3.4</v>
      </c>
      <c r="H49" s="82">
        <v>39920</v>
      </c>
      <c r="I49" s="6">
        <f t="shared" si="1"/>
        <v>3.4</v>
      </c>
      <c r="J49" s="105">
        <v>5.0999999999999996</v>
      </c>
      <c r="K49" s="190">
        <v>2.5</v>
      </c>
      <c r="L49" s="190">
        <v>6.125</v>
      </c>
      <c r="M49" s="190">
        <v>72.5</v>
      </c>
      <c r="N49" s="191" t="s">
        <v>119</v>
      </c>
      <c r="O49" s="6">
        <v>29</v>
      </c>
      <c r="P49" s="6"/>
      <c r="Q49" s="6"/>
      <c r="R49" s="6"/>
      <c r="S49" s="6"/>
      <c r="T49" s="6"/>
      <c r="U49" s="6"/>
      <c r="V49" s="6"/>
      <c r="W49" s="6"/>
    </row>
    <row r="50" spans="1:23" ht="16.5" thickBot="1" x14ac:dyDescent="0.3">
      <c r="A50" s="22">
        <v>2009</v>
      </c>
      <c r="B50" s="22">
        <v>4</v>
      </c>
      <c r="C50" s="22">
        <v>18</v>
      </c>
      <c r="D50" s="22">
        <v>6.2</v>
      </c>
      <c r="E50" s="23" t="s">
        <v>12</v>
      </c>
      <c r="F50" s="40" t="s">
        <v>12</v>
      </c>
      <c r="G50">
        <f t="shared" ref="G50:G52" si="3">D50-5</f>
        <v>1.2000000000000002</v>
      </c>
      <c r="H50" s="82">
        <v>39921</v>
      </c>
      <c r="I50" s="6">
        <f t="shared" si="1"/>
        <v>6.2</v>
      </c>
      <c r="J50" s="105">
        <v>0.3</v>
      </c>
      <c r="K50" s="190">
        <v>2.875</v>
      </c>
      <c r="L50" s="190">
        <v>8.25</v>
      </c>
      <c r="M50" s="190">
        <v>51.25</v>
      </c>
      <c r="N50" s="191" t="s">
        <v>122</v>
      </c>
      <c r="O50" s="6">
        <v>37</v>
      </c>
      <c r="P50" s="6"/>
      <c r="Q50" s="6"/>
      <c r="R50" s="6"/>
      <c r="S50" s="6"/>
      <c r="T50" s="6"/>
      <c r="U50" s="6"/>
      <c r="V50" s="6"/>
      <c r="W50" s="6"/>
    </row>
    <row r="51" spans="1:23" ht="16.5" thickBot="1" x14ac:dyDescent="0.3">
      <c r="A51" s="22">
        <v>2009</v>
      </c>
      <c r="B51" s="22">
        <v>4</v>
      </c>
      <c r="C51" s="22">
        <v>19</v>
      </c>
      <c r="D51" s="22">
        <v>6.1</v>
      </c>
      <c r="E51" s="23" t="s">
        <v>12</v>
      </c>
      <c r="F51" s="40" t="s">
        <v>12</v>
      </c>
      <c r="G51">
        <f t="shared" si="3"/>
        <v>1.0999999999999996</v>
      </c>
      <c r="H51" s="82">
        <v>39922</v>
      </c>
      <c r="I51" s="6">
        <f t="shared" si="1"/>
        <v>6.1</v>
      </c>
      <c r="J51" s="105">
        <v>0</v>
      </c>
      <c r="K51" s="190">
        <v>1.875</v>
      </c>
      <c r="L51" s="190">
        <v>6</v>
      </c>
      <c r="M51" s="190">
        <v>45.75</v>
      </c>
      <c r="N51" s="191" t="s">
        <v>127</v>
      </c>
      <c r="O51" s="6">
        <v>63</v>
      </c>
      <c r="P51" s="6"/>
      <c r="Q51" s="6">
        <v>6</v>
      </c>
      <c r="R51" s="6"/>
      <c r="S51" s="6">
        <v>2</v>
      </c>
      <c r="T51" s="6"/>
      <c r="U51" s="6"/>
      <c r="V51" s="6"/>
      <c r="W51" s="6"/>
    </row>
    <row r="52" spans="1:23" ht="16.5" thickBot="1" x14ac:dyDescent="0.3">
      <c r="A52" s="28">
        <v>2009</v>
      </c>
      <c r="B52" s="28">
        <v>4</v>
      </c>
      <c r="C52" s="28">
        <v>20</v>
      </c>
      <c r="D52" s="28">
        <v>4.9000000000000004</v>
      </c>
      <c r="E52" s="29" t="s">
        <v>11</v>
      </c>
      <c r="F52" s="40" t="s">
        <v>12</v>
      </c>
      <c r="G52">
        <f t="shared" si="3"/>
        <v>-9.9999999999999645E-2</v>
      </c>
      <c r="H52" s="82">
        <v>39923</v>
      </c>
      <c r="I52" s="43">
        <f t="shared" si="1"/>
        <v>4.9000000000000004</v>
      </c>
      <c r="J52" s="105">
        <v>0</v>
      </c>
      <c r="K52" s="190">
        <v>1.625</v>
      </c>
      <c r="L52" s="190">
        <v>5.75</v>
      </c>
      <c r="M52" s="190">
        <v>30.75</v>
      </c>
      <c r="N52" s="191" t="s">
        <v>130</v>
      </c>
      <c r="O52" s="192">
        <v>79</v>
      </c>
      <c r="P52" s="6"/>
      <c r="Q52" s="6">
        <v>11</v>
      </c>
      <c r="R52" s="6"/>
      <c r="S52" s="6"/>
      <c r="T52" s="6"/>
      <c r="U52" s="6"/>
      <c r="V52" s="6"/>
      <c r="W52" s="6"/>
    </row>
    <row r="53" spans="1:23" ht="16.5" thickBot="1" x14ac:dyDescent="0.3">
      <c r="A53" s="22">
        <v>2009</v>
      </c>
      <c r="B53" s="22">
        <v>4</v>
      </c>
      <c r="C53" s="22">
        <v>21</v>
      </c>
      <c r="D53" s="22">
        <v>9.1</v>
      </c>
      <c r="E53" s="23" t="s">
        <v>12</v>
      </c>
      <c r="F53" s="40" t="s">
        <v>12</v>
      </c>
      <c r="G53">
        <f>D53-5</f>
        <v>4.0999999999999996</v>
      </c>
      <c r="H53" s="82">
        <v>39924</v>
      </c>
      <c r="I53" s="6">
        <f t="shared" si="1"/>
        <v>9.1</v>
      </c>
      <c r="J53" s="105">
        <v>0</v>
      </c>
      <c r="K53" s="190">
        <v>2.375</v>
      </c>
      <c r="L53" s="190">
        <v>6.25</v>
      </c>
      <c r="M53" s="190">
        <v>29.125</v>
      </c>
      <c r="N53" s="191" t="s">
        <v>127</v>
      </c>
      <c r="O53" s="6">
        <v>74</v>
      </c>
      <c r="P53" s="6"/>
      <c r="Q53" s="6">
        <v>9</v>
      </c>
      <c r="R53" s="6"/>
      <c r="S53" s="6"/>
      <c r="T53" s="6"/>
      <c r="U53" s="6"/>
      <c r="V53" s="6"/>
      <c r="W53" s="6"/>
    </row>
    <row r="54" spans="1:23" ht="16.5" thickBot="1" x14ac:dyDescent="0.3">
      <c r="A54" s="22">
        <v>2009</v>
      </c>
      <c r="B54" s="22">
        <v>4</v>
      </c>
      <c r="C54" s="22">
        <v>22</v>
      </c>
      <c r="D54" s="22">
        <v>8.9</v>
      </c>
      <c r="E54" s="23" t="s">
        <v>12</v>
      </c>
      <c r="F54" s="13" t="s">
        <v>12</v>
      </c>
      <c r="G54">
        <f t="shared" ref="G54:G70" si="4">D54-5</f>
        <v>3.9000000000000004</v>
      </c>
      <c r="H54" s="82">
        <v>39925</v>
      </c>
      <c r="I54" s="6">
        <f t="shared" si="1"/>
        <v>8.9</v>
      </c>
      <c r="J54" s="105">
        <v>1.9</v>
      </c>
      <c r="K54" s="190">
        <v>1.75</v>
      </c>
      <c r="L54" s="190">
        <v>5.25</v>
      </c>
      <c r="M54" s="190">
        <v>69.125</v>
      </c>
      <c r="N54" s="191" t="s">
        <v>121</v>
      </c>
      <c r="O54" s="6">
        <v>65</v>
      </c>
      <c r="P54" s="6"/>
      <c r="Q54" s="6">
        <v>9</v>
      </c>
      <c r="R54" s="6">
        <v>2</v>
      </c>
      <c r="S54" s="6"/>
      <c r="T54" s="6"/>
      <c r="U54" s="6"/>
      <c r="V54" s="6"/>
      <c r="W54" s="6"/>
    </row>
    <row r="55" spans="1:23" ht="16.5" thickBot="1" x14ac:dyDescent="0.3">
      <c r="A55" s="22">
        <v>2009</v>
      </c>
      <c r="B55" s="22">
        <v>4</v>
      </c>
      <c r="C55" s="22">
        <v>23</v>
      </c>
      <c r="D55" s="22">
        <v>8</v>
      </c>
      <c r="E55" s="23" t="s">
        <v>12</v>
      </c>
      <c r="F55" s="13" t="s">
        <v>12</v>
      </c>
      <c r="G55">
        <f t="shared" si="4"/>
        <v>3</v>
      </c>
      <c r="H55" s="82">
        <v>39926</v>
      </c>
      <c r="I55" s="6">
        <f t="shared" si="1"/>
        <v>8</v>
      </c>
      <c r="J55" s="105">
        <v>0</v>
      </c>
      <c r="K55" s="190">
        <v>1</v>
      </c>
      <c r="L55" s="190">
        <v>3.375</v>
      </c>
      <c r="M55" s="190">
        <v>57.875</v>
      </c>
      <c r="N55" s="191" t="s">
        <v>129</v>
      </c>
      <c r="O55" s="6">
        <v>49</v>
      </c>
      <c r="P55" s="6">
        <v>1</v>
      </c>
      <c r="Q55" s="6">
        <v>7</v>
      </c>
      <c r="R55" s="6">
        <v>5</v>
      </c>
      <c r="S55" s="6"/>
      <c r="T55" s="6"/>
      <c r="U55" s="6">
        <v>1</v>
      </c>
      <c r="V55" s="6"/>
      <c r="W55" s="6"/>
    </row>
    <row r="56" spans="1:23" ht="16.5" thickBot="1" x14ac:dyDescent="0.3">
      <c r="A56" s="22">
        <v>2009</v>
      </c>
      <c r="B56" s="22">
        <v>4</v>
      </c>
      <c r="C56" s="22">
        <v>24</v>
      </c>
      <c r="D56" s="22">
        <v>11.2</v>
      </c>
      <c r="E56" s="23" t="s">
        <v>13</v>
      </c>
      <c r="F56" s="13" t="s">
        <v>12</v>
      </c>
      <c r="G56">
        <f t="shared" si="4"/>
        <v>6.1999999999999993</v>
      </c>
      <c r="H56" s="82">
        <v>39927</v>
      </c>
      <c r="I56" s="6">
        <f t="shared" si="1"/>
        <v>11.2</v>
      </c>
      <c r="J56" s="105">
        <v>0</v>
      </c>
      <c r="K56" s="190">
        <v>2.5</v>
      </c>
      <c r="L56" s="190">
        <v>7.25</v>
      </c>
      <c r="M56" s="190">
        <v>59.75</v>
      </c>
      <c r="N56" s="191" t="s">
        <v>117</v>
      </c>
      <c r="O56" s="6">
        <v>41</v>
      </c>
      <c r="P56" s="6">
        <v>1</v>
      </c>
      <c r="Q56" s="6">
        <v>17</v>
      </c>
      <c r="R56" s="6"/>
      <c r="S56" s="6"/>
      <c r="T56" s="6"/>
      <c r="U56" s="6"/>
      <c r="V56" s="6"/>
      <c r="W56" s="6"/>
    </row>
    <row r="57" spans="1:23" ht="16.5" thickBot="1" x14ac:dyDescent="0.3">
      <c r="A57" s="22">
        <v>2009</v>
      </c>
      <c r="B57" s="22">
        <v>4</v>
      </c>
      <c r="C57" s="22">
        <v>25</v>
      </c>
      <c r="D57" s="22">
        <v>5.7</v>
      </c>
      <c r="E57" s="23" t="s">
        <v>12</v>
      </c>
      <c r="F57" s="13" t="s">
        <v>12</v>
      </c>
      <c r="G57">
        <f t="shared" si="4"/>
        <v>0.70000000000000018</v>
      </c>
      <c r="H57" s="82">
        <v>39928</v>
      </c>
      <c r="I57" s="6">
        <f t="shared" si="1"/>
        <v>5.7</v>
      </c>
      <c r="J57" s="105">
        <v>5.9</v>
      </c>
      <c r="K57" s="190">
        <v>1.25</v>
      </c>
      <c r="L57" s="190">
        <v>4</v>
      </c>
      <c r="M57" s="190">
        <v>91.125</v>
      </c>
      <c r="N57" s="191" t="s">
        <v>118</v>
      </c>
      <c r="O57" s="6">
        <v>35</v>
      </c>
      <c r="P57" s="6"/>
      <c r="Q57" s="6"/>
      <c r="R57" s="6"/>
      <c r="S57" s="6"/>
      <c r="T57" s="6"/>
      <c r="U57" s="6"/>
      <c r="V57" s="6"/>
      <c r="W57" s="6"/>
    </row>
    <row r="58" spans="1:23" ht="16.5" thickBot="1" x14ac:dyDescent="0.3">
      <c r="A58" s="22">
        <v>2009</v>
      </c>
      <c r="B58" s="22">
        <v>4</v>
      </c>
      <c r="C58" s="22">
        <v>26</v>
      </c>
      <c r="D58" s="22">
        <v>5.8</v>
      </c>
      <c r="E58" s="23" t="s">
        <v>12</v>
      </c>
      <c r="F58" s="13" t="s">
        <v>12</v>
      </c>
      <c r="G58">
        <f t="shared" si="4"/>
        <v>0.79999999999999982</v>
      </c>
      <c r="H58" s="82">
        <v>39929</v>
      </c>
      <c r="I58" s="6">
        <f t="shared" si="1"/>
        <v>5.8</v>
      </c>
      <c r="J58" s="105">
        <v>3.5</v>
      </c>
      <c r="K58" s="190">
        <v>2.25</v>
      </c>
      <c r="L58" s="190">
        <v>6.625</v>
      </c>
      <c r="M58" s="190">
        <v>90.375</v>
      </c>
      <c r="N58" s="191" t="s">
        <v>119</v>
      </c>
      <c r="O58" s="6">
        <v>27</v>
      </c>
      <c r="P58" s="6"/>
      <c r="Q58" s="6"/>
      <c r="R58" s="6"/>
      <c r="S58" s="6"/>
      <c r="T58" s="6"/>
      <c r="U58" s="6"/>
      <c r="V58" s="6"/>
      <c r="W58" s="6"/>
    </row>
    <row r="59" spans="1:23" ht="16.5" thickBot="1" x14ac:dyDescent="0.3">
      <c r="A59" s="22">
        <v>2009</v>
      </c>
      <c r="B59" s="22">
        <v>4</v>
      </c>
      <c r="C59" s="22">
        <v>27</v>
      </c>
      <c r="D59" s="22">
        <v>7.8</v>
      </c>
      <c r="E59" s="23" t="s">
        <v>12</v>
      </c>
      <c r="F59" s="13" t="s">
        <v>12</v>
      </c>
      <c r="G59">
        <f t="shared" si="4"/>
        <v>2.8</v>
      </c>
      <c r="H59" s="82">
        <v>39930</v>
      </c>
      <c r="I59" s="6">
        <f t="shared" si="1"/>
        <v>7.8</v>
      </c>
      <c r="J59" s="105">
        <v>0</v>
      </c>
      <c r="K59" s="190">
        <v>3.125</v>
      </c>
      <c r="L59" s="190">
        <v>7.75</v>
      </c>
      <c r="M59" s="190">
        <v>58.75</v>
      </c>
      <c r="N59" s="191" t="s">
        <v>119</v>
      </c>
      <c r="O59" s="6">
        <v>18</v>
      </c>
      <c r="P59" s="6">
        <v>2</v>
      </c>
      <c r="Q59" s="6">
        <v>9</v>
      </c>
      <c r="R59" s="6"/>
      <c r="S59" s="6"/>
      <c r="T59" s="6"/>
      <c r="U59" s="6"/>
      <c r="V59" s="6"/>
      <c r="W59" s="6"/>
    </row>
    <row r="60" spans="1:23" ht="16.5" thickBot="1" x14ac:dyDescent="0.3">
      <c r="A60" s="22">
        <v>2009</v>
      </c>
      <c r="B60" s="22">
        <v>4</v>
      </c>
      <c r="C60" s="22">
        <v>28</v>
      </c>
      <c r="D60" s="22">
        <v>8.1</v>
      </c>
      <c r="E60" s="23" t="s">
        <v>12</v>
      </c>
      <c r="F60" s="13" t="s">
        <v>12</v>
      </c>
      <c r="G60">
        <f t="shared" si="4"/>
        <v>3.0999999999999996</v>
      </c>
      <c r="H60" s="82">
        <v>39931</v>
      </c>
      <c r="I60" s="6">
        <f t="shared" si="1"/>
        <v>8.1</v>
      </c>
      <c r="J60" s="105">
        <v>0</v>
      </c>
      <c r="K60" s="190">
        <v>3.25</v>
      </c>
      <c r="L60" s="190">
        <v>8.25</v>
      </c>
      <c r="M60" s="190">
        <v>65.125</v>
      </c>
      <c r="N60" s="191" t="s">
        <v>120</v>
      </c>
      <c r="O60" s="6">
        <v>15</v>
      </c>
      <c r="P60" s="6">
        <v>14</v>
      </c>
      <c r="Q60" s="6">
        <v>12</v>
      </c>
      <c r="R60" s="6">
        <v>11</v>
      </c>
      <c r="S60" s="6"/>
      <c r="T60" s="6"/>
      <c r="U60" s="6"/>
      <c r="V60" s="6"/>
      <c r="W60" s="6"/>
    </row>
    <row r="61" spans="1:23" ht="16.5" thickBot="1" x14ac:dyDescent="0.3">
      <c r="A61" s="22">
        <v>2009</v>
      </c>
      <c r="B61" s="22">
        <v>4</v>
      </c>
      <c r="C61" s="22">
        <v>29</v>
      </c>
      <c r="D61" s="22">
        <v>7.1</v>
      </c>
      <c r="E61" s="23" t="s">
        <v>12</v>
      </c>
      <c r="F61" s="13" t="s">
        <v>12</v>
      </c>
      <c r="G61">
        <f t="shared" si="4"/>
        <v>2.0999999999999996</v>
      </c>
      <c r="H61" s="82">
        <v>39932</v>
      </c>
      <c r="I61" s="6">
        <f t="shared" si="1"/>
        <v>7.1</v>
      </c>
      <c r="J61" s="105">
        <v>3.9</v>
      </c>
      <c r="K61" s="190">
        <v>3.375</v>
      </c>
      <c r="L61" s="190">
        <v>11</v>
      </c>
      <c r="M61" s="190">
        <v>65.625</v>
      </c>
      <c r="N61" s="191" t="s">
        <v>119</v>
      </c>
      <c r="O61" s="6">
        <v>10</v>
      </c>
      <c r="P61" s="6">
        <v>13</v>
      </c>
      <c r="Q61" s="6">
        <v>18</v>
      </c>
      <c r="R61" s="6">
        <v>10</v>
      </c>
      <c r="S61" s="6"/>
      <c r="T61" s="6"/>
      <c r="U61" s="6">
        <v>1</v>
      </c>
      <c r="V61" s="6"/>
      <c r="W61" s="6"/>
    </row>
    <row r="62" spans="1:23" ht="16.5" thickBot="1" x14ac:dyDescent="0.3">
      <c r="A62" s="22">
        <v>2009</v>
      </c>
      <c r="B62" s="22">
        <v>4</v>
      </c>
      <c r="C62" s="22">
        <v>30</v>
      </c>
      <c r="D62" s="22">
        <v>8.6999999999999993</v>
      </c>
      <c r="E62" s="23" t="s">
        <v>12</v>
      </c>
      <c r="F62" s="13" t="s">
        <v>12</v>
      </c>
      <c r="G62">
        <f t="shared" si="4"/>
        <v>3.6999999999999993</v>
      </c>
      <c r="H62" s="82">
        <v>39933</v>
      </c>
      <c r="I62" s="6">
        <f t="shared" si="1"/>
        <v>8.6999999999999993</v>
      </c>
      <c r="J62" s="105">
        <v>4.5</v>
      </c>
      <c r="K62" s="190">
        <v>4.25</v>
      </c>
      <c r="L62" s="190">
        <v>11.125</v>
      </c>
      <c r="M62" s="190">
        <v>67.75</v>
      </c>
      <c r="N62" s="191" t="s">
        <v>120</v>
      </c>
      <c r="O62" s="6"/>
      <c r="P62" s="6"/>
      <c r="Q62" s="6"/>
      <c r="R62" s="6"/>
      <c r="S62" s="6"/>
      <c r="T62" s="6"/>
      <c r="U62" s="6"/>
      <c r="V62" s="6"/>
      <c r="W62" s="6"/>
    </row>
    <row r="63" spans="1:23" ht="16.5" thickBot="1" x14ac:dyDescent="0.3">
      <c r="A63" s="22">
        <v>2009</v>
      </c>
      <c r="B63" s="22">
        <v>5</v>
      </c>
      <c r="C63" s="22">
        <v>1</v>
      </c>
      <c r="D63" s="22">
        <v>13.5</v>
      </c>
      <c r="E63" s="23" t="s">
        <v>13</v>
      </c>
      <c r="F63" s="13" t="s">
        <v>12</v>
      </c>
      <c r="G63">
        <f t="shared" si="4"/>
        <v>8.5</v>
      </c>
      <c r="H63" s="82">
        <v>39934</v>
      </c>
      <c r="I63" s="6">
        <f t="shared" si="1"/>
        <v>13.5</v>
      </c>
      <c r="J63" s="105">
        <v>0</v>
      </c>
      <c r="K63" s="190">
        <v>2</v>
      </c>
      <c r="L63" s="190">
        <v>6.75</v>
      </c>
      <c r="M63" s="190">
        <v>69.75</v>
      </c>
      <c r="N63" s="191" t="s">
        <v>121</v>
      </c>
      <c r="O63" s="6">
        <v>5</v>
      </c>
      <c r="P63" s="6"/>
      <c r="Q63" s="6"/>
      <c r="R63" s="6">
        <v>12</v>
      </c>
      <c r="S63" s="6"/>
      <c r="T63" s="6"/>
      <c r="U63" s="6"/>
      <c r="V63" s="6"/>
      <c r="W63" s="6"/>
    </row>
    <row r="64" spans="1:23" ht="16.5" thickBot="1" x14ac:dyDescent="0.3">
      <c r="A64" s="22">
        <v>2009</v>
      </c>
      <c r="B64" s="22">
        <v>5</v>
      </c>
      <c r="C64" s="22">
        <v>2</v>
      </c>
      <c r="D64" s="22">
        <v>12.4</v>
      </c>
      <c r="E64" s="23" t="s">
        <v>13</v>
      </c>
      <c r="F64" s="13" t="s">
        <v>12</v>
      </c>
      <c r="G64">
        <f t="shared" si="4"/>
        <v>7.4</v>
      </c>
      <c r="H64" s="82">
        <v>39935</v>
      </c>
      <c r="I64" s="6">
        <f t="shared" si="1"/>
        <v>12.4</v>
      </c>
      <c r="J64" s="105">
        <v>0</v>
      </c>
      <c r="K64" s="190">
        <v>1.75</v>
      </c>
      <c r="L64" s="190">
        <v>6.75</v>
      </c>
      <c r="M64" s="190">
        <v>55.625</v>
      </c>
      <c r="N64" s="191" t="s">
        <v>118</v>
      </c>
      <c r="O64" s="6">
        <v>5</v>
      </c>
      <c r="P64" s="6"/>
      <c r="Q64" s="6"/>
      <c r="R64" s="6">
        <v>10</v>
      </c>
      <c r="S64" s="6"/>
      <c r="T64" s="6"/>
      <c r="U64" s="6"/>
      <c r="V64" s="6"/>
      <c r="W64" s="6"/>
    </row>
    <row r="65" spans="1:21" ht="16.5" thickBot="1" x14ac:dyDescent="0.3">
      <c r="A65" s="22">
        <v>2009</v>
      </c>
      <c r="B65" s="22">
        <v>5</v>
      </c>
      <c r="C65" s="22">
        <v>3</v>
      </c>
      <c r="D65" s="22">
        <v>16.100000000000001</v>
      </c>
      <c r="E65" s="23" t="s">
        <v>14</v>
      </c>
      <c r="F65" s="13" t="s">
        <v>12</v>
      </c>
      <c r="G65">
        <f t="shared" si="4"/>
        <v>11.100000000000001</v>
      </c>
      <c r="H65" s="5">
        <v>39936</v>
      </c>
      <c r="I65">
        <f t="shared" si="1"/>
        <v>16.100000000000001</v>
      </c>
      <c r="J65" s="77">
        <v>7.9</v>
      </c>
      <c r="K65" s="167">
        <v>5.5</v>
      </c>
      <c r="L65" s="167">
        <v>14.125</v>
      </c>
      <c r="M65" s="167">
        <v>69</v>
      </c>
      <c r="N65" s="168" t="s">
        <v>119</v>
      </c>
      <c r="R65">
        <v>10</v>
      </c>
    </row>
    <row r="66" spans="1:21" ht="16.5" thickBot="1" x14ac:dyDescent="0.3">
      <c r="A66" s="22">
        <v>2009</v>
      </c>
      <c r="B66" s="22">
        <v>5</v>
      </c>
      <c r="C66" s="22">
        <v>4</v>
      </c>
      <c r="D66" s="22">
        <v>5.0999999999999996</v>
      </c>
      <c r="E66" s="23" t="s">
        <v>12</v>
      </c>
      <c r="F66" s="13" t="s">
        <v>12</v>
      </c>
      <c r="G66">
        <f t="shared" si="4"/>
        <v>9.9999999999999645E-2</v>
      </c>
      <c r="H66" s="5">
        <v>39937</v>
      </c>
      <c r="I66">
        <f t="shared" si="1"/>
        <v>5.0999999999999996</v>
      </c>
      <c r="J66" s="77">
        <v>1.4</v>
      </c>
      <c r="K66" s="167">
        <v>5.25</v>
      </c>
      <c r="L66" s="167">
        <v>12.875</v>
      </c>
      <c r="M66" s="167">
        <v>71.125</v>
      </c>
      <c r="N66" s="168" t="s">
        <v>122</v>
      </c>
      <c r="O66">
        <v>2</v>
      </c>
      <c r="P66">
        <v>69</v>
      </c>
      <c r="Q66">
        <v>7</v>
      </c>
      <c r="R66">
        <v>20</v>
      </c>
    </row>
    <row r="67" spans="1:21" ht="16.5" thickBot="1" x14ac:dyDescent="0.3">
      <c r="A67" s="22">
        <v>2009</v>
      </c>
      <c r="B67" s="22">
        <v>5</v>
      </c>
      <c r="C67" s="22">
        <v>5</v>
      </c>
      <c r="D67" s="22">
        <v>5</v>
      </c>
      <c r="E67" s="23" t="s">
        <v>12</v>
      </c>
      <c r="F67" s="13" t="s">
        <v>12</v>
      </c>
      <c r="G67">
        <f t="shared" si="4"/>
        <v>0</v>
      </c>
      <c r="H67" s="5">
        <v>39938</v>
      </c>
      <c r="I67">
        <f t="shared" ref="I67:I130" si="5">D67</f>
        <v>5</v>
      </c>
      <c r="J67" s="77">
        <v>2.2999999999999998</v>
      </c>
      <c r="K67" s="167">
        <v>2.875</v>
      </c>
      <c r="L67" s="167">
        <v>9</v>
      </c>
      <c r="M67" s="167">
        <v>55.875</v>
      </c>
      <c r="N67" s="168" t="s">
        <v>120</v>
      </c>
      <c r="O67">
        <v>2</v>
      </c>
      <c r="P67">
        <v>83</v>
      </c>
      <c r="Q67">
        <v>10</v>
      </c>
      <c r="R67">
        <v>25</v>
      </c>
    </row>
    <row r="68" spans="1:21" ht="16.5" thickBot="1" x14ac:dyDescent="0.3">
      <c r="A68" s="22">
        <v>2009</v>
      </c>
      <c r="B68" s="22">
        <v>5</v>
      </c>
      <c r="C68" s="22">
        <v>6</v>
      </c>
      <c r="D68" s="22">
        <v>5.7</v>
      </c>
      <c r="E68" s="23" t="s">
        <v>12</v>
      </c>
      <c r="F68" s="13" t="s">
        <v>12</v>
      </c>
      <c r="G68">
        <f t="shared" si="4"/>
        <v>0.70000000000000018</v>
      </c>
      <c r="H68" s="5">
        <v>39939</v>
      </c>
      <c r="I68">
        <f t="shared" si="5"/>
        <v>5.7</v>
      </c>
      <c r="J68" s="77">
        <v>1.9</v>
      </c>
      <c r="K68" s="167">
        <v>0.75</v>
      </c>
      <c r="L68" s="167">
        <v>3.375</v>
      </c>
      <c r="M68" s="167">
        <v>64.125</v>
      </c>
      <c r="N68" s="168" t="s">
        <v>129</v>
      </c>
      <c r="O68">
        <v>1</v>
      </c>
      <c r="P68">
        <v>92</v>
      </c>
      <c r="Q68">
        <v>11</v>
      </c>
      <c r="R68">
        <v>22</v>
      </c>
    </row>
    <row r="69" spans="1:21" ht="16.5" thickBot="1" x14ac:dyDescent="0.3">
      <c r="A69" s="22">
        <v>2009</v>
      </c>
      <c r="B69" s="22">
        <v>5</v>
      </c>
      <c r="C69" s="22">
        <v>7</v>
      </c>
      <c r="D69" s="22">
        <v>7.9</v>
      </c>
      <c r="E69" s="23" t="s">
        <v>12</v>
      </c>
      <c r="F69" s="13" t="s">
        <v>12</v>
      </c>
      <c r="G69">
        <f t="shared" si="4"/>
        <v>2.9000000000000004</v>
      </c>
      <c r="H69" s="5">
        <v>39940</v>
      </c>
      <c r="I69">
        <f t="shared" si="5"/>
        <v>7.9</v>
      </c>
      <c r="J69" s="77">
        <v>0</v>
      </c>
      <c r="K69" s="167">
        <v>1.625</v>
      </c>
      <c r="L69" s="167">
        <v>4.125</v>
      </c>
      <c r="M69" s="167">
        <v>35.125</v>
      </c>
      <c r="N69" s="168" t="s">
        <v>121</v>
      </c>
      <c r="O69">
        <v>1</v>
      </c>
      <c r="P69">
        <v>100</v>
      </c>
      <c r="Q69">
        <v>14</v>
      </c>
      <c r="R69">
        <v>36</v>
      </c>
    </row>
    <row r="70" spans="1:21" ht="16.5" thickBot="1" x14ac:dyDescent="0.3">
      <c r="A70" s="28">
        <v>2009</v>
      </c>
      <c r="B70" s="28">
        <v>5</v>
      </c>
      <c r="C70" s="28">
        <v>8</v>
      </c>
      <c r="D70" s="28">
        <v>10</v>
      </c>
      <c r="E70" s="29" t="s">
        <v>13</v>
      </c>
      <c r="F70" s="13" t="s">
        <v>12</v>
      </c>
      <c r="G70" s="30">
        <f t="shared" si="4"/>
        <v>5</v>
      </c>
      <c r="H70" s="5">
        <v>39941</v>
      </c>
      <c r="I70" s="30">
        <f t="shared" si="5"/>
        <v>10</v>
      </c>
      <c r="J70" s="77">
        <v>0</v>
      </c>
      <c r="K70" s="167">
        <v>1.375</v>
      </c>
      <c r="L70" s="167">
        <v>4</v>
      </c>
      <c r="M70" s="167">
        <v>36.875</v>
      </c>
      <c r="N70" s="168" t="s">
        <v>122</v>
      </c>
      <c r="P70">
        <v>52</v>
      </c>
      <c r="Q70">
        <v>8</v>
      </c>
      <c r="R70">
        <v>21</v>
      </c>
    </row>
    <row r="71" spans="1:21" ht="16.5" thickBot="1" x14ac:dyDescent="0.3">
      <c r="A71" s="22">
        <v>2009</v>
      </c>
      <c r="B71" s="22">
        <v>5</v>
      </c>
      <c r="C71" s="22">
        <v>9</v>
      </c>
      <c r="D71" s="22">
        <v>15.1</v>
      </c>
      <c r="E71" s="23" t="s">
        <v>14</v>
      </c>
      <c r="F71" s="36" t="s">
        <v>16</v>
      </c>
      <c r="G71">
        <f>D71-15</f>
        <v>9.9999999999999645E-2</v>
      </c>
      <c r="H71" s="5">
        <v>39942</v>
      </c>
      <c r="I71">
        <f t="shared" si="5"/>
        <v>15.1</v>
      </c>
      <c r="J71" s="77">
        <v>0.4</v>
      </c>
      <c r="K71" s="167">
        <v>1.625</v>
      </c>
      <c r="L71" s="167">
        <v>5.75</v>
      </c>
      <c r="M71" s="167">
        <v>42.375</v>
      </c>
      <c r="N71" s="168" t="s">
        <v>122</v>
      </c>
      <c r="O71">
        <v>6</v>
      </c>
      <c r="P71">
        <v>57</v>
      </c>
      <c r="Q71">
        <v>8</v>
      </c>
      <c r="R71">
        <v>18</v>
      </c>
    </row>
    <row r="72" spans="1:21" ht="16.5" thickBot="1" x14ac:dyDescent="0.3">
      <c r="A72" s="22">
        <v>2009</v>
      </c>
      <c r="B72" s="22">
        <v>5</v>
      </c>
      <c r="C72" s="22">
        <v>10</v>
      </c>
      <c r="D72" s="22">
        <v>18.399999999999999</v>
      </c>
      <c r="E72" s="23" t="s">
        <v>14</v>
      </c>
      <c r="F72" s="17" t="s">
        <v>16</v>
      </c>
      <c r="G72">
        <f t="shared" ref="G72:G135" si="6">D72-15</f>
        <v>3.3999999999999986</v>
      </c>
      <c r="H72" s="5">
        <v>39943</v>
      </c>
      <c r="I72">
        <f t="shared" si="5"/>
        <v>18.399999999999999</v>
      </c>
      <c r="J72" s="77">
        <v>0</v>
      </c>
      <c r="K72" s="167">
        <v>2.25</v>
      </c>
      <c r="L72" s="167">
        <v>5.125</v>
      </c>
      <c r="M72" s="167">
        <v>32.25</v>
      </c>
      <c r="N72" s="168" t="s">
        <v>119</v>
      </c>
      <c r="O72">
        <v>3</v>
      </c>
      <c r="P72">
        <v>78</v>
      </c>
      <c r="Q72">
        <v>12</v>
      </c>
      <c r="R72">
        <v>30</v>
      </c>
      <c r="S72">
        <v>12</v>
      </c>
      <c r="U72">
        <v>1</v>
      </c>
    </row>
    <row r="73" spans="1:21" ht="16.5" thickBot="1" x14ac:dyDescent="0.3">
      <c r="A73" s="22">
        <v>2009</v>
      </c>
      <c r="B73" s="22">
        <v>5</v>
      </c>
      <c r="C73" s="22">
        <v>11</v>
      </c>
      <c r="D73" s="22">
        <v>17.7</v>
      </c>
      <c r="E73" s="23" t="s">
        <v>14</v>
      </c>
      <c r="F73" s="17" t="s">
        <v>16</v>
      </c>
      <c r="G73">
        <f t="shared" si="6"/>
        <v>2.6999999999999993</v>
      </c>
      <c r="H73" s="5">
        <v>39944</v>
      </c>
      <c r="I73">
        <f t="shared" si="5"/>
        <v>17.7</v>
      </c>
      <c r="J73" s="77">
        <v>0</v>
      </c>
      <c r="K73" s="167">
        <v>1.75</v>
      </c>
      <c r="L73" s="167">
        <v>4.375</v>
      </c>
      <c r="M73" s="167">
        <v>34.125</v>
      </c>
      <c r="N73" s="168" t="s">
        <v>117</v>
      </c>
      <c r="O73">
        <v>2</v>
      </c>
      <c r="P73">
        <v>174</v>
      </c>
      <c r="Q73">
        <v>10</v>
      </c>
      <c r="R73">
        <v>20</v>
      </c>
      <c r="S73">
        <v>8</v>
      </c>
    </row>
    <row r="74" spans="1:21" ht="16.5" thickBot="1" x14ac:dyDescent="0.3">
      <c r="A74" s="22">
        <v>2009</v>
      </c>
      <c r="B74" s="22">
        <v>5</v>
      </c>
      <c r="C74" s="22">
        <v>12</v>
      </c>
      <c r="D74" s="22">
        <v>22.3</v>
      </c>
      <c r="E74" s="23" t="s">
        <v>14</v>
      </c>
      <c r="F74" s="17" t="s">
        <v>16</v>
      </c>
      <c r="G74">
        <f t="shared" si="6"/>
        <v>7.3000000000000007</v>
      </c>
      <c r="H74" s="5">
        <v>39945</v>
      </c>
      <c r="I74">
        <f t="shared" si="5"/>
        <v>22.3</v>
      </c>
      <c r="J74" s="77">
        <v>0</v>
      </c>
      <c r="K74" s="167">
        <v>2.125</v>
      </c>
      <c r="L74" s="167">
        <v>6</v>
      </c>
      <c r="M74" s="167">
        <v>35.125</v>
      </c>
      <c r="N74" s="168" t="s">
        <v>122</v>
      </c>
      <c r="O74">
        <v>4</v>
      </c>
      <c r="Q74">
        <v>9</v>
      </c>
      <c r="R74">
        <v>27</v>
      </c>
      <c r="S74">
        <v>8</v>
      </c>
      <c r="T74">
        <v>1</v>
      </c>
    </row>
    <row r="75" spans="1:21" ht="16.5" thickBot="1" x14ac:dyDescent="0.3">
      <c r="A75" s="22">
        <v>2009</v>
      </c>
      <c r="B75" s="22">
        <v>5</v>
      </c>
      <c r="C75" s="22">
        <v>13</v>
      </c>
      <c r="D75" s="22">
        <v>18.399999999999999</v>
      </c>
      <c r="E75" s="23" t="s">
        <v>14</v>
      </c>
      <c r="F75" s="17" t="s">
        <v>16</v>
      </c>
      <c r="G75">
        <f t="shared" si="6"/>
        <v>3.3999999999999986</v>
      </c>
      <c r="H75" s="5">
        <v>39946</v>
      </c>
      <c r="I75">
        <f t="shared" si="5"/>
        <v>18.399999999999999</v>
      </c>
      <c r="J75" s="77">
        <v>0</v>
      </c>
      <c r="K75" s="167">
        <v>1.375</v>
      </c>
      <c r="L75" s="167">
        <v>4.375</v>
      </c>
      <c r="M75" s="167">
        <v>42.75</v>
      </c>
      <c r="N75" s="168" t="s">
        <v>121</v>
      </c>
      <c r="O75">
        <v>3</v>
      </c>
      <c r="P75">
        <v>265</v>
      </c>
      <c r="Q75">
        <v>5</v>
      </c>
      <c r="R75">
        <v>11</v>
      </c>
    </row>
    <row r="76" spans="1:21" ht="16.5" thickBot="1" x14ac:dyDescent="0.3">
      <c r="A76" s="22">
        <v>2009</v>
      </c>
      <c r="B76" s="22">
        <v>5</v>
      </c>
      <c r="C76" s="22">
        <v>14</v>
      </c>
      <c r="D76" s="22">
        <v>11.4</v>
      </c>
      <c r="E76" s="23" t="s">
        <v>13</v>
      </c>
      <c r="F76" s="17" t="s">
        <v>16</v>
      </c>
      <c r="G76">
        <f t="shared" si="6"/>
        <v>-3.5999999999999996</v>
      </c>
      <c r="H76" s="5">
        <v>39947</v>
      </c>
      <c r="I76">
        <f t="shared" si="5"/>
        <v>11.4</v>
      </c>
      <c r="J76" s="77">
        <v>0</v>
      </c>
      <c r="K76" s="167">
        <v>1.125</v>
      </c>
      <c r="L76" s="167">
        <v>2.75</v>
      </c>
      <c r="M76" s="167">
        <v>44</v>
      </c>
      <c r="N76" s="168" t="s">
        <v>129</v>
      </c>
      <c r="O76">
        <v>1</v>
      </c>
      <c r="P76">
        <v>19</v>
      </c>
      <c r="Q76">
        <v>1</v>
      </c>
      <c r="R76">
        <v>2</v>
      </c>
      <c r="S76">
        <v>17</v>
      </c>
      <c r="T76">
        <v>1</v>
      </c>
    </row>
    <row r="77" spans="1:21" ht="16.5" thickBot="1" x14ac:dyDescent="0.3">
      <c r="A77" s="22">
        <v>2009</v>
      </c>
      <c r="B77" s="22">
        <v>5</v>
      </c>
      <c r="C77" s="22">
        <v>15</v>
      </c>
      <c r="D77" s="22">
        <v>14.1</v>
      </c>
      <c r="E77" s="23" t="s">
        <v>13</v>
      </c>
      <c r="F77" s="17" t="s">
        <v>16</v>
      </c>
      <c r="G77">
        <f t="shared" si="6"/>
        <v>-0.90000000000000036</v>
      </c>
      <c r="H77" s="5">
        <v>39948</v>
      </c>
      <c r="I77">
        <f t="shared" si="5"/>
        <v>14.1</v>
      </c>
      <c r="J77" s="77">
        <v>0</v>
      </c>
      <c r="K77" s="167">
        <v>1</v>
      </c>
      <c r="L77" s="167">
        <v>2.375</v>
      </c>
      <c r="M77" s="167">
        <v>44.875</v>
      </c>
      <c r="N77" s="168" t="s">
        <v>129</v>
      </c>
      <c r="O77">
        <v>2</v>
      </c>
      <c r="P77">
        <v>44</v>
      </c>
      <c r="Q77">
        <v>2</v>
      </c>
    </row>
    <row r="78" spans="1:21" ht="16.5" thickBot="1" x14ac:dyDescent="0.3">
      <c r="A78" s="22">
        <v>2009</v>
      </c>
      <c r="B78" s="22">
        <v>5</v>
      </c>
      <c r="C78" s="22">
        <v>16</v>
      </c>
      <c r="D78" s="22">
        <v>17.899999999999999</v>
      </c>
      <c r="E78" s="23" t="s">
        <v>14</v>
      </c>
      <c r="F78" s="17" t="s">
        <v>16</v>
      </c>
      <c r="G78">
        <f t="shared" si="6"/>
        <v>2.8999999999999986</v>
      </c>
      <c r="H78" s="5">
        <v>39949</v>
      </c>
      <c r="I78">
        <f t="shared" si="5"/>
        <v>17.899999999999999</v>
      </c>
      <c r="J78" s="77">
        <v>0</v>
      </c>
      <c r="K78" s="167">
        <v>2</v>
      </c>
      <c r="L78" s="167">
        <v>4.375</v>
      </c>
      <c r="M78" s="167">
        <v>36</v>
      </c>
      <c r="N78" s="168" t="s">
        <v>117</v>
      </c>
      <c r="P78">
        <v>57</v>
      </c>
      <c r="Q78">
        <v>2</v>
      </c>
      <c r="S78">
        <v>1</v>
      </c>
      <c r="U78">
        <v>5</v>
      </c>
    </row>
    <row r="79" spans="1:21" ht="16.5" thickBot="1" x14ac:dyDescent="0.3">
      <c r="A79" s="22">
        <v>2009</v>
      </c>
      <c r="B79" s="22">
        <v>5</v>
      </c>
      <c r="C79" s="22">
        <v>17</v>
      </c>
      <c r="D79" s="22">
        <v>20.399999999999999</v>
      </c>
      <c r="E79" s="23" t="s">
        <v>14</v>
      </c>
      <c r="F79" s="17" t="s">
        <v>16</v>
      </c>
      <c r="G79">
        <f t="shared" si="6"/>
        <v>5.3999999999999986</v>
      </c>
      <c r="H79" s="5">
        <v>39950</v>
      </c>
      <c r="I79">
        <f t="shared" si="5"/>
        <v>20.399999999999999</v>
      </c>
      <c r="J79" s="77">
        <v>0</v>
      </c>
      <c r="K79" s="167">
        <v>3.375</v>
      </c>
      <c r="L79" s="167">
        <v>8.5</v>
      </c>
      <c r="M79" s="167">
        <v>52.25</v>
      </c>
      <c r="N79" s="168" t="s">
        <v>119</v>
      </c>
      <c r="P79">
        <v>60</v>
      </c>
      <c r="Q79">
        <v>6</v>
      </c>
      <c r="R79">
        <v>6</v>
      </c>
      <c r="S79">
        <v>23</v>
      </c>
    </row>
    <row r="80" spans="1:21" ht="16.5" thickBot="1" x14ac:dyDescent="0.3">
      <c r="A80" s="22">
        <v>2009</v>
      </c>
      <c r="B80" s="22">
        <v>5</v>
      </c>
      <c r="C80" s="22">
        <v>18</v>
      </c>
      <c r="D80" s="22">
        <v>16.8</v>
      </c>
      <c r="E80" s="23" t="s">
        <v>14</v>
      </c>
      <c r="F80" s="17" t="s">
        <v>16</v>
      </c>
      <c r="G80">
        <f t="shared" si="6"/>
        <v>1.8000000000000007</v>
      </c>
      <c r="H80" s="5">
        <v>39951</v>
      </c>
      <c r="I80">
        <f t="shared" si="5"/>
        <v>16.8</v>
      </c>
      <c r="J80" s="77">
        <v>2.2000000000000002</v>
      </c>
      <c r="K80" s="167">
        <v>2.625</v>
      </c>
      <c r="L80" s="167">
        <v>5.875</v>
      </c>
      <c r="M80" s="167">
        <v>70.75</v>
      </c>
      <c r="N80" s="168" t="s">
        <v>119</v>
      </c>
      <c r="P80">
        <v>30</v>
      </c>
      <c r="Q80">
        <v>2</v>
      </c>
      <c r="R80">
        <v>2</v>
      </c>
      <c r="S80">
        <v>32</v>
      </c>
      <c r="T80">
        <v>1</v>
      </c>
      <c r="U80">
        <v>1</v>
      </c>
    </row>
    <row r="81" spans="1:24" ht="16.5" thickBot="1" x14ac:dyDescent="0.3">
      <c r="A81" s="22">
        <v>2009</v>
      </c>
      <c r="B81" s="22">
        <v>5</v>
      </c>
      <c r="C81" s="22">
        <v>19</v>
      </c>
      <c r="D81" s="22">
        <v>11.7</v>
      </c>
      <c r="E81" s="23" t="s">
        <v>13</v>
      </c>
      <c r="F81" s="17" t="s">
        <v>16</v>
      </c>
      <c r="G81">
        <f t="shared" si="6"/>
        <v>-3.3000000000000007</v>
      </c>
      <c r="H81" s="5">
        <v>39952</v>
      </c>
      <c r="I81">
        <f t="shared" si="5"/>
        <v>11.7</v>
      </c>
      <c r="J81" s="77">
        <v>5.0999999999999996</v>
      </c>
      <c r="K81" s="167">
        <v>3</v>
      </c>
      <c r="L81" s="167">
        <v>7.875</v>
      </c>
      <c r="M81" s="167">
        <v>50.25</v>
      </c>
      <c r="N81" s="168" t="s">
        <v>123</v>
      </c>
      <c r="P81">
        <v>14</v>
      </c>
      <c r="Q81">
        <v>1</v>
      </c>
      <c r="R81">
        <v>2</v>
      </c>
      <c r="S81">
        <v>9</v>
      </c>
    </row>
    <row r="82" spans="1:24" ht="16.5" thickBot="1" x14ac:dyDescent="0.3">
      <c r="A82" s="22">
        <v>2009</v>
      </c>
      <c r="B82" s="22">
        <v>5</v>
      </c>
      <c r="C82" s="22">
        <v>20</v>
      </c>
      <c r="D82" s="22">
        <v>15.4</v>
      </c>
      <c r="E82" s="23" t="s">
        <v>14</v>
      </c>
      <c r="F82" s="17" t="s">
        <v>16</v>
      </c>
      <c r="G82">
        <f t="shared" si="6"/>
        <v>0.40000000000000036</v>
      </c>
      <c r="H82" s="5">
        <v>39953</v>
      </c>
      <c r="I82">
        <f t="shared" si="5"/>
        <v>15.4</v>
      </c>
      <c r="J82" s="77">
        <v>0</v>
      </c>
      <c r="K82" s="167">
        <v>4.625</v>
      </c>
      <c r="L82" s="167">
        <v>10.625</v>
      </c>
      <c r="M82" s="167">
        <v>43</v>
      </c>
      <c r="N82" s="168" t="s">
        <v>119</v>
      </c>
      <c r="P82">
        <v>20</v>
      </c>
      <c r="Q82">
        <v>1</v>
      </c>
      <c r="R82">
        <v>3</v>
      </c>
      <c r="S82">
        <v>13</v>
      </c>
    </row>
    <row r="83" spans="1:24" ht="16.5" thickBot="1" x14ac:dyDescent="0.3">
      <c r="A83" s="22">
        <v>2009</v>
      </c>
      <c r="B83" s="22">
        <v>5</v>
      </c>
      <c r="C83" s="22">
        <v>21</v>
      </c>
      <c r="D83" s="22">
        <v>17.8</v>
      </c>
      <c r="E83" s="23" t="s">
        <v>14</v>
      </c>
      <c r="F83" s="17" t="s">
        <v>16</v>
      </c>
      <c r="G83">
        <f t="shared" si="6"/>
        <v>2.8000000000000007</v>
      </c>
      <c r="H83" s="5">
        <v>39954</v>
      </c>
      <c r="I83">
        <f t="shared" si="5"/>
        <v>17.8</v>
      </c>
      <c r="J83" s="77">
        <v>4.9000000000000004</v>
      </c>
      <c r="K83" s="167">
        <v>5.375</v>
      </c>
      <c r="L83" s="167">
        <v>14</v>
      </c>
      <c r="M83" s="167">
        <v>63</v>
      </c>
      <c r="N83" s="168" t="s">
        <v>119</v>
      </c>
      <c r="P83">
        <v>20</v>
      </c>
      <c r="Q83">
        <v>3</v>
      </c>
      <c r="R83">
        <v>3</v>
      </c>
      <c r="S83">
        <v>11</v>
      </c>
    </row>
    <row r="84" spans="1:24" ht="16.5" thickBot="1" x14ac:dyDescent="0.3">
      <c r="A84" s="22">
        <v>2009</v>
      </c>
      <c r="B84" s="22">
        <v>5</v>
      </c>
      <c r="C84" s="22">
        <v>22</v>
      </c>
      <c r="D84" s="22">
        <v>7.3</v>
      </c>
      <c r="E84" s="23" t="s">
        <v>12</v>
      </c>
      <c r="F84" s="17" t="s">
        <v>16</v>
      </c>
      <c r="G84">
        <f t="shared" si="6"/>
        <v>-7.7</v>
      </c>
      <c r="H84" s="5">
        <v>39955</v>
      </c>
      <c r="I84">
        <f t="shared" si="5"/>
        <v>7.3</v>
      </c>
      <c r="J84" s="77">
        <v>2</v>
      </c>
      <c r="K84" s="167">
        <v>4</v>
      </c>
      <c r="L84" s="167">
        <v>9.375</v>
      </c>
      <c r="M84" s="167">
        <v>76.625</v>
      </c>
      <c r="N84" s="168" t="s">
        <v>122</v>
      </c>
    </row>
    <row r="85" spans="1:24" ht="16.5" thickBot="1" x14ac:dyDescent="0.3">
      <c r="A85" s="22">
        <v>2009</v>
      </c>
      <c r="B85" s="22">
        <v>5</v>
      </c>
      <c r="C85" s="22">
        <v>23</v>
      </c>
      <c r="D85" s="22">
        <v>4.7</v>
      </c>
      <c r="E85" s="23" t="s">
        <v>11</v>
      </c>
      <c r="F85" s="17" t="s">
        <v>16</v>
      </c>
      <c r="G85">
        <f t="shared" si="6"/>
        <v>-10.3</v>
      </c>
      <c r="H85" s="5">
        <v>39956</v>
      </c>
      <c r="I85">
        <f t="shared" si="5"/>
        <v>4.7</v>
      </c>
      <c r="J85" s="77">
        <v>3.5</v>
      </c>
      <c r="K85" s="167">
        <v>1.125</v>
      </c>
      <c r="L85" s="167">
        <v>3.875</v>
      </c>
      <c r="M85" s="167">
        <v>95</v>
      </c>
      <c r="N85" s="168" t="s">
        <v>129</v>
      </c>
    </row>
    <row r="86" spans="1:24" ht="16.5" thickBot="1" x14ac:dyDescent="0.3">
      <c r="A86" s="22">
        <v>2009</v>
      </c>
      <c r="B86" s="22">
        <v>5</v>
      </c>
      <c r="C86" s="22">
        <v>24</v>
      </c>
      <c r="D86" s="22">
        <v>6.5</v>
      </c>
      <c r="E86" s="23" t="s">
        <v>12</v>
      </c>
      <c r="F86" s="17" t="s">
        <v>16</v>
      </c>
      <c r="G86">
        <f t="shared" si="6"/>
        <v>-8.5</v>
      </c>
      <c r="H86" s="5">
        <v>39957</v>
      </c>
      <c r="I86">
        <f t="shared" si="5"/>
        <v>6.5</v>
      </c>
      <c r="J86" s="77">
        <v>3</v>
      </c>
      <c r="K86" s="167">
        <v>2.25</v>
      </c>
      <c r="L86" s="167">
        <v>6</v>
      </c>
      <c r="M86" s="167">
        <v>94.375</v>
      </c>
      <c r="N86" s="168" t="s">
        <v>121</v>
      </c>
    </row>
    <row r="87" spans="1:24" ht="16.5" thickBot="1" x14ac:dyDescent="0.3">
      <c r="A87" s="22">
        <v>2009</v>
      </c>
      <c r="B87" s="22">
        <v>5</v>
      </c>
      <c r="C87" s="22">
        <v>25</v>
      </c>
      <c r="D87" s="22">
        <v>4.9000000000000004</v>
      </c>
      <c r="E87" s="23" t="s">
        <v>11</v>
      </c>
      <c r="F87" s="17" t="s">
        <v>16</v>
      </c>
      <c r="G87">
        <f t="shared" si="6"/>
        <v>-10.1</v>
      </c>
      <c r="H87" s="5">
        <v>39958</v>
      </c>
      <c r="I87">
        <f t="shared" si="5"/>
        <v>4.9000000000000004</v>
      </c>
      <c r="J87" s="77">
        <v>2.9</v>
      </c>
      <c r="K87" s="167">
        <v>1.75</v>
      </c>
      <c r="L87" s="167">
        <v>5.75</v>
      </c>
      <c r="M87" s="167">
        <v>59</v>
      </c>
      <c r="N87" s="168" t="s">
        <v>123</v>
      </c>
    </row>
    <row r="88" spans="1:24" ht="16.5" thickBot="1" x14ac:dyDescent="0.3">
      <c r="A88" s="22">
        <v>2009</v>
      </c>
      <c r="B88" s="22">
        <v>5</v>
      </c>
      <c r="C88" s="22">
        <v>26</v>
      </c>
      <c r="D88" s="22">
        <v>6.5</v>
      </c>
      <c r="E88" s="23" t="s">
        <v>12</v>
      </c>
      <c r="F88" s="17" t="s">
        <v>16</v>
      </c>
      <c r="G88">
        <f t="shared" si="6"/>
        <v>-8.5</v>
      </c>
      <c r="H88" s="5">
        <v>39959</v>
      </c>
      <c r="I88">
        <f t="shared" si="5"/>
        <v>6.5</v>
      </c>
      <c r="J88" s="77">
        <v>5.2</v>
      </c>
      <c r="K88" s="167">
        <v>1.5</v>
      </c>
      <c r="L88" s="167">
        <v>4.375</v>
      </c>
      <c r="M88" s="167">
        <v>89.25</v>
      </c>
      <c r="N88" s="168" t="s">
        <v>121</v>
      </c>
    </row>
    <row r="89" spans="1:24" ht="16.5" thickBot="1" x14ac:dyDescent="0.3">
      <c r="A89" s="22">
        <v>2009</v>
      </c>
      <c r="B89" s="22">
        <v>5</v>
      </c>
      <c r="C89" s="22">
        <v>27</v>
      </c>
      <c r="D89" s="22">
        <v>9.1</v>
      </c>
      <c r="E89" s="23" t="s">
        <v>12</v>
      </c>
      <c r="F89" s="17" t="s">
        <v>16</v>
      </c>
      <c r="G89">
        <f t="shared" si="6"/>
        <v>-5.9</v>
      </c>
      <c r="H89" s="5">
        <v>39960</v>
      </c>
      <c r="I89">
        <f t="shared" si="5"/>
        <v>9.1</v>
      </c>
      <c r="J89" s="77">
        <v>0</v>
      </c>
      <c r="K89" s="167">
        <v>1.375</v>
      </c>
      <c r="L89" s="167">
        <v>4.375</v>
      </c>
      <c r="M89" s="167">
        <v>61.375</v>
      </c>
      <c r="N89" s="168" t="s">
        <v>124</v>
      </c>
    </row>
    <row r="90" spans="1:24" ht="16.5" thickBot="1" x14ac:dyDescent="0.3">
      <c r="A90" s="22">
        <v>2009</v>
      </c>
      <c r="B90" s="22">
        <v>5</v>
      </c>
      <c r="C90" s="22">
        <v>28</v>
      </c>
      <c r="D90" s="22">
        <v>14.8</v>
      </c>
      <c r="E90" s="23" t="s">
        <v>13</v>
      </c>
      <c r="F90" s="17" t="s">
        <v>16</v>
      </c>
      <c r="G90">
        <f t="shared" si="6"/>
        <v>-0.19999999999999929</v>
      </c>
      <c r="H90" s="5">
        <v>39961</v>
      </c>
      <c r="I90">
        <f t="shared" si="5"/>
        <v>14.8</v>
      </c>
      <c r="J90" s="77">
        <v>0</v>
      </c>
      <c r="K90" s="167">
        <v>2.125</v>
      </c>
      <c r="L90" s="167">
        <v>5.5</v>
      </c>
      <c r="M90" s="167">
        <v>40.625</v>
      </c>
      <c r="N90" s="168" t="s">
        <v>117</v>
      </c>
    </row>
    <row r="91" spans="1:24" ht="16.5" thickBot="1" x14ac:dyDescent="0.3">
      <c r="A91" s="22">
        <v>2009</v>
      </c>
      <c r="B91" s="22">
        <v>5</v>
      </c>
      <c r="C91" s="22">
        <v>29</v>
      </c>
      <c r="D91" s="22">
        <v>21.9</v>
      </c>
      <c r="E91" s="23" t="s">
        <v>14</v>
      </c>
      <c r="F91" s="17" t="s">
        <v>16</v>
      </c>
      <c r="G91">
        <f t="shared" si="6"/>
        <v>6.8999999999999986</v>
      </c>
      <c r="H91" s="5">
        <v>39962</v>
      </c>
      <c r="I91">
        <f t="shared" si="5"/>
        <v>21.9</v>
      </c>
      <c r="J91" s="77">
        <v>0</v>
      </c>
      <c r="K91" s="167">
        <v>2.875</v>
      </c>
      <c r="L91" s="167">
        <v>7.625</v>
      </c>
      <c r="M91" s="167">
        <v>42.5</v>
      </c>
      <c r="N91" s="168" t="s">
        <v>119</v>
      </c>
    </row>
    <row r="92" spans="1:24" ht="16.5" thickBot="1" x14ac:dyDescent="0.3">
      <c r="A92" s="22">
        <v>2009</v>
      </c>
      <c r="B92" s="22">
        <v>5</v>
      </c>
      <c r="C92" s="22">
        <v>30</v>
      </c>
      <c r="D92" s="22">
        <v>21.8</v>
      </c>
      <c r="E92" s="23" t="s">
        <v>14</v>
      </c>
      <c r="F92" s="17" t="s">
        <v>16</v>
      </c>
      <c r="G92">
        <f t="shared" si="6"/>
        <v>6.8000000000000007</v>
      </c>
      <c r="H92" s="5">
        <v>39963</v>
      </c>
      <c r="I92">
        <f t="shared" si="5"/>
        <v>21.8</v>
      </c>
      <c r="J92" s="77">
        <v>0</v>
      </c>
      <c r="K92" s="167">
        <v>1.5</v>
      </c>
      <c r="L92" s="167">
        <v>6.25</v>
      </c>
      <c r="M92" s="167">
        <v>56.875</v>
      </c>
      <c r="N92" s="168" t="s">
        <v>118</v>
      </c>
    </row>
    <row r="93" spans="1:24" ht="16.5" thickBot="1" x14ac:dyDescent="0.3">
      <c r="A93" s="22">
        <v>2009</v>
      </c>
      <c r="B93" s="22">
        <v>5</v>
      </c>
      <c r="C93" s="22">
        <v>31</v>
      </c>
      <c r="D93" s="22">
        <v>17.8</v>
      </c>
      <c r="E93" s="23" t="s">
        <v>14</v>
      </c>
      <c r="F93" s="17" t="s">
        <v>16</v>
      </c>
      <c r="G93">
        <f t="shared" si="6"/>
        <v>2.8000000000000007</v>
      </c>
      <c r="H93" s="5">
        <v>39964</v>
      </c>
      <c r="I93">
        <f t="shared" si="5"/>
        <v>17.8</v>
      </c>
      <c r="J93" s="77">
        <v>3.4</v>
      </c>
      <c r="K93" s="167">
        <v>1.875</v>
      </c>
      <c r="L93" s="167">
        <v>5.5</v>
      </c>
      <c r="M93" s="167">
        <v>85.75</v>
      </c>
      <c r="N93" s="168" t="s">
        <v>121</v>
      </c>
      <c r="P93">
        <v>5</v>
      </c>
      <c r="Q93">
        <v>3</v>
      </c>
      <c r="S93">
        <v>6</v>
      </c>
      <c r="U93">
        <v>5</v>
      </c>
    </row>
    <row r="94" spans="1:24" ht="16.5" thickBot="1" x14ac:dyDescent="0.3">
      <c r="A94" s="22">
        <v>2009</v>
      </c>
      <c r="B94" s="22">
        <v>6</v>
      </c>
      <c r="C94" s="22">
        <v>1</v>
      </c>
      <c r="D94" s="22">
        <v>18.3</v>
      </c>
      <c r="E94" s="23" t="s">
        <v>14</v>
      </c>
      <c r="F94" s="17" t="s">
        <v>16</v>
      </c>
      <c r="G94">
        <f t="shared" si="6"/>
        <v>3.3000000000000007</v>
      </c>
      <c r="H94" s="5">
        <v>39965</v>
      </c>
      <c r="I94">
        <f t="shared" si="5"/>
        <v>18.3</v>
      </c>
      <c r="J94" s="77">
        <v>7.4</v>
      </c>
      <c r="K94" s="167">
        <v>1.875</v>
      </c>
      <c r="L94" s="167">
        <v>8.5</v>
      </c>
      <c r="M94" s="167">
        <v>66.375</v>
      </c>
      <c r="N94" s="168" t="s">
        <v>118</v>
      </c>
    </row>
    <row r="95" spans="1:24" ht="16.5" thickBot="1" x14ac:dyDescent="0.3">
      <c r="A95" s="22">
        <v>2009</v>
      </c>
      <c r="B95" s="22">
        <v>6</v>
      </c>
      <c r="C95" s="22">
        <v>2</v>
      </c>
      <c r="D95" s="22">
        <v>18.5</v>
      </c>
      <c r="E95" s="23" t="s">
        <v>14</v>
      </c>
      <c r="F95" s="17" t="s">
        <v>16</v>
      </c>
      <c r="G95">
        <f t="shared" si="6"/>
        <v>3.5</v>
      </c>
      <c r="H95" s="5">
        <v>39966</v>
      </c>
      <c r="I95">
        <f t="shared" si="5"/>
        <v>18.5</v>
      </c>
      <c r="J95" s="77">
        <v>1.7</v>
      </c>
      <c r="K95" s="167">
        <v>1.375</v>
      </c>
      <c r="L95" s="167">
        <v>5.75</v>
      </c>
      <c r="M95" s="167">
        <v>81.5</v>
      </c>
      <c r="N95" s="168" t="s">
        <v>121</v>
      </c>
    </row>
    <row r="96" spans="1:24" ht="16.5" thickBot="1" x14ac:dyDescent="0.3">
      <c r="A96" s="22">
        <v>2009</v>
      </c>
      <c r="B96" s="22">
        <v>6</v>
      </c>
      <c r="C96" s="22">
        <v>3</v>
      </c>
      <c r="D96" s="22">
        <v>16.3</v>
      </c>
      <c r="E96" s="23" t="s">
        <v>14</v>
      </c>
      <c r="F96" s="17" t="s">
        <v>16</v>
      </c>
      <c r="G96">
        <f t="shared" si="6"/>
        <v>1.3000000000000007</v>
      </c>
      <c r="H96" s="5">
        <v>39967</v>
      </c>
      <c r="I96">
        <f t="shared" si="5"/>
        <v>16.3</v>
      </c>
      <c r="J96" s="77">
        <v>1.6</v>
      </c>
      <c r="K96" s="167">
        <v>2.625</v>
      </c>
      <c r="L96" s="167">
        <v>7.875</v>
      </c>
      <c r="M96" s="167">
        <v>69.625</v>
      </c>
      <c r="N96" s="168" t="s">
        <v>120</v>
      </c>
      <c r="P96">
        <v>6</v>
      </c>
      <c r="S96">
        <v>6</v>
      </c>
      <c r="X96">
        <v>13</v>
      </c>
    </row>
    <row r="97" spans="1:26" ht="16.5" thickBot="1" x14ac:dyDescent="0.3">
      <c r="A97" s="22">
        <v>2009</v>
      </c>
      <c r="B97" s="22">
        <v>6</v>
      </c>
      <c r="C97" s="22">
        <v>4</v>
      </c>
      <c r="D97" s="22">
        <v>14</v>
      </c>
      <c r="E97" s="23" t="s">
        <v>13</v>
      </c>
      <c r="F97" s="17" t="s">
        <v>16</v>
      </c>
      <c r="G97">
        <f t="shared" si="6"/>
        <v>-1</v>
      </c>
      <c r="H97" s="5">
        <v>39968</v>
      </c>
      <c r="I97">
        <f t="shared" si="5"/>
        <v>14</v>
      </c>
      <c r="J97" s="77">
        <v>8.6</v>
      </c>
      <c r="K97" s="167">
        <v>2.875</v>
      </c>
      <c r="L97" s="167">
        <v>7.75</v>
      </c>
      <c r="M97" s="167">
        <v>65.75</v>
      </c>
      <c r="N97" s="168" t="s">
        <v>120</v>
      </c>
      <c r="P97">
        <v>5</v>
      </c>
      <c r="W97">
        <v>12</v>
      </c>
      <c r="X97">
        <v>6</v>
      </c>
    </row>
    <row r="98" spans="1:26" ht="16.5" thickBot="1" x14ac:dyDescent="0.3">
      <c r="A98" s="22">
        <v>2009</v>
      </c>
      <c r="B98" s="22">
        <v>6</v>
      </c>
      <c r="C98" s="22">
        <v>5</v>
      </c>
      <c r="D98" s="22">
        <v>14.4</v>
      </c>
      <c r="E98" s="23" t="s">
        <v>13</v>
      </c>
      <c r="F98" s="17" t="s">
        <v>16</v>
      </c>
      <c r="G98">
        <f t="shared" si="6"/>
        <v>-0.59999999999999964</v>
      </c>
      <c r="H98" s="5">
        <v>39969</v>
      </c>
      <c r="I98">
        <f t="shared" si="5"/>
        <v>14.4</v>
      </c>
      <c r="J98" s="77">
        <v>0</v>
      </c>
      <c r="K98" s="167">
        <v>1.25</v>
      </c>
      <c r="L98" s="167">
        <v>3.75</v>
      </c>
      <c r="M98" s="167">
        <v>52.75</v>
      </c>
      <c r="N98" s="168" t="s">
        <v>121</v>
      </c>
      <c r="P98">
        <v>9</v>
      </c>
      <c r="S98">
        <v>2</v>
      </c>
      <c r="U98">
        <v>24</v>
      </c>
      <c r="W98">
        <v>19</v>
      </c>
      <c r="X98">
        <v>5</v>
      </c>
    </row>
    <row r="99" spans="1:26" ht="16.5" thickBot="1" x14ac:dyDescent="0.3">
      <c r="A99" s="22">
        <v>2009</v>
      </c>
      <c r="B99" s="22">
        <v>6</v>
      </c>
      <c r="C99" s="22">
        <v>6</v>
      </c>
      <c r="D99" s="22">
        <v>12.7</v>
      </c>
      <c r="E99" s="23" t="s">
        <v>13</v>
      </c>
      <c r="F99" s="17" t="s">
        <v>16</v>
      </c>
      <c r="G99">
        <f t="shared" si="6"/>
        <v>-2.3000000000000007</v>
      </c>
      <c r="H99" s="5">
        <v>39970</v>
      </c>
      <c r="I99">
        <f t="shared" si="5"/>
        <v>12.7</v>
      </c>
      <c r="J99" s="77">
        <v>1</v>
      </c>
      <c r="K99" s="167">
        <v>0.75</v>
      </c>
      <c r="L99" s="167">
        <v>3.875</v>
      </c>
      <c r="M99" s="167">
        <v>83.5</v>
      </c>
      <c r="N99" s="168" t="s">
        <v>129</v>
      </c>
    </row>
    <row r="100" spans="1:26" ht="16.5" thickBot="1" x14ac:dyDescent="0.3">
      <c r="A100" s="22">
        <v>2009</v>
      </c>
      <c r="B100" s="22">
        <v>6</v>
      </c>
      <c r="C100" s="22">
        <v>7</v>
      </c>
      <c r="D100" s="22">
        <v>14.9</v>
      </c>
      <c r="E100" s="23" t="s">
        <v>13</v>
      </c>
      <c r="F100" s="17" t="s">
        <v>16</v>
      </c>
      <c r="G100">
        <f t="shared" si="6"/>
        <v>-9.9999999999999645E-2</v>
      </c>
      <c r="H100" s="5">
        <v>39971</v>
      </c>
      <c r="I100">
        <f t="shared" si="5"/>
        <v>14.9</v>
      </c>
      <c r="J100" s="77">
        <v>1.4</v>
      </c>
      <c r="K100" s="167">
        <v>1.625</v>
      </c>
      <c r="L100" s="167">
        <v>5.75</v>
      </c>
      <c r="M100" s="167">
        <v>54.625</v>
      </c>
      <c r="N100" s="168" t="s">
        <v>124</v>
      </c>
    </row>
    <row r="101" spans="1:26" ht="16.5" thickBot="1" x14ac:dyDescent="0.3">
      <c r="A101" s="22">
        <v>2009</v>
      </c>
      <c r="B101" s="22">
        <v>6</v>
      </c>
      <c r="C101" s="22">
        <v>8</v>
      </c>
      <c r="D101" s="22">
        <v>19.3</v>
      </c>
      <c r="E101" s="23" t="s">
        <v>14</v>
      </c>
      <c r="F101" s="17" t="s">
        <v>16</v>
      </c>
      <c r="G101">
        <f t="shared" si="6"/>
        <v>4.3000000000000007</v>
      </c>
      <c r="H101" s="5">
        <v>39972</v>
      </c>
      <c r="I101">
        <f t="shared" si="5"/>
        <v>19.3</v>
      </c>
      <c r="J101" s="77">
        <v>0</v>
      </c>
      <c r="K101" s="167">
        <v>1.5</v>
      </c>
      <c r="L101" s="167">
        <v>4</v>
      </c>
      <c r="M101" s="167">
        <v>58.5</v>
      </c>
      <c r="N101" s="168" t="s">
        <v>124</v>
      </c>
    </row>
    <row r="102" spans="1:26" ht="16.5" thickBot="1" x14ac:dyDescent="0.3">
      <c r="A102" s="22">
        <v>2009</v>
      </c>
      <c r="B102" s="22">
        <v>6</v>
      </c>
      <c r="C102" s="22">
        <v>9</v>
      </c>
      <c r="D102" s="22">
        <v>21.1</v>
      </c>
      <c r="E102" s="23" t="s">
        <v>14</v>
      </c>
      <c r="F102" s="17" t="s">
        <v>16</v>
      </c>
      <c r="G102">
        <f t="shared" si="6"/>
        <v>6.1000000000000014</v>
      </c>
      <c r="H102" s="5">
        <v>39973</v>
      </c>
      <c r="I102">
        <f t="shared" si="5"/>
        <v>21.1</v>
      </c>
      <c r="J102" s="77">
        <v>0.1</v>
      </c>
      <c r="K102" s="167">
        <v>1.5</v>
      </c>
      <c r="L102" s="167">
        <v>5</v>
      </c>
      <c r="M102" s="167">
        <v>65.25</v>
      </c>
      <c r="N102" s="168" t="s">
        <v>123</v>
      </c>
      <c r="P102">
        <v>5</v>
      </c>
      <c r="W102">
        <v>11</v>
      </c>
      <c r="X102">
        <v>8</v>
      </c>
      <c r="Y102">
        <v>9</v>
      </c>
    </row>
    <row r="103" spans="1:26" ht="16.5" thickBot="1" x14ac:dyDescent="0.3">
      <c r="A103" s="22">
        <v>2009</v>
      </c>
      <c r="B103" s="22">
        <v>6</v>
      </c>
      <c r="C103" s="22">
        <v>10</v>
      </c>
      <c r="D103" s="22">
        <v>19.399999999999999</v>
      </c>
      <c r="E103" s="23" t="s">
        <v>14</v>
      </c>
      <c r="F103" s="17" t="s">
        <v>16</v>
      </c>
      <c r="G103">
        <f t="shared" si="6"/>
        <v>4.3999999999999986</v>
      </c>
      <c r="H103" s="5">
        <v>39974</v>
      </c>
      <c r="I103">
        <f t="shared" si="5"/>
        <v>19.399999999999999</v>
      </c>
      <c r="J103" s="77">
        <v>0.5</v>
      </c>
      <c r="K103" s="167">
        <v>0.5</v>
      </c>
      <c r="L103" s="167">
        <v>2.625</v>
      </c>
      <c r="M103" s="167">
        <v>70.375</v>
      </c>
      <c r="N103" s="168" t="s">
        <v>127</v>
      </c>
    </row>
    <row r="104" spans="1:26" ht="16.5" thickBot="1" x14ac:dyDescent="0.3">
      <c r="A104" s="22">
        <v>2009</v>
      </c>
      <c r="B104" s="22">
        <v>6</v>
      </c>
      <c r="C104" s="22">
        <v>11</v>
      </c>
      <c r="D104" s="22">
        <v>19.399999999999999</v>
      </c>
      <c r="E104" s="23" t="s">
        <v>14</v>
      </c>
      <c r="F104" s="17" t="s">
        <v>16</v>
      </c>
      <c r="G104">
        <f t="shared" si="6"/>
        <v>4.3999999999999986</v>
      </c>
      <c r="H104" s="5">
        <v>39975</v>
      </c>
      <c r="I104">
        <f t="shared" si="5"/>
        <v>19.399999999999999</v>
      </c>
      <c r="J104" s="77">
        <v>11.3</v>
      </c>
      <c r="K104" s="167">
        <v>2.75</v>
      </c>
      <c r="L104" s="167">
        <v>6.5</v>
      </c>
      <c r="M104" s="167">
        <v>78</v>
      </c>
      <c r="N104" s="168" t="s">
        <v>117</v>
      </c>
    </row>
    <row r="105" spans="1:26" ht="16.5" thickBot="1" x14ac:dyDescent="0.3">
      <c r="A105" s="22">
        <v>2009</v>
      </c>
      <c r="B105" s="22">
        <v>6</v>
      </c>
      <c r="C105" s="22">
        <v>12</v>
      </c>
      <c r="D105" s="22">
        <v>13.1</v>
      </c>
      <c r="E105" s="23" t="s">
        <v>13</v>
      </c>
      <c r="F105" s="17" t="s">
        <v>16</v>
      </c>
      <c r="G105">
        <f t="shared" si="6"/>
        <v>-1.9000000000000004</v>
      </c>
      <c r="H105" s="5">
        <v>39976</v>
      </c>
      <c r="I105">
        <f t="shared" si="5"/>
        <v>13.1</v>
      </c>
      <c r="J105" s="77">
        <v>2.2000000000000002</v>
      </c>
      <c r="K105" s="167">
        <v>2.625</v>
      </c>
      <c r="L105" s="167">
        <v>7.25</v>
      </c>
      <c r="M105" s="167">
        <v>79.125</v>
      </c>
      <c r="N105" s="168" t="s">
        <v>120</v>
      </c>
    </row>
    <row r="106" spans="1:26" ht="16.5" thickBot="1" x14ac:dyDescent="0.3">
      <c r="A106" s="22">
        <v>2009</v>
      </c>
      <c r="B106" s="22">
        <v>6</v>
      </c>
      <c r="C106" s="22">
        <v>13</v>
      </c>
      <c r="D106" s="22">
        <v>7.6</v>
      </c>
      <c r="E106" s="23" t="s">
        <v>12</v>
      </c>
      <c r="F106" s="17" t="s">
        <v>16</v>
      </c>
      <c r="G106">
        <f t="shared" si="6"/>
        <v>-7.4</v>
      </c>
      <c r="H106" s="5">
        <v>39977</v>
      </c>
      <c r="I106">
        <f t="shared" si="5"/>
        <v>7.6</v>
      </c>
      <c r="J106" s="77">
        <v>2.9</v>
      </c>
      <c r="K106" s="167">
        <v>1.625</v>
      </c>
      <c r="L106" s="167">
        <v>5.125</v>
      </c>
      <c r="M106" s="167">
        <v>85.125</v>
      </c>
      <c r="N106" s="168" t="s">
        <v>121</v>
      </c>
    </row>
    <row r="107" spans="1:26" ht="16.5" thickBot="1" x14ac:dyDescent="0.3">
      <c r="A107" s="22">
        <v>2009</v>
      </c>
      <c r="B107" s="22">
        <v>6</v>
      </c>
      <c r="C107" s="22">
        <v>14</v>
      </c>
      <c r="D107" s="22">
        <v>9.4</v>
      </c>
      <c r="E107" s="23" t="s">
        <v>12</v>
      </c>
      <c r="F107" s="17" t="s">
        <v>16</v>
      </c>
      <c r="G107">
        <f t="shared" si="6"/>
        <v>-5.6</v>
      </c>
      <c r="H107" s="5">
        <v>39978</v>
      </c>
      <c r="I107">
        <f t="shared" si="5"/>
        <v>9.4</v>
      </c>
      <c r="J107" s="77">
        <v>0.7</v>
      </c>
      <c r="K107" s="167">
        <v>1.875</v>
      </c>
      <c r="L107" s="167">
        <v>4.625</v>
      </c>
      <c r="M107" s="167">
        <v>80.5</v>
      </c>
      <c r="N107" s="168" t="s">
        <v>119</v>
      </c>
      <c r="P107">
        <v>8</v>
      </c>
      <c r="W107">
        <v>1</v>
      </c>
      <c r="Y107">
        <v>7</v>
      </c>
    </row>
    <row r="108" spans="1:26" ht="16.5" thickBot="1" x14ac:dyDescent="0.3">
      <c r="A108" s="22">
        <v>2009</v>
      </c>
      <c r="B108" s="22">
        <v>6</v>
      </c>
      <c r="C108" s="22">
        <v>15</v>
      </c>
      <c r="D108" s="22">
        <v>13.1</v>
      </c>
      <c r="E108" s="23" t="s">
        <v>13</v>
      </c>
      <c r="F108" s="17" t="s">
        <v>16</v>
      </c>
      <c r="G108">
        <f t="shared" si="6"/>
        <v>-1.9000000000000004</v>
      </c>
      <c r="H108" s="5">
        <v>39979</v>
      </c>
      <c r="I108">
        <f t="shared" si="5"/>
        <v>13.1</v>
      </c>
      <c r="J108" s="77">
        <v>0.6</v>
      </c>
      <c r="K108" s="167">
        <v>2</v>
      </c>
      <c r="L108" s="167">
        <v>4.625</v>
      </c>
      <c r="M108" s="167">
        <v>69.5</v>
      </c>
      <c r="N108" s="168" t="s">
        <v>119</v>
      </c>
      <c r="W108">
        <v>3</v>
      </c>
      <c r="Y108">
        <v>7</v>
      </c>
    </row>
    <row r="109" spans="1:26" ht="16.5" thickBot="1" x14ac:dyDescent="0.3">
      <c r="A109" s="22">
        <v>2009</v>
      </c>
      <c r="B109" s="22">
        <v>6</v>
      </c>
      <c r="C109" s="22">
        <v>16</v>
      </c>
      <c r="D109" s="22">
        <v>12.1</v>
      </c>
      <c r="E109" s="23" t="s">
        <v>13</v>
      </c>
      <c r="F109" s="17" t="s">
        <v>16</v>
      </c>
      <c r="G109">
        <f t="shared" si="6"/>
        <v>-2.9000000000000004</v>
      </c>
      <c r="H109" s="5">
        <v>39980</v>
      </c>
      <c r="I109">
        <f t="shared" si="5"/>
        <v>12.1</v>
      </c>
      <c r="J109" s="77">
        <v>0.5</v>
      </c>
      <c r="K109" s="167">
        <v>2</v>
      </c>
      <c r="L109" s="167">
        <v>4.625</v>
      </c>
      <c r="M109" s="167">
        <v>83.75</v>
      </c>
      <c r="N109" s="168" t="s">
        <v>126</v>
      </c>
      <c r="W109">
        <v>4</v>
      </c>
      <c r="X109">
        <v>3</v>
      </c>
      <c r="Y109">
        <v>11</v>
      </c>
    </row>
    <row r="110" spans="1:26" ht="16.5" thickBot="1" x14ac:dyDescent="0.3">
      <c r="A110" s="22">
        <v>2009</v>
      </c>
      <c r="B110" s="22">
        <v>6</v>
      </c>
      <c r="C110" s="22">
        <v>17</v>
      </c>
      <c r="D110" s="22">
        <v>9.1</v>
      </c>
      <c r="E110" s="23" t="s">
        <v>12</v>
      </c>
      <c r="F110" s="17" t="s">
        <v>16</v>
      </c>
      <c r="G110">
        <f t="shared" si="6"/>
        <v>-5.9</v>
      </c>
      <c r="H110" s="5">
        <v>39981</v>
      </c>
      <c r="I110">
        <f t="shared" si="5"/>
        <v>9.1</v>
      </c>
      <c r="J110" s="77">
        <v>1.5</v>
      </c>
      <c r="K110" s="167">
        <v>1.75</v>
      </c>
      <c r="L110" s="167">
        <v>4</v>
      </c>
      <c r="M110" s="167">
        <v>71.375</v>
      </c>
      <c r="N110" s="168" t="s">
        <v>119</v>
      </c>
      <c r="W110">
        <v>9</v>
      </c>
      <c r="X110">
        <v>2</v>
      </c>
      <c r="Y110">
        <v>22</v>
      </c>
    </row>
    <row r="111" spans="1:26" ht="16.5" thickBot="1" x14ac:dyDescent="0.3">
      <c r="A111" s="22">
        <v>2009</v>
      </c>
      <c r="B111" s="22">
        <v>6</v>
      </c>
      <c r="C111" s="22">
        <v>18</v>
      </c>
      <c r="D111" s="22">
        <v>11.4</v>
      </c>
      <c r="E111" s="23" t="s">
        <v>13</v>
      </c>
      <c r="F111" s="17" t="s">
        <v>16</v>
      </c>
      <c r="G111">
        <f t="shared" si="6"/>
        <v>-3.5999999999999996</v>
      </c>
      <c r="H111" s="5">
        <v>39982</v>
      </c>
      <c r="I111">
        <f t="shared" si="5"/>
        <v>11.4</v>
      </c>
      <c r="J111" s="77">
        <v>1.7</v>
      </c>
      <c r="K111" s="167">
        <v>1.375</v>
      </c>
      <c r="L111" s="167">
        <v>3.625</v>
      </c>
      <c r="M111" s="167">
        <v>83.375</v>
      </c>
      <c r="N111" s="168" t="s">
        <v>121</v>
      </c>
      <c r="P111">
        <v>2</v>
      </c>
      <c r="W111">
        <v>9</v>
      </c>
      <c r="Y111">
        <v>7</v>
      </c>
      <c r="Z111">
        <v>6</v>
      </c>
    </row>
    <row r="112" spans="1:26" ht="16.5" thickBot="1" x14ac:dyDescent="0.3">
      <c r="A112" s="22">
        <v>2009</v>
      </c>
      <c r="B112" s="22">
        <v>6</v>
      </c>
      <c r="C112" s="22">
        <v>19</v>
      </c>
      <c r="D112" s="22">
        <v>13.4</v>
      </c>
      <c r="E112" s="23" t="s">
        <v>13</v>
      </c>
      <c r="F112" s="17" t="s">
        <v>16</v>
      </c>
      <c r="G112">
        <f t="shared" si="6"/>
        <v>-1.5999999999999996</v>
      </c>
      <c r="H112" s="5">
        <v>39983</v>
      </c>
      <c r="I112">
        <f t="shared" si="5"/>
        <v>13.4</v>
      </c>
      <c r="J112" s="77">
        <v>0</v>
      </c>
      <c r="K112" s="167">
        <v>1.25</v>
      </c>
      <c r="L112" s="167">
        <v>3.75</v>
      </c>
      <c r="M112" s="167">
        <v>55.375</v>
      </c>
      <c r="N112" s="168" t="s">
        <v>127</v>
      </c>
      <c r="P112">
        <v>1</v>
      </c>
      <c r="U112">
        <v>1</v>
      </c>
      <c r="W112">
        <v>14</v>
      </c>
      <c r="X112">
        <v>5</v>
      </c>
      <c r="Y112">
        <v>5</v>
      </c>
    </row>
    <row r="113" spans="1:26" ht="16.5" thickBot="1" x14ac:dyDescent="0.3">
      <c r="A113" s="22">
        <v>2009</v>
      </c>
      <c r="B113" s="22">
        <v>6</v>
      </c>
      <c r="C113" s="22">
        <v>20</v>
      </c>
      <c r="D113" s="22">
        <v>15.1</v>
      </c>
      <c r="E113" s="23" t="s">
        <v>14</v>
      </c>
      <c r="F113" s="17" t="s">
        <v>16</v>
      </c>
      <c r="G113">
        <f t="shared" si="6"/>
        <v>9.9999999999999645E-2</v>
      </c>
      <c r="H113" s="5">
        <v>39984</v>
      </c>
      <c r="I113">
        <f t="shared" si="5"/>
        <v>15.1</v>
      </c>
      <c r="J113" s="77">
        <v>0</v>
      </c>
      <c r="K113" s="167">
        <v>1.125</v>
      </c>
      <c r="L113" s="167">
        <v>3.375</v>
      </c>
      <c r="M113" s="167">
        <v>56.125</v>
      </c>
      <c r="N113" s="168" t="s">
        <v>124</v>
      </c>
      <c r="P113">
        <v>1</v>
      </c>
      <c r="W113">
        <v>15</v>
      </c>
      <c r="Y113">
        <v>7</v>
      </c>
    </row>
    <row r="114" spans="1:26" ht="16.5" thickBot="1" x14ac:dyDescent="0.3">
      <c r="A114" s="22">
        <v>2009</v>
      </c>
      <c r="B114" s="22">
        <v>6</v>
      </c>
      <c r="C114" s="22">
        <v>21</v>
      </c>
      <c r="D114" s="22">
        <v>14.7</v>
      </c>
      <c r="E114" s="23" t="s">
        <v>13</v>
      </c>
      <c r="F114" s="17" t="s">
        <v>16</v>
      </c>
      <c r="G114">
        <f t="shared" si="6"/>
        <v>-0.30000000000000071</v>
      </c>
      <c r="H114" s="5">
        <v>39985</v>
      </c>
      <c r="I114">
        <f t="shared" si="5"/>
        <v>14.7</v>
      </c>
      <c r="J114" s="77">
        <v>0</v>
      </c>
      <c r="K114" s="167">
        <v>1.75</v>
      </c>
      <c r="L114" s="167">
        <v>3.5</v>
      </c>
      <c r="M114" s="167">
        <v>58.25</v>
      </c>
      <c r="N114" s="168" t="s">
        <v>122</v>
      </c>
      <c r="P114">
        <v>1</v>
      </c>
      <c r="U114">
        <v>1</v>
      </c>
      <c r="W114">
        <v>15</v>
      </c>
      <c r="Y114">
        <v>13</v>
      </c>
    </row>
    <row r="115" spans="1:26" ht="16.5" thickBot="1" x14ac:dyDescent="0.3">
      <c r="A115" s="22">
        <v>2009</v>
      </c>
      <c r="B115" s="22">
        <v>6</v>
      </c>
      <c r="C115" s="22">
        <v>22</v>
      </c>
      <c r="D115" s="22">
        <v>15.2</v>
      </c>
      <c r="E115" s="23" t="s">
        <v>14</v>
      </c>
      <c r="F115" s="17" t="s">
        <v>16</v>
      </c>
      <c r="G115">
        <f t="shared" si="6"/>
        <v>0.19999999999999929</v>
      </c>
      <c r="H115" s="5">
        <v>39986</v>
      </c>
      <c r="I115">
        <f t="shared" si="5"/>
        <v>15.2</v>
      </c>
      <c r="J115" s="77">
        <v>0</v>
      </c>
      <c r="K115" s="167">
        <v>0.5</v>
      </c>
      <c r="L115" s="167">
        <v>2.125</v>
      </c>
      <c r="M115" s="167">
        <v>68</v>
      </c>
      <c r="N115" s="168" t="s">
        <v>125</v>
      </c>
    </row>
    <row r="116" spans="1:26" ht="16.5" thickBot="1" x14ac:dyDescent="0.3">
      <c r="A116" s="22">
        <v>2009</v>
      </c>
      <c r="B116" s="22">
        <v>6</v>
      </c>
      <c r="C116" s="22">
        <v>23</v>
      </c>
      <c r="D116" s="22">
        <v>17.5</v>
      </c>
      <c r="E116" s="23" t="s">
        <v>14</v>
      </c>
      <c r="F116" s="17" t="s">
        <v>16</v>
      </c>
      <c r="G116">
        <f t="shared" si="6"/>
        <v>2.5</v>
      </c>
      <c r="H116" s="5">
        <v>39987</v>
      </c>
      <c r="I116">
        <f t="shared" si="5"/>
        <v>17.5</v>
      </c>
      <c r="J116" s="77">
        <v>0</v>
      </c>
      <c r="K116" s="167">
        <v>2.125</v>
      </c>
      <c r="L116" s="167">
        <v>5.875</v>
      </c>
      <c r="M116" s="167">
        <v>63.875</v>
      </c>
      <c r="N116" s="168" t="s">
        <v>119</v>
      </c>
    </row>
    <row r="117" spans="1:26" ht="16.5" thickBot="1" x14ac:dyDescent="0.3">
      <c r="A117" s="22">
        <v>2009</v>
      </c>
      <c r="B117" s="22">
        <v>6</v>
      </c>
      <c r="C117" s="22">
        <v>24</v>
      </c>
      <c r="D117" s="22">
        <v>16.399999999999999</v>
      </c>
      <c r="E117" s="23" t="s">
        <v>14</v>
      </c>
      <c r="F117" s="17" t="s">
        <v>16</v>
      </c>
      <c r="G117">
        <f t="shared" si="6"/>
        <v>1.3999999999999986</v>
      </c>
      <c r="H117" s="5">
        <v>39988</v>
      </c>
      <c r="I117">
        <f t="shared" si="5"/>
        <v>16.399999999999999</v>
      </c>
      <c r="J117" s="77">
        <v>1.4</v>
      </c>
      <c r="K117" s="167">
        <v>2.375</v>
      </c>
      <c r="L117" s="167">
        <v>6.75</v>
      </c>
      <c r="M117" s="167">
        <v>64.875</v>
      </c>
      <c r="N117" s="168" t="s">
        <v>122</v>
      </c>
    </row>
    <row r="118" spans="1:26" ht="16.5" thickBot="1" x14ac:dyDescent="0.3">
      <c r="A118" s="22">
        <v>2009</v>
      </c>
      <c r="B118" s="22">
        <v>6</v>
      </c>
      <c r="C118" s="22">
        <v>25</v>
      </c>
      <c r="D118" s="22">
        <v>13.8</v>
      </c>
      <c r="E118" s="23" t="s">
        <v>13</v>
      </c>
      <c r="F118" s="17" t="s">
        <v>16</v>
      </c>
      <c r="G118">
        <f t="shared" si="6"/>
        <v>-1.1999999999999993</v>
      </c>
      <c r="H118" s="5">
        <v>39989</v>
      </c>
      <c r="I118">
        <f t="shared" si="5"/>
        <v>13.8</v>
      </c>
      <c r="J118" s="77">
        <v>9.9</v>
      </c>
      <c r="K118" s="167">
        <v>2.375</v>
      </c>
      <c r="L118" s="167">
        <v>6.5</v>
      </c>
      <c r="M118" s="167">
        <v>81.5</v>
      </c>
      <c r="N118" s="168" t="s">
        <v>122</v>
      </c>
    </row>
    <row r="119" spans="1:26" ht="16.5" thickBot="1" x14ac:dyDescent="0.3">
      <c r="A119" s="22">
        <v>2009</v>
      </c>
      <c r="B119" s="22">
        <v>6</v>
      </c>
      <c r="C119" s="22">
        <v>26</v>
      </c>
      <c r="D119" s="22">
        <v>13.8</v>
      </c>
      <c r="E119" s="23" t="s">
        <v>13</v>
      </c>
      <c r="F119" s="17" t="s">
        <v>16</v>
      </c>
      <c r="G119">
        <f t="shared" si="6"/>
        <v>-1.1999999999999993</v>
      </c>
      <c r="H119" s="5">
        <v>39990</v>
      </c>
      <c r="I119">
        <f t="shared" si="5"/>
        <v>13.8</v>
      </c>
      <c r="J119" s="77">
        <v>4.5</v>
      </c>
      <c r="K119" s="167">
        <v>1.625</v>
      </c>
      <c r="L119" s="167">
        <v>4.875</v>
      </c>
      <c r="M119" s="167">
        <v>84.125</v>
      </c>
      <c r="N119" s="168" t="s">
        <v>121</v>
      </c>
    </row>
    <row r="120" spans="1:26" ht="16.5" thickBot="1" x14ac:dyDescent="0.3">
      <c r="A120" s="22">
        <v>2009</v>
      </c>
      <c r="B120" s="22">
        <v>6</v>
      </c>
      <c r="C120" s="22">
        <v>27</v>
      </c>
      <c r="D120" s="22">
        <v>11.9</v>
      </c>
      <c r="E120" s="23" t="s">
        <v>13</v>
      </c>
      <c r="F120" s="17" t="s">
        <v>16</v>
      </c>
      <c r="G120">
        <f t="shared" si="6"/>
        <v>-3.0999999999999996</v>
      </c>
      <c r="H120" s="5">
        <v>39991</v>
      </c>
      <c r="I120">
        <f t="shared" si="5"/>
        <v>11.9</v>
      </c>
      <c r="J120" s="77">
        <v>1</v>
      </c>
      <c r="K120" s="167">
        <v>1.5</v>
      </c>
      <c r="L120" s="167">
        <v>4.75</v>
      </c>
      <c r="M120" s="167">
        <v>79.375</v>
      </c>
      <c r="N120" s="168" t="s">
        <v>120</v>
      </c>
    </row>
    <row r="121" spans="1:26" ht="16.5" thickBot="1" x14ac:dyDescent="0.3">
      <c r="A121" s="22">
        <v>2009</v>
      </c>
      <c r="B121" s="22">
        <v>6</v>
      </c>
      <c r="C121" s="22">
        <v>28</v>
      </c>
      <c r="D121" s="22">
        <v>11.2</v>
      </c>
      <c r="E121" s="23" t="s">
        <v>13</v>
      </c>
      <c r="F121" s="17" t="s">
        <v>16</v>
      </c>
      <c r="G121">
        <f t="shared" si="6"/>
        <v>-3.8000000000000007</v>
      </c>
      <c r="H121" s="5">
        <v>39992</v>
      </c>
      <c r="I121">
        <f t="shared" si="5"/>
        <v>11.2</v>
      </c>
      <c r="J121" s="77">
        <v>0.5</v>
      </c>
      <c r="K121" s="167">
        <v>1.125</v>
      </c>
      <c r="L121" s="167">
        <v>3.75</v>
      </c>
      <c r="M121" s="167">
        <v>83.625</v>
      </c>
      <c r="N121" s="168" t="s">
        <v>123</v>
      </c>
      <c r="W121">
        <v>6</v>
      </c>
      <c r="Y121">
        <v>5</v>
      </c>
      <c r="Z121">
        <v>4</v>
      </c>
    </row>
    <row r="122" spans="1:26" ht="16.5" thickBot="1" x14ac:dyDescent="0.3">
      <c r="A122" s="22">
        <v>2009</v>
      </c>
      <c r="B122" s="22">
        <v>6</v>
      </c>
      <c r="C122" s="22">
        <v>29</v>
      </c>
      <c r="D122" s="22">
        <v>12.7</v>
      </c>
      <c r="E122" s="23" t="s">
        <v>13</v>
      </c>
      <c r="F122" s="17" t="s">
        <v>16</v>
      </c>
      <c r="G122">
        <f t="shared" si="6"/>
        <v>-2.3000000000000007</v>
      </c>
      <c r="H122" s="5">
        <v>39993</v>
      </c>
      <c r="I122">
        <f t="shared" si="5"/>
        <v>12.7</v>
      </c>
      <c r="J122" s="77">
        <v>0</v>
      </c>
      <c r="K122" s="167">
        <v>1</v>
      </c>
      <c r="L122" s="167">
        <v>4</v>
      </c>
      <c r="M122" s="167">
        <v>74.375</v>
      </c>
      <c r="N122" s="168" t="s">
        <v>122</v>
      </c>
      <c r="W122">
        <v>4</v>
      </c>
      <c r="Z122">
        <v>2</v>
      </c>
    </row>
    <row r="123" spans="1:26" ht="16.5" thickBot="1" x14ac:dyDescent="0.3">
      <c r="A123" s="22">
        <v>2009</v>
      </c>
      <c r="B123" s="22">
        <v>6</v>
      </c>
      <c r="C123" s="22">
        <v>30</v>
      </c>
      <c r="D123" s="22">
        <v>15.4</v>
      </c>
      <c r="E123" s="23" t="s">
        <v>14</v>
      </c>
      <c r="F123" s="17" t="s">
        <v>16</v>
      </c>
      <c r="G123">
        <f t="shared" si="6"/>
        <v>0.40000000000000036</v>
      </c>
      <c r="H123" s="5">
        <v>39994</v>
      </c>
      <c r="I123">
        <f t="shared" si="5"/>
        <v>15.4</v>
      </c>
      <c r="J123" s="77">
        <v>0</v>
      </c>
      <c r="K123" s="167">
        <v>3.25</v>
      </c>
      <c r="L123" s="167">
        <v>8</v>
      </c>
      <c r="M123" s="167">
        <v>54</v>
      </c>
      <c r="N123" s="168" t="s">
        <v>120</v>
      </c>
    </row>
    <row r="124" spans="1:26" ht="16.5" thickBot="1" x14ac:dyDescent="0.3">
      <c r="A124" s="22">
        <v>2009</v>
      </c>
      <c r="B124" s="22">
        <v>7</v>
      </c>
      <c r="C124" s="22">
        <v>1</v>
      </c>
      <c r="D124" s="22">
        <v>18</v>
      </c>
      <c r="E124" s="23" t="s">
        <v>14</v>
      </c>
      <c r="F124" s="17" t="s">
        <v>16</v>
      </c>
      <c r="G124">
        <f t="shared" si="6"/>
        <v>3</v>
      </c>
      <c r="H124" s="5">
        <v>39995</v>
      </c>
      <c r="I124">
        <f t="shared" si="5"/>
        <v>18</v>
      </c>
      <c r="J124" s="77">
        <v>0.1</v>
      </c>
      <c r="K124" s="167">
        <v>2.75</v>
      </c>
      <c r="L124" s="167">
        <v>7.75</v>
      </c>
      <c r="M124" s="167">
        <v>62.875</v>
      </c>
      <c r="N124" s="168" t="s">
        <v>119</v>
      </c>
    </row>
    <row r="125" spans="1:26" ht="16.5" thickBot="1" x14ac:dyDescent="0.3">
      <c r="A125" s="22">
        <v>2009</v>
      </c>
      <c r="B125" s="22">
        <v>7</v>
      </c>
      <c r="C125" s="22">
        <v>2</v>
      </c>
      <c r="D125" s="22">
        <v>12.3</v>
      </c>
      <c r="E125" s="23" t="s">
        <v>13</v>
      </c>
      <c r="F125" s="17" t="s">
        <v>16</v>
      </c>
      <c r="G125">
        <f t="shared" si="6"/>
        <v>-2.6999999999999993</v>
      </c>
      <c r="H125" s="5">
        <v>39996</v>
      </c>
      <c r="I125">
        <f t="shared" si="5"/>
        <v>12.3</v>
      </c>
      <c r="J125" s="77">
        <v>0</v>
      </c>
      <c r="K125" s="167">
        <v>0.75</v>
      </c>
      <c r="L125" s="167">
        <v>3.5</v>
      </c>
      <c r="M125" s="167">
        <v>58.875</v>
      </c>
      <c r="N125" s="168" t="s">
        <v>121</v>
      </c>
    </row>
    <row r="126" spans="1:26" ht="16.5" thickBot="1" x14ac:dyDescent="0.3">
      <c r="A126" s="22">
        <v>2009</v>
      </c>
      <c r="B126" s="22">
        <v>7</v>
      </c>
      <c r="C126" s="22">
        <v>3</v>
      </c>
      <c r="D126" s="22">
        <v>13.9</v>
      </c>
      <c r="E126" s="23" t="s">
        <v>13</v>
      </c>
      <c r="F126" s="17" t="s">
        <v>16</v>
      </c>
      <c r="G126">
        <f t="shared" si="6"/>
        <v>-1.0999999999999996</v>
      </c>
      <c r="H126" s="5">
        <v>39997</v>
      </c>
      <c r="I126">
        <f t="shared" si="5"/>
        <v>13.9</v>
      </c>
      <c r="J126" s="77">
        <v>0</v>
      </c>
      <c r="K126" s="167">
        <v>0.5</v>
      </c>
      <c r="L126" s="167">
        <v>3.375</v>
      </c>
      <c r="M126" s="167">
        <v>57.75</v>
      </c>
      <c r="N126" s="168" t="s">
        <v>125</v>
      </c>
    </row>
    <row r="127" spans="1:26" ht="16.5" thickBot="1" x14ac:dyDescent="0.3">
      <c r="A127" s="22">
        <v>2009</v>
      </c>
      <c r="B127" s="22">
        <v>7</v>
      </c>
      <c r="C127" s="22">
        <v>4</v>
      </c>
      <c r="D127" s="22">
        <v>18.3</v>
      </c>
      <c r="E127" s="23" t="s">
        <v>14</v>
      </c>
      <c r="F127" s="17" t="s">
        <v>16</v>
      </c>
      <c r="G127">
        <f t="shared" si="6"/>
        <v>3.3000000000000007</v>
      </c>
      <c r="H127" s="5">
        <v>39998</v>
      </c>
      <c r="I127">
        <f t="shared" si="5"/>
        <v>18.3</v>
      </c>
      <c r="J127" s="77">
        <v>0</v>
      </c>
      <c r="K127" s="167">
        <v>1.625</v>
      </c>
      <c r="L127" s="167">
        <v>5.5</v>
      </c>
      <c r="M127" s="167">
        <v>58.25</v>
      </c>
      <c r="N127" s="168" t="s">
        <v>129</v>
      </c>
    </row>
    <row r="128" spans="1:26" ht="16.5" thickBot="1" x14ac:dyDescent="0.3">
      <c r="A128" s="22">
        <v>2009</v>
      </c>
      <c r="B128" s="22">
        <v>7</v>
      </c>
      <c r="C128" s="22">
        <v>5</v>
      </c>
      <c r="D128" s="22">
        <v>21.3</v>
      </c>
      <c r="E128" s="23" t="s">
        <v>14</v>
      </c>
      <c r="F128" s="17" t="s">
        <v>16</v>
      </c>
      <c r="G128">
        <f t="shared" si="6"/>
        <v>6.3000000000000007</v>
      </c>
      <c r="H128" s="5">
        <v>39999</v>
      </c>
      <c r="I128">
        <f t="shared" si="5"/>
        <v>21.3</v>
      </c>
      <c r="J128" s="77">
        <v>0</v>
      </c>
      <c r="K128" s="167">
        <v>1.625</v>
      </c>
      <c r="L128" s="167">
        <v>5.5</v>
      </c>
      <c r="M128" s="167">
        <v>71</v>
      </c>
      <c r="N128" s="168" t="s">
        <v>117</v>
      </c>
      <c r="W128">
        <v>42</v>
      </c>
      <c r="Y128">
        <v>13</v>
      </c>
      <c r="Z128">
        <v>17</v>
      </c>
    </row>
    <row r="129" spans="1:28" ht="16.5" thickBot="1" x14ac:dyDescent="0.3">
      <c r="A129" s="22">
        <v>2009</v>
      </c>
      <c r="B129" s="22">
        <v>7</v>
      </c>
      <c r="C129" s="22">
        <v>6</v>
      </c>
      <c r="D129" s="22">
        <v>21.1</v>
      </c>
      <c r="E129" s="23" t="s">
        <v>14</v>
      </c>
      <c r="F129" s="17" t="s">
        <v>16</v>
      </c>
      <c r="G129">
        <f t="shared" si="6"/>
        <v>6.1000000000000014</v>
      </c>
      <c r="H129" s="5">
        <v>40000</v>
      </c>
      <c r="I129">
        <f t="shared" si="5"/>
        <v>21.1</v>
      </c>
      <c r="J129" s="77">
        <v>1.1000000000000001</v>
      </c>
      <c r="K129" s="167">
        <v>1.625</v>
      </c>
      <c r="L129" s="167">
        <v>5.25</v>
      </c>
      <c r="M129" s="167">
        <v>60.375</v>
      </c>
      <c r="N129" s="168" t="s">
        <v>121</v>
      </c>
    </row>
    <row r="130" spans="1:28" ht="16.5" thickBot="1" x14ac:dyDescent="0.3">
      <c r="A130" s="22">
        <v>2009</v>
      </c>
      <c r="B130" s="22">
        <v>7</v>
      </c>
      <c r="C130" s="22">
        <v>7</v>
      </c>
      <c r="D130" s="22">
        <v>22.3</v>
      </c>
      <c r="E130" s="23" t="s">
        <v>14</v>
      </c>
      <c r="F130" s="17" t="s">
        <v>16</v>
      </c>
      <c r="G130">
        <f t="shared" si="6"/>
        <v>7.3000000000000007</v>
      </c>
      <c r="H130" s="5">
        <v>40001</v>
      </c>
      <c r="I130">
        <f t="shared" si="5"/>
        <v>22.3</v>
      </c>
      <c r="J130" s="77">
        <v>0</v>
      </c>
      <c r="K130" s="167">
        <v>0.875</v>
      </c>
      <c r="L130" s="167">
        <v>4.75</v>
      </c>
      <c r="M130" s="167">
        <v>61.375</v>
      </c>
      <c r="N130" s="168" t="s">
        <v>117</v>
      </c>
    </row>
    <row r="131" spans="1:28" ht="16.5" thickBot="1" x14ac:dyDescent="0.3">
      <c r="A131" s="22">
        <v>2009</v>
      </c>
      <c r="B131" s="22">
        <v>7</v>
      </c>
      <c r="C131" s="22">
        <v>8</v>
      </c>
      <c r="D131" s="22">
        <v>20.100000000000001</v>
      </c>
      <c r="E131" s="23" t="s">
        <v>14</v>
      </c>
      <c r="F131" s="17" t="s">
        <v>16</v>
      </c>
      <c r="G131">
        <f t="shared" si="6"/>
        <v>5.1000000000000014</v>
      </c>
      <c r="H131" s="5">
        <v>40002</v>
      </c>
      <c r="I131">
        <f t="shared" ref="I131:I194" si="7">D131</f>
        <v>20.100000000000001</v>
      </c>
      <c r="J131" s="77">
        <v>1.6</v>
      </c>
      <c r="K131" s="167">
        <v>0.875</v>
      </c>
      <c r="L131" s="167">
        <v>3.875</v>
      </c>
      <c r="M131" s="167">
        <v>80.25</v>
      </c>
      <c r="N131" s="168" t="s">
        <v>118</v>
      </c>
    </row>
    <row r="132" spans="1:28" ht="16.5" thickBot="1" x14ac:dyDescent="0.3">
      <c r="A132" s="22">
        <v>2009</v>
      </c>
      <c r="B132" s="22">
        <v>7</v>
      </c>
      <c r="C132" s="22">
        <v>9</v>
      </c>
      <c r="D132" s="22">
        <v>20.399999999999999</v>
      </c>
      <c r="E132" s="23" t="s">
        <v>14</v>
      </c>
      <c r="F132" s="17" t="s">
        <v>16</v>
      </c>
      <c r="G132">
        <f t="shared" si="6"/>
        <v>5.3999999999999986</v>
      </c>
      <c r="H132" s="5">
        <v>40003</v>
      </c>
      <c r="I132">
        <f t="shared" si="7"/>
        <v>20.399999999999999</v>
      </c>
      <c r="J132" s="77">
        <v>0</v>
      </c>
      <c r="K132" s="167">
        <v>0.75</v>
      </c>
      <c r="L132" s="167">
        <v>2.625</v>
      </c>
      <c r="M132" s="167">
        <v>68.375</v>
      </c>
      <c r="N132" s="168" t="s">
        <v>118</v>
      </c>
    </row>
    <row r="133" spans="1:28" ht="16.5" thickBot="1" x14ac:dyDescent="0.3">
      <c r="A133" s="22">
        <v>2009</v>
      </c>
      <c r="B133" s="22">
        <v>7</v>
      </c>
      <c r="C133" s="22">
        <v>10</v>
      </c>
      <c r="D133" s="22">
        <v>22.4</v>
      </c>
      <c r="E133" s="23" t="s">
        <v>14</v>
      </c>
      <c r="F133" s="17" t="s">
        <v>16</v>
      </c>
      <c r="G133">
        <f t="shared" si="6"/>
        <v>7.3999999999999986</v>
      </c>
      <c r="H133" s="5">
        <v>40004</v>
      </c>
      <c r="I133">
        <f t="shared" si="7"/>
        <v>22.4</v>
      </c>
      <c r="J133" s="77">
        <v>0</v>
      </c>
      <c r="K133" s="167">
        <v>1.625</v>
      </c>
      <c r="L133" s="167">
        <v>6.125</v>
      </c>
      <c r="M133" s="167">
        <v>62</v>
      </c>
      <c r="N133" s="168" t="s">
        <v>118</v>
      </c>
    </row>
    <row r="134" spans="1:28" ht="16.5" thickBot="1" x14ac:dyDescent="0.3">
      <c r="A134" s="22">
        <v>2009</v>
      </c>
      <c r="B134" s="22">
        <v>7</v>
      </c>
      <c r="C134" s="22">
        <v>11</v>
      </c>
      <c r="D134" s="22">
        <v>20.7</v>
      </c>
      <c r="E134" s="23" t="s">
        <v>14</v>
      </c>
      <c r="F134" s="17" t="s">
        <v>16</v>
      </c>
      <c r="G134">
        <f t="shared" si="6"/>
        <v>5.6999999999999993</v>
      </c>
      <c r="H134" s="5">
        <v>40005</v>
      </c>
      <c r="I134">
        <f t="shared" si="7"/>
        <v>20.7</v>
      </c>
      <c r="J134" s="77">
        <v>0.4</v>
      </c>
      <c r="K134" s="167">
        <v>1.625</v>
      </c>
      <c r="L134" s="167">
        <v>5.5</v>
      </c>
      <c r="M134" s="167">
        <v>65.125</v>
      </c>
      <c r="N134" s="168" t="s">
        <v>121</v>
      </c>
    </row>
    <row r="135" spans="1:28" ht="16.5" thickBot="1" x14ac:dyDescent="0.3">
      <c r="A135" s="22">
        <v>2009</v>
      </c>
      <c r="B135" s="22">
        <v>7</v>
      </c>
      <c r="C135" s="22">
        <v>12</v>
      </c>
      <c r="D135" s="22">
        <v>21.1</v>
      </c>
      <c r="E135" s="23" t="s">
        <v>14</v>
      </c>
      <c r="F135" s="17" t="s">
        <v>16</v>
      </c>
      <c r="G135">
        <f t="shared" si="6"/>
        <v>6.1000000000000014</v>
      </c>
      <c r="H135" s="5">
        <v>40006</v>
      </c>
      <c r="I135">
        <f t="shared" si="7"/>
        <v>21.1</v>
      </c>
      <c r="J135" s="77">
        <v>1.2</v>
      </c>
      <c r="K135" s="167">
        <v>1.875</v>
      </c>
      <c r="L135" s="167">
        <v>7</v>
      </c>
      <c r="M135" s="167">
        <v>75.375</v>
      </c>
      <c r="N135" s="168" t="s">
        <v>117</v>
      </c>
    </row>
    <row r="136" spans="1:28" ht="16.5" thickBot="1" x14ac:dyDescent="0.3">
      <c r="A136" s="22">
        <v>2009</v>
      </c>
      <c r="B136" s="22">
        <v>7</v>
      </c>
      <c r="C136" s="22">
        <v>13</v>
      </c>
      <c r="D136" s="22">
        <v>19.399999999999999</v>
      </c>
      <c r="E136" s="23" t="s">
        <v>14</v>
      </c>
      <c r="F136" s="17" t="s">
        <v>16</v>
      </c>
      <c r="G136">
        <f t="shared" ref="G136:G185" si="8">D136-15</f>
        <v>4.3999999999999986</v>
      </c>
      <c r="H136" s="5">
        <v>40007</v>
      </c>
      <c r="I136">
        <f t="shared" si="7"/>
        <v>19.399999999999999</v>
      </c>
      <c r="J136" s="77">
        <v>10.5</v>
      </c>
      <c r="K136" s="167">
        <v>1.625</v>
      </c>
      <c r="L136" s="167">
        <v>5.75</v>
      </c>
      <c r="M136" s="167">
        <v>62.125</v>
      </c>
      <c r="N136" s="168" t="s">
        <v>117</v>
      </c>
    </row>
    <row r="137" spans="1:28" ht="16.5" thickBot="1" x14ac:dyDescent="0.3">
      <c r="A137" s="22">
        <v>2009</v>
      </c>
      <c r="B137" s="22">
        <v>7</v>
      </c>
      <c r="C137" s="22">
        <v>14</v>
      </c>
      <c r="D137" s="22">
        <v>20.5</v>
      </c>
      <c r="E137" s="23" t="s">
        <v>14</v>
      </c>
      <c r="F137" s="17" t="s">
        <v>16</v>
      </c>
      <c r="G137">
        <f t="shared" si="8"/>
        <v>5.5</v>
      </c>
      <c r="H137" s="5">
        <v>40008</v>
      </c>
      <c r="I137">
        <f t="shared" si="7"/>
        <v>20.5</v>
      </c>
      <c r="J137" s="77">
        <v>0.1</v>
      </c>
      <c r="K137" s="167">
        <v>1.5</v>
      </c>
      <c r="L137" s="167">
        <v>5.5</v>
      </c>
      <c r="M137" s="167">
        <v>62.5</v>
      </c>
      <c r="N137" s="168" t="s">
        <v>124</v>
      </c>
    </row>
    <row r="138" spans="1:28" ht="16.5" thickBot="1" x14ac:dyDescent="0.3">
      <c r="A138" s="22">
        <v>2009</v>
      </c>
      <c r="B138" s="22">
        <v>7</v>
      </c>
      <c r="C138" s="22">
        <v>15</v>
      </c>
      <c r="D138" s="22">
        <v>21.9</v>
      </c>
      <c r="E138" s="23" t="s">
        <v>14</v>
      </c>
      <c r="F138" s="17" t="s">
        <v>16</v>
      </c>
      <c r="G138">
        <f t="shared" si="8"/>
        <v>6.8999999999999986</v>
      </c>
      <c r="H138" s="5">
        <v>40009</v>
      </c>
      <c r="I138">
        <f t="shared" si="7"/>
        <v>21.9</v>
      </c>
      <c r="J138" s="77">
        <v>0</v>
      </c>
      <c r="K138" s="167">
        <v>1.625</v>
      </c>
      <c r="L138" s="167">
        <v>4.5</v>
      </c>
      <c r="M138" s="167">
        <v>67.75</v>
      </c>
      <c r="N138" s="168" t="s">
        <v>124</v>
      </c>
      <c r="V138">
        <v>6</v>
      </c>
    </row>
    <row r="139" spans="1:28" ht="16.5" thickBot="1" x14ac:dyDescent="0.3">
      <c r="A139" s="22">
        <v>2009</v>
      </c>
      <c r="B139" s="22">
        <v>7</v>
      </c>
      <c r="C139" s="22">
        <v>16</v>
      </c>
      <c r="D139" s="22">
        <v>21.8</v>
      </c>
      <c r="E139" s="23" t="s">
        <v>14</v>
      </c>
      <c r="F139" s="17" t="s">
        <v>16</v>
      </c>
      <c r="G139">
        <f t="shared" si="8"/>
        <v>6.8000000000000007</v>
      </c>
      <c r="H139" s="5">
        <v>40010</v>
      </c>
      <c r="I139">
        <f t="shared" si="7"/>
        <v>21.8</v>
      </c>
      <c r="J139" s="77">
        <v>0</v>
      </c>
      <c r="K139" s="167">
        <v>1.125</v>
      </c>
      <c r="L139" s="167">
        <v>4.75</v>
      </c>
      <c r="M139" s="167">
        <v>70.375</v>
      </c>
      <c r="N139" s="168" t="s">
        <v>129</v>
      </c>
    </row>
    <row r="140" spans="1:28" ht="16.5" thickBot="1" x14ac:dyDescent="0.3">
      <c r="A140" s="22">
        <v>2009</v>
      </c>
      <c r="B140" s="22">
        <v>7</v>
      </c>
      <c r="C140" s="22">
        <v>17</v>
      </c>
      <c r="D140" s="22">
        <v>20.7</v>
      </c>
      <c r="E140" s="23" t="s">
        <v>14</v>
      </c>
      <c r="F140" s="17" t="s">
        <v>16</v>
      </c>
      <c r="G140">
        <f t="shared" si="8"/>
        <v>5.6999999999999993</v>
      </c>
      <c r="H140" s="5">
        <v>40011</v>
      </c>
      <c r="I140">
        <f t="shared" si="7"/>
        <v>20.7</v>
      </c>
      <c r="J140" s="77">
        <v>0</v>
      </c>
      <c r="K140" s="167">
        <v>1.125</v>
      </c>
      <c r="L140" s="167">
        <v>3.625</v>
      </c>
      <c r="M140" s="167">
        <v>75.375</v>
      </c>
      <c r="N140" s="168" t="s">
        <v>119</v>
      </c>
      <c r="AB140" s="57">
        <v>7</v>
      </c>
    </row>
    <row r="141" spans="1:28" ht="16.5" thickBot="1" x14ac:dyDescent="0.3">
      <c r="A141" s="22">
        <v>2009</v>
      </c>
      <c r="B141" s="22">
        <v>7</v>
      </c>
      <c r="C141" s="22">
        <v>18</v>
      </c>
      <c r="D141" s="22">
        <v>19.399999999999999</v>
      </c>
      <c r="E141" s="23" t="s">
        <v>14</v>
      </c>
      <c r="F141" s="17" t="s">
        <v>16</v>
      </c>
      <c r="G141">
        <f t="shared" si="8"/>
        <v>4.3999999999999986</v>
      </c>
      <c r="H141" s="5">
        <v>40012</v>
      </c>
      <c r="I141">
        <f t="shared" si="7"/>
        <v>19.399999999999999</v>
      </c>
      <c r="J141" s="77">
        <v>2.4</v>
      </c>
      <c r="K141" s="167">
        <v>1.5</v>
      </c>
      <c r="L141" s="167">
        <v>4.125</v>
      </c>
      <c r="M141" s="167">
        <v>78.75</v>
      </c>
      <c r="N141" s="168" t="s">
        <v>118</v>
      </c>
      <c r="AB141" s="57">
        <v>8</v>
      </c>
    </row>
    <row r="142" spans="1:28" ht="16.5" thickBot="1" x14ac:dyDescent="0.3">
      <c r="A142" s="22">
        <v>2009</v>
      </c>
      <c r="B142" s="22">
        <v>7</v>
      </c>
      <c r="C142" s="22">
        <v>19</v>
      </c>
      <c r="D142" s="22">
        <v>20.2</v>
      </c>
      <c r="E142" s="23" t="s">
        <v>14</v>
      </c>
      <c r="F142" s="17" t="s">
        <v>16</v>
      </c>
      <c r="G142">
        <f t="shared" si="8"/>
        <v>5.1999999999999993</v>
      </c>
      <c r="H142" s="5">
        <v>40013</v>
      </c>
      <c r="I142">
        <f t="shared" si="7"/>
        <v>20.2</v>
      </c>
      <c r="J142" s="77">
        <v>0.3</v>
      </c>
      <c r="K142" s="167">
        <v>1.25</v>
      </c>
      <c r="L142" s="167">
        <v>4</v>
      </c>
      <c r="M142" s="167">
        <v>74.375</v>
      </c>
      <c r="N142" s="168" t="s">
        <v>120</v>
      </c>
      <c r="AB142" s="57">
        <v>16</v>
      </c>
    </row>
    <row r="143" spans="1:28" ht="16.5" thickBot="1" x14ac:dyDescent="0.3">
      <c r="A143" s="22">
        <v>2009</v>
      </c>
      <c r="B143" s="22">
        <v>7</v>
      </c>
      <c r="C143" s="22">
        <v>20</v>
      </c>
      <c r="D143" s="22">
        <v>20.6</v>
      </c>
      <c r="E143" s="23" t="s">
        <v>14</v>
      </c>
      <c r="F143" s="17" t="s">
        <v>16</v>
      </c>
      <c r="G143">
        <f t="shared" si="8"/>
        <v>5.6000000000000014</v>
      </c>
      <c r="H143" s="5">
        <v>40014</v>
      </c>
      <c r="I143">
        <f t="shared" si="7"/>
        <v>20.6</v>
      </c>
      <c r="J143" s="77">
        <v>11.6</v>
      </c>
      <c r="K143" s="167">
        <v>2</v>
      </c>
      <c r="L143" s="167">
        <v>5.375</v>
      </c>
      <c r="M143" s="167">
        <v>80.125</v>
      </c>
      <c r="N143" s="168" t="s">
        <v>120</v>
      </c>
      <c r="AB143" s="57">
        <v>12</v>
      </c>
    </row>
    <row r="144" spans="1:28" ht="16.5" thickBot="1" x14ac:dyDescent="0.3">
      <c r="A144" s="22">
        <v>2009</v>
      </c>
      <c r="B144" s="22">
        <v>7</v>
      </c>
      <c r="C144" s="22">
        <v>21</v>
      </c>
      <c r="D144" s="22">
        <v>20.9</v>
      </c>
      <c r="E144" s="23" t="s">
        <v>14</v>
      </c>
      <c r="F144" s="17" t="s">
        <v>16</v>
      </c>
      <c r="G144">
        <f t="shared" si="8"/>
        <v>5.8999999999999986</v>
      </c>
      <c r="H144" s="5">
        <v>40015</v>
      </c>
      <c r="I144">
        <f t="shared" si="7"/>
        <v>20.9</v>
      </c>
      <c r="J144" s="77">
        <v>0</v>
      </c>
      <c r="K144" s="167">
        <v>2.875</v>
      </c>
      <c r="L144" s="167">
        <v>8.875</v>
      </c>
      <c r="M144" s="167">
        <v>74.625</v>
      </c>
      <c r="N144" s="168" t="s">
        <v>121</v>
      </c>
      <c r="AB144" s="57">
        <v>34</v>
      </c>
    </row>
    <row r="145" spans="1:28" ht="16.5" thickBot="1" x14ac:dyDescent="0.3">
      <c r="A145" s="22">
        <v>2009</v>
      </c>
      <c r="B145" s="22">
        <v>7</v>
      </c>
      <c r="C145" s="22">
        <v>22</v>
      </c>
      <c r="D145" s="22">
        <v>13</v>
      </c>
      <c r="E145" s="23" t="s">
        <v>13</v>
      </c>
      <c r="F145" s="17" t="s">
        <v>16</v>
      </c>
      <c r="G145">
        <f t="shared" si="8"/>
        <v>-2</v>
      </c>
      <c r="H145" s="5">
        <v>40016</v>
      </c>
      <c r="I145">
        <f t="shared" si="7"/>
        <v>13</v>
      </c>
      <c r="J145" s="77">
        <v>10.4</v>
      </c>
      <c r="K145" s="167">
        <v>4.125</v>
      </c>
      <c r="L145" s="167">
        <v>9.75</v>
      </c>
      <c r="M145" s="167">
        <v>82.125</v>
      </c>
      <c r="N145" s="168" t="s">
        <v>117</v>
      </c>
      <c r="AB145" s="57">
        <v>24</v>
      </c>
    </row>
    <row r="146" spans="1:28" ht="16.5" thickBot="1" x14ac:dyDescent="0.3">
      <c r="A146" s="22">
        <v>2009</v>
      </c>
      <c r="B146" s="22">
        <v>7</v>
      </c>
      <c r="C146" s="22">
        <v>23</v>
      </c>
      <c r="D146" s="22">
        <v>13.5</v>
      </c>
      <c r="E146" s="23" t="s">
        <v>13</v>
      </c>
      <c r="F146" s="17" t="s">
        <v>16</v>
      </c>
      <c r="G146">
        <f t="shared" si="8"/>
        <v>-1.5</v>
      </c>
      <c r="H146" s="5">
        <v>40017</v>
      </c>
      <c r="I146">
        <f t="shared" si="7"/>
        <v>13.5</v>
      </c>
      <c r="J146" s="77">
        <v>2.2999999999999998</v>
      </c>
      <c r="K146" s="167">
        <v>2.375</v>
      </c>
      <c r="L146" s="167">
        <v>6.75</v>
      </c>
      <c r="M146" s="167">
        <v>81.125</v>
      </c>
      <c r="N146" s="168" t="s">
        <v>121</v>
      </c>
      <c r="AB146" s="57">
        <v>43</v>
      </c>
    </row>
    <row r="147" spans="1:28" ht="16.5" thickBot="1" x14ac:dyDescent="0.3">
      <c r="A147" s="22">
        <v>2009</v>
      </c>
      <c r="B147" s="22">
        <v>7</v>
      </c>
      <c r="C147" s="22">
        <v>24</v>
      </c>
      <c r="D147" s="22">
        <v>13.7</v>
      </c>
      <c r="E147" s="23" t="s">
        <v>13</v>
      </c>
      <c r="F147" s="17" t="s">
        <v>16</v>
      </c>
      <c r="G147">
        <f t="shared" si="8"/>
        <v>-1.3000000000000007</v>
      </c>
      <c r="H147" s="5">
        <v>40018</v>
      </c>
      <c r="I147">
        <f t="shared" si="7"/>
        <v>13.7</v>
      </c>
      <c r="J147" s="77">
        <v>0</v>
      </c>
      <c r="K147" s="167">
        <v>1</v>
      </c>
      <c r="L147" s="167">
        <v>3.5</v>
      </c>
      <c r="M147" s="167">
        <v>77</v>
      </c>
      <c r="N147" s="168" t="s">
        <v>120</v>
      </c>
      <c r="AB147" s="57">
        <v>75</v>
      </c>
    </row>
    <row r="148" spans="1:28" ht="16.5" thickBot="1" x14ac:dyDescent="0.3">
      <c r="A148" s="22">
        <v>2009</v>
      </c>
      <c r="B148" s="22">
        <v>7</v>
      </c>
      <c r="C148" s="22">
        <v>25</v>
      </c>
      <c r="D148" s="22">
        <v>16</v>
      </c>
      <c r="E148" s="23" t="s">
        <v>14</v>
      </c>
      <c r="F148" s="17" t="s">
        <v>16</v>
      </c>
      <c r="G148">
        <f t="shared" si="8"/>
        <v>1</v>
      </c>
      <c r="H148" s="5">
        <v>40019</v>
      </c>
      <c r="I148">
        <f t="shared" si="7"/>
        <v>16</v>
      </c>
      <c r="J148" s="77">
        <v>3.6</v>
      </c>
      <c r="K148" s="167">
        <v>0.625</v>
      </c>
      <c r="L148" s="167">
        <v>2.5</v>
      </c>
      <c r="M148" s="167">
        <v>90.375</v>
      </c>
      <c r="N148" s="168" t="s">
        <v>124</v>
      </c>
      <c r="AB148" s="57">
        <v>61</v>
      </c>
    </row>
    <row r="149" spans="1:28" ht="16.5" thickBot="1" x14ac:dyDescent="0.3">
      <c r="A149" s="22">
        <v>2009</v>
      </c>
      <c r="B149" s="22">
        <v>7</v>
      </c>
      <c r="C149" s="22">
        <v>26</v>
      </c>
      <c r="D149" s="22">
        <v>18.100000000000001</v>
      </c>
      <c r="E149" s="23" t="s">
        <v>14</v>
      </c>
      <c r="F149" s="17" t="s">
        <v>16</v>
      </c>
      <c r="G149">
        <f t="shared" si="8"/>
        <v>3.1000000000000014</v>
      </c>
      <c r="H149" s="5">
        <v>40020</v>
      </c>
      <c r="I149">
        <f t="shared" si="7"/>
        <v>18.100000000000001</v>
      </c>
      <c r="J149" s="77">
        <v>0</v>
      </c>
      <c r="K149" s="167">
        <v>1</v>
      </c>
      <c r="L149" s="167">
        <v>2.875</v>
      </c>
      <c r="M149" s="167">
        <v>78.5</v>
      </c>
      <c r="N149" s="168" t="s">
        <v>118</v>
      </c>
      <c r="AA149">
        <v>8</v>
      </c>
      <c r="AB149" s="57">
        <v>95</v>
      </c>
    </row>
    <row r="150" spans="1:28" ht="16.5" thickBot="1" x14ac:dyDescent="0.3">
      <c r="A150" s="22">
        <v>2009</v>
      </c>
      <c r="B150" s="22">
        <v>7</v>
      </c>
      <c r="C150" s="22">
        <v>27</v>
      </c>
      <c r="D150" s="22">
        <v>19</v>
      </c>
      <c r="E150" s="23" t="s">
        <v>14</v>
      </c>
      <c r="F150" s="17" t="s">
        <v>16</v>
      </c>
      <c r="G150">
        <f t="shared" si="8"/>
        <v>4</v>
      </c>
      <c r="H150" s="5">
        <v>40021</v>
      </c>
      <c r="I150">
        <f t="shared" si="7"/>
        <v>19</v>
      </c>
      <c r="J150" s="77">
        <v>0</v>
      </c>
      <c r="K150" s="167">
        <v>1</v>
      </c>
      <c r="L150" s="167">
        <v>3.125</v>
      </c>
      <c r="M150" s="167">
        <v>68.5</v>
      </c>
      <c r="N150" s="168" t="s">
        <v>125</v>
      </c>
      <c r="AA150">
        <v>15</v>
      </c>
      <c r="AB150" s="57">
        <v>100</v>
      </c>
    </row>
    <row r="151" spans="1:28" ht="16.5" thickBot="1" x14ac:dyDescent="0.3">
      <c r="A151" s="22">
        <v>2009</v>
      </c>
      <c r="B151" s="22">
        <v>7</v>
      </c>
      <c r="C151" s="22">
        <v>28</v>
      </c>
      <c r="D151" s="22">
        <v>20.399999999999999</v>
      </c>
      <c r="E151" s="23" t="s">
        <v>14</v>
      </c>
      <c r="F151" s="17" t="s">
        <v>16</v>
      </c>
      <c r="G151">
        <f t="shared" si="8"/>
        <v>5.3999999999999986</v>
      </c>
      <c r="H151" s="5">
        <v>40022</v>
      </c>
      <c r="I151">
        <f t="shared" si="7"/>
        <v>20.399999999999999</v>
      </c>
      <c r="J151" s="77">
        <v>0</v>
      </c>
      <c r="K151" s="167">
        <v>1</v>
      </c>
      <c r="L151" s="167">
        <v>4.25</v>
      </c>
      <c r="M151" s="167">
        <v>65.25</v>
      </c>
      <c r="N151" s="168" t="s">
        <v>122</v>
      </c>
      <c r="AA151">
        <v>24</v>
      </c>
      <c r="AB151" s="57">
        <v>97</v>
      </c>
    </row>
    <row r="152" spans="1:28" ht="16.5" thickBot="1" x14ac:dyDescent="0.3">
      <c r="A152" s="22">
        <v>2009</v>
      </c>
      <c r="B152" s="22">
        <v>7</v>
      </c>
      <c r="C152" s="22">
        <v>29</v>
      </c>
      <c r="D152" s="22">
        <v>19.7</v>
      </c>
      <c r="E152" s="23" t="s">
        <v>14</v>
      </c>
      <c r="F152" s="17" t="s">
        <v>16</v>
      </c>
      <c r="G152">
        <f t="shared" si="8"/>
        <v>4.6999999999999993</v>
      </c>
      <c r="H152" s="5">
        <v>40023</v>
      </c>
      <c r="I152">
        <f t="shared" si="7"/>
        <v>19.7</v>
      </c>
      <c r="J152" s="77">
        <v>0.3</v>
      </c>
      <c r="K152" s="167">
        <v>1.375</v>
      </c>
      <c r="L152" s="167">
        <v>4</v>
      </c>
      <c r="M152" s="167">
        <v>76.625</v>
      </c>
      <c r="N152" s="168" t="s">
        <v>117</v>
      </c>
      <c r="AA152">
        <v>37</v>
      </c>
      <c r="AB152" s="57">
        <v>82</v>
      </c>
    </row>
    <row r="153" spans="1:28" ht="16.5" thickBot="1" x14ac:dyDescent="0.3">
      <c r="A153" s="22">
        <v>2009</v>
      </c>
      <c r="B153" s="22">
        <v>7</v>
      </c>
      <c r="C153" s="22">
        <v>30</v>
      </c>
      <c r="D153" s="22">
        <v>18.100000000000001</v>
      </c>
      <c r="E153" s="23" t="s">
        <v>14</v>
      </c>
      <c r="F153" s="17" t="s">
        <v>16</v>
      </c>
      <c r="G153">
        <f t="shared" si="8"/>
        <v>3.1000000000000014</v>
      </c>
      <c r="H153" s="5">
        <v>40024</v>
      </c>
      <c r="I153">
        <f t="shared" si="7"/>
        <v>18.100000000000001</v>
      </c>
      <c r="J153" s="77">
        <v>13.3</v>
      </c>
      <c r="K153" s="167">
        <v>1.625</v>
      </c>
      <c r="L153" s="167">
        <v>4.625</v>
      </c>
      <c r="M153" s="167">
        <v>86.75</v>
      </c>
      <c r="N153" s="168" t="s">
        <v>121</v>
      </c>
      <c r="AA153">
        <v>12</v>
      </c>
      <c r="AB153" s="57">
        <v>42</v>
      </c>
    </row>
    <row r="154" spans="1:28" ht="16.5" thickBot="1" x14ac:dyDescent="0.3">
      <c r="A154" s="22">
        <v>2009</v>
      </c>
      <c r="B154" s="22">
        <v>7</v>
      </c>
      <c r="C154" s="22">
        <v>31</v>
      </c>
      <c r="D154" s="22">
        <v>17.2</v>
      </c>
      <c r="E154" s="23" t="s">
        <v>14</v>
      </c>
      <c r="F154" s="17" t="s">
        <v>16</v>
      </c>
      <c r="G154">
        <f t="shared" si="8"/>
        <v>2.1999999999999993</v>
      </c>
      <c r="H154" s="5">
        <v>40025</v>
      </c>
      <c r="I154">
        <f t="shared" si="7"/>
        <v>17.2</v>
      </c>
      <c r="J154" s="77">
        <v>1.5</v>
      </c>
      <c r="K154" s="167">
        <v>1.25</v>
      </c>
      <c r="L154" s="167">
        <v>4.125</v>
      </c>
      <c r="M154" s="167">
        <v>76.375</v>
      </c>
      <c r="N154" s="168" t="s">
        <v>117</v>
      </c>
      <c r="AA154">
        <v>68</v>
      </c>
      <c r="AB154" s="57">
        <v>54</v>
      </c>
    </row>
    <row r="155" spans="1:28" ht="16.5" thickBot="1" x14ac:dyDescent="0.3">
      <c r="A155" s="22">
        <v>2009</v>
      </c>
      <c r="B155" s="22">
        <v>8</v>
      </c>
      <c r="C155" s="22">
        <v>1</v>
      </c>
      <c r="D155" s="22">
        <v>17.399999999999999</v>
      </c>
      <c r="E155" s="23" t="s">
        <v>14</v>
      </c>
      <c r="F155" s="17" t="s">
        <v>16</v>
      </c>
      <c r="G155">
        <f t="shared" si="8"/>
        <v>2.3999999999999986</v>
      </c>
      <c r="H155" s="5">
        <v>40026</v>
      </c>
      <c r="I155">
        <f t="shared" si="7"/>
        <v>17.399999999999999</v>
      </c>
      <c r="J155" s="77">
        <v>0</v>
      </c>
      <c r="K155" s="167">
        <v>0.5</v>
      </c>
      <c r="L155" s="167">
        <v>2.75</v>
      </c>
      <c r="M155" s="167">
        <v>72.5</v>
      </c>
      <c r="N155" s="168" t="s">
        <v>129</v>
      </c>
      <c r="AA155">
        <v>100</v>
      </c>
      <c r="AB155" s="57">
        <v>65</v>
      </c>
    </row>
    <row r="156" spans="1:28" ht="16.5" thickBot="1" x14ac:dyDescent="0.3">
      <c r="A156" s="22">
        <v>2009</v>
      </c>
      <c r="B156" s="22">
        <v>8</v>
      </c>
      <c r="C156" s="22">
        <v>2</v>
      </c>
      <c r="D156" s="22">
        <v>17.3</v>
      </c>
      <c r="E156" s="23" t="s">
        <v>14</v>
      </c>
      <c r="F156" s="17" t="s">
        <v>16</v>
      </c>
      <c r="G156">
        <f t="shared" si="8"/>
        <v>2.3000000000000007</v>
      </c>
      <c r="H156" s="5">
        <v>40027</v>
      </c>
      <c r="I156">
        <f t="shared" si="7"/>
        <v>17.3</v>
      </c>
      <c r="J156" s="77">
        <v>0</v>
      </c>
      <c r="K156" s="167">
        <v>0.75</v>
      </c>
      <c r="L156" s="167">
        <v>2.625</v>
      </c>
      <c r="M156" s="167">
        <v>77.875</v>
      </c>
      <c r="N156" s="168" t="s">
        <v>127</v>
      </c>
      <c r="AA156">
        <v>92</v>
      </c>
      <c r="AB156" s="57">
        <v>53</v>
      </c>
    </row>
    <row r="157" spans="1:28" ht="16.5" thickBot="1" x14ac:dyDescent="0.3">
      <c r="A157" s="22">
        <v>2009</v>
      </c>
      <c r="B157" s="22">
        <v>8</v>
      </c>
      <c r="C157" s="22">
        <v>3</v>
      </c>
      <c r="D157" s="22">
        <v>17.2</v>
      </c>
      <c r="E157" s="23" t="s">
        <v>14</v>
      </c>
      <c r="F157" s="17" t="s">
        <v>16</v>
      </c>
      <c r="G157">
        <f t="shared" si="8"/>
        <v>2.1999999999999993</v>
      </c>
      <c r="H157" s="5">
        <v>40028</v>
      </c>
      <c r="I157">
        <f t="shared" si="7"/>
        <v>17.2</v>
      </c>
      <c r="J157" s="77">
        <v>1.1000000000000001</v>
      </c>
      <c r="K157" s="167">
        <v>1.125</v>
      </c>
      <c r="L157" s="167">
        <v>4.5</v>
      </c>
      <c r="M157" s="167">
        <v>83.25</v>
      </c>
      <c r="N157" s="168" t="s">
        <v>124</v>
      </c>
      <c r="AA157">
        <v>76</v>
      </c>
      <c r="AB157" s="57">
        <v>29</v>
      </c>
    </row>
    <row r="158" spans="1:28" ht="16.5" thickBot="1" x14ac:dyDescent="0.3">
      <c r="A158" s="22">
        <v>2009</v>
      </c>
      <c r="B158" s="22">
        <v>8</v>
      </c>
      <c r="C158" s="22">
        <v>4</v>
      </c>
      <c r="D158" s="22">
        <v>19.399999999999999</v>
      </c>
      <c r="E158" s="23" t="s">
        <v>14</v>
      </c>
      <c r="F158" s="17" t="s">
        <v>16</v>
      </c>
      <c r="G158">
        <f t="shared" si="8"/>
        <v>4.3999999999999986</v>
      </c>
      <c r="H158" s="5">
        <v>40029</v>
      </c>
      <c r="I158">
        <f t="shared" si="7"/>
        <v>19.399999999999999</v>
      </c>
      <c r="J158" s="77">
        <v>7.6</v>
      </c>
      <c r="K158" s="167">
        <v>2.75</v>
      </c>
      <c r="L158" s="167">
        <v>7.75</v>
      </c>
      <c r="M158" s="167">
        <v>80.625</v>
      </c>
      <c r="N158" s="168" t="s">
        <v>117</v>
      </c>
      <c r="AA158">
        <v>45</v>
      </c>
      <c r="AB158" s="57">
        <v>17</v>
      </c>
    </row>
    <row r="159" spans="1:28" ht="16.5" thickBot="1" x14ac:dyDescent="0.3">
      <c r="A159" s="22">
        <v>2009</v>
      </c>
      <c r="B159" s="22">
        <v>8</v>
      </c>
      <c r="C159" s="22">
        <v>5</v>
      </c>
      <c r="D159" s="22">
        <v>16.399999999999999</v>
      </c>
      <c r="E159" s="23" t="s">
        <v>14</v>
      </c>
      <c r="F159" s="17" t="s">
        <v>16</v>
      </c>
      <c r="G159">
        <f t="shared" si="8"/>
        <v>1.3999999999999986</v>
      </c>
      <c r="H159" s="5">
        <v>40030</v>
      </c>
      <c r="I159">
        <f t="shared" si="7"/>
        <v>16.399999999999999</v>
      </c>
      <c r="J159" s="77">
        <v>11.8</v>
      </c>
      <c r="K159" s="167">
        <v>1.75</v>
      </c>
      <c r="L159" s="167">
        <v>6.125</v>
      </c>
      <c r="M159" s="167">
        <v>87.75</v>
      </c>
      <c r="N159" s="168" t="s">
        <v>117</v>
      </c>
      <c r="AA159">
        <v>22</v>
      </c>
      <c r="AB159" s="57">
        <v>14</v>
      </c>
    </row>
    <row r="160" spans="1:28" ht="16.5" thickBot="1" x14ac:dyDescent="0.3">
      <c r="A160" s="22">
        <v>2009</v>
      </c>
      <c r="B160" s="22">
        <v>8</v>
      </c>
      <c r="C160" s="22">
        <v>6</v>
      </c>
      <c r="D160" s="22">
        <v>15.8</v>
      </c>
      <c r="E160" s="23" t="s">
        <v>14</v>
      </c>
      <c r="F160" s="17" t="s">
        <v>16</v>
      </c>
      <c r="G160">
        <f t="shared" si="8"/>
        <v>0.80000000000000071</v>
      </c>
      <c r="H160" s="5">
        <v>40031</v>
      </c>
      <c r="I160">
        <f t="shared" si="7"/>
        <v>15.8</v>
      </c>
      <c r="J160" s="77">
        <v>3.3</v>
      </c>
      <c r="K160" s="167">
        <v>2.375</v>
      </c>
      <c r="L160" s="167">
        <v>6.625</v>
      </c>
      <c r="M160" s="167">
        <v>86.375</v>
      </c>
      <c r="N160" s="168" t="s">
        <v>120</v>
      </c>
      <c r="AA160">
        <v>34</v>
      </c>
      <c r="AB160" s="57">
        <v>15</v>
      </c>
    </row>
    <row r="161" spans="1:28" ht="16.5" thickBot="1" x14ac:dyDescent="0.3">
      <c r="A161" s="22">
        <v>2009</v>
      </c>
      <c r="B161" s="22">
        <v>8</v>
      </c>
      <c r="C161" s="22">
        <v>7</v>
      </c>
      <c r="D161" s="22">
        <v>15.8</v>
      </c>
      <c r="E161" s="23" t="s">
        <v>14</v>
      </c>
      <c r="F161" s="17" t="s">
        <v>16</v>
      </c>
      <c r="G161">
        <f t="shared" si="8"/>
        <v>0.80000000000000071</v>
      </c>
      <c r="H161" s="5">
        <v>40032</v>
      </c>
      <c r="I161">
        <f t="shared" si="7"/>
        <v>15.8</v>
      </c>
      <c r="J161" s="77">
        <v>0</v>
      </c>
      <c r="K161" s="167">
        <v>1.625</v>
      </c>
      <c r="L161" s="167">
        <v>4.125</v>
      </c>
      <c r="M161" s="167">
        <v>72.25</v>
      </c>
      <c r="N161" s="168" t="s">
        <v>124</v>
      </c>
      <c r="AA161">
        <v>48</v>
      </c>
      <c r="AB161" s="57">
        <v>17</v>
      </c>
    </row>
    <row r="162" spans="1:28" ht="16.5" thickBot="1" x14ac:dyDescent="0.3">
      <c r="A162" s="22">
        <v>2009</v>
      </c>
      <c r="B162" s="22">
        <v>8</v>
      </c>
      <c r="C162" s="22">
        <v>8</v>
      </c>
      <c r="D162" s="22">
        <v>19.100000000000001</v>
      </c>
      <c r="E162" s="23" t="s">
        <v>14</v>
      </c>
      <c r="F162" s="17" t="s">
        <v>16</v>
      </c>
      <c r="G162">
        <f t="shared" si="8"/>
        <v>4.1000000000000014</v>
      </c>
      <c r="H162" s="5">
        <v>40033</v>
      </c>
      <c r="I162">
        <f t="shared" si="7"/>
        <v>19.100000000000001</v>
      </c>
      <c r="J162" s="77">
        <v>0</v>
      </c>
      <c r="K162" s="167">
        <v>2.25</v>
      </c>
      <c r="L162" s="167">
        <v>6.75</v>
      </c>
      <c r="M162" s="167">
        <v>64.5</v>
      </c>
      <c r="N162" s="168" t="s">
        <v>118</v>
      </c>
      <c r="AA162">
        <v>56</v>
      </c>
      <c r="AB162" s="57">
        <v>13</v>
      </c>
    </row>
    <row r="163" spans="1:28" ht="16.5" thickBot="1" x14ac:dyDescent="0.3">
      <c r="A163" s="22">
        <v>2009</v>
      </c>
      <c r="B163" s="22">
        <v>8</v>
      </c>
      <c r="C163" s="22">
        <v>9</v>
      </c>
      <c r="D163" s="22">
        <v>21.3</v>
      </c>
      <c r="E163" s="23" t="s">
        <v>14</v>
      </c>
      <c r="F163" s="17" t="s">
        <v>16</v>
      </c>
      <c r="G163">
        <f t="shared" si="8"/>
        <v>6.3000000000000007</v>
      </c>
      <c r="H163" s="5">
        <v>40034</v>
      </c>
      <c r="I163">
        <f t="shared" si="7"/>
        <v>21.3</v>
      </c>
      <c r="J163" s="77">
        <v>0.4</v>
      </c>
      <c r="K163" s="167">
        <v>1.375</v>
      </c>
      <c r="L163" s="167">
        <v>4.625</v>
      </c>
      <c r="M163" s="167">
        <v>75</v>
      </c>
      <c r="N163" s="168" t="s">
        <v>121</v>
      </c>
      <c r="AA163">
        <v>42</v>
      </c>
      <c r="AB163" s="57">
        <v>7</v>
      </c>
    </row>
    <row r="164" spans="1:28" ht="16.5" thickBot="1" x14ac:dyDescent="0.3">
      <c r="A164" s="22">
        <v>2009</v>
      </c>
      <c r="B164" s="22">
        <v>8</v>
      </c>
      <c r="C164" s="22">
        <v>10</v>
      </c>
      <c r="D164" s="22">
        <v>19.899999999999999</v>
      </c>
      <c r="E164" s="23" t="s">
        <v>14</v>
      </c>
      <c r="F164" s="17" t="s">
        <v>16</v>
      </c>
      <c r="G164">
        <f t="shared" si="8"/>
        <v>4.8999999999999986</v>
      </c>
      <c r="H164" s="5">
        <v>40035</v>
      </c>
      <c r="I164">
        <f t="shared" si="7"/>
        <v>19.899999999999999</v>
      </c>
      <c r="J164" s="77">
        <v>0.4</v>
      </c>
      <c r="K164" s="167">
        <v>2</v>
      </c>
      <c r="L164" s="167">
        <v>6</v>
      </c>
      <c r="M164" s="167">
        <v>64.375</v>
      </c>
      <c r="N164" s="168" t="s">
        <v>121</v>
      </c>
      <c r="AA164">
        <v>38</v>
      </c>
      <c r="AB164" s="57">
        <v>5</v>
      </c>
    </row>
    <row r="165" spans="1:28" ht="16.5" thickBot="1" x14ac:dyDescent="0.3">
      <c r="A165" s="22">
        <v>2009</v>
      </c>
      <c r="B165" s="22">
        <v>8</v>
      </c>
      <c r="C165" s="22">
        <v>11</v>
      </c>
      <c r="D165" s="22">
        <v>17.899999999999999</v>
      </c>
      <c r="E165" s="23" t="s">
        <v>14</v>
      </c>
      <c r="F165" s="17" t="s">
        <v>16</v>
      </c>
      <c r="G165">
        <f t="shared" si="8"/>
        <v>2.8999999999999986</v>
      </c>
      <c r="H165" s="5">
        <v>40036</v>
      </c>
      <c r="I165">
        <f t="shared" si="7"/>
        <v>17.899999999999999</v>
      </c>
      <c r="J165" s="77">
        <v>3.4</v>
      </c>
      <c r="K165" s="167">
        <v>2.5</v>
      </c>
      <c r="L165" s="167">
        <v>6.375</v>
      </c>
      <c r="M165" s="167">
        <v>73.25</v>
      </c>
      <c r="N165" s="168" t="s">
        <v>123</v>
      </c>
      <c r="AA165">
        <v>27</v>
      </c>
      <c r="AB165" s="57">
        <v>4</v>
      </c>
    </row>
    <row r="166" spans="1:28" ht="16.5" thickBot="1" x14ac:dyDescent="0.3">
      <c r="A166" s="22">
        <v>2009</v>
      </c>
      <c r="B166" s="22">
        <v>8</v>
      </c>
      <c r="C166" s="22">
        <v>12</v>
      </c>
      <c r="D166" s="22">
        <v>13.6</v>
      </c>
      <c r="E166" s="23" t="s">
        <v>13</v>
      </c>
      <c r="F166" s="17" t="s">
        <v>16</v>
      </c>
      <c r="G166">
        <f t="shared" si="8"/>
        <v>-1.4000000000000004</v>
      </c>
      <c r="H166" s="5">
        <v>40037</v>
      </c>
      <c r="I166">
        <f t="shared" si="7"/>
        <v>13.6</v>
      </c>
      <c r="J166" s="77">
        <v>5.9</v>
      </c>
      <c r="K166" s="167">
        <v>2.5</v>
      </c>
      <c r="L166" s="167">
        <v>8.25</v>
      </c>
      <c r="M166" s="167">
        <v>79.625</v>
      </c>
      <c r="N166" s="168" t="s">
        <v>119</v>
      </c>
      <c r="AA166">
        <v>18</v>
      </c>
      <c r="AB166" s="57">
        <v>2</v>
      </c>
    </row>
    <row r="167" spans="1:28" ht="16.5" thickBot="1" x14ac:dyDescent="0.3">
      <c r="A167" s="22">
        <v>2009</v>
      </c>
      <c r="B167" s="22">
        <v>8</v>
      </c>
      <c r="C167" s="22">
        <v>13</v>
      </c>
      <c r="D167" s="22">
        <v>12.8</v>
      </c>
      <c r="E167" s="23" t="s">
        <v>13</v>
      </c>
      <c r="F167" s="17" t="s">
        <v>16</v>
      </c>
      <c r="G167">
        <f t="shared" si="8"/>
        <v>-2.1999999999999993</v>
      </c>
      <c r="H167" s="5">
        <v>40038</v>
      </c>
      <c r="I167">
        <f t="shared" si="7"/>
        <v>12.8</v>
      </c>
      <c r="J167" s="77">
        <v>3.7</v>
      </c>
      <c r="K167" s="167">
        <v>1.875</v>
      </c>
      <c r="L167" s="167">
        <v>5.625</v>
      </c>
      <c r="M167" s="167">
        <v>83.875</v>
      </c>
      <c r="N167" s="168" t="s">
        <v>122</v>
      </c>
      <c r="AA167">
        <v>14</v>
      </c>
      <c r="AB167" s="57">
        <v>2</v>
      </c>
    </row>
    <row r="168" spans="1:28" ht="16.5" thickBot="1" x14ac:dyDescent="0.3">
      <c r="A168" s="22">
        <v>2009</v>
      </c>
      <c r="B168" s="22">
        <v>8</v>
      </c>
      <c r="C168" s="22">
        <v>14</v>
      </c>
      <c r="D168" s="22">
        <v>13.1</v>
      </c>
      <c r="E168" s="23" t="s">
        <v>13</v>
      </c>
      <c r="F168" s="17" t="s">
        <v>16</v>
      </c>
      <c r="G168">
        <f t="shared" si="8"/>
        <v>-1.9000000000000004</v>
      </c>
      <c r="H168" s="5">
        <v>40039</v>
      </c>
      <c r="I168">
        <f t="shared" si="7"/>
        <v>13.1</v>
      </c>
      <c r="J168" s="77">
        <v>0.6</v>
      </c>
      <c r="K168" s="167">
        <v>1</v>
      </c>
      <c r="L168" s="167">
        <v>3.75</v>
      </c>
      <c r="M168" s="167">
        <v>71.5</v>
      </c>
      <c r="N168" s="168" t="s">
        <v>118</v>
      </c>
      <c r="AA168">
        <v>9</v>
      </c>
      <c r="AB168" s="57">
        <v>2</v>
      </c>
    </row>
    <row r="169" spans="1:28" ht="16.5" thickBot="1" x14ac:dyDescent="0.3">
      <c r="A169" s="22">
        <v>2009</v>
      </c>
      <c r="B169" s="22">
        <v>8</v>
      </c>
      <c r="C169" s="22">
        <v>15</v>
      </c>
      <c r="D169" s="22">
        <v>13.5</v>
      </c>
      <c r="E169" s="23" t="s">
        <v>13</v>
      </c>
      <c r="F169" s="17" t="s">
        <v>16</v>
      </c>
      <c r="G169">
        <f t="shared" si="8"/>
        <v>-1.5</v>
      </c>
      <c r="H169" s="5">
        <v>40040</v>
      </c>
      <c r="I169">
        <f t="shared" si="7"/>
        <v>13.5</v>
      </c>
      <c r="J169" s="77">
        <v>0</v>
      </c>
      <c r="K169" s="167">
        <v>0.875</v>
      </c>
      <c r="L169" s="167">
        <v>3.875</v>
      </c>
      <c r="M169" s="167">
        <v>66.25</v>
      </c>
      <c r="N169" s="168" t="s">
        <v>125</v>
      </c>
      <c r="AA169">
        <v>6</v>
      </c>
      <c r="AB169" s="57">
        <v>2</v>
      </c>
    </row>
    <row r="170" spans="1:28" ht="16.5" thickBot="1" x14ac:dyDescent="0.3">
      <c r="A170" s="22">
        <v>2009</v>
      </c>
      <c r="B170" s="22">
        <v>8</v>
      </c>
      <c r="C170" s="22">
        <v>16</v>
      </c>
      <c r="D170" s="22">
        <v>14.8</v>
      </c>
      <c r="E170" s="23" t="s">
        <v>13</v>
      </c>
      <c r="F170" s="17" t="s">
        <v>16</v>
      </c>
      <c r="G170">
        <f t="shared" si="8"/>
        <v>-0.19999999999999929</v>
      </c>
      <c r="H170" s="5">
        <v>40041</v>
      </c>
      <c r="I170">
        <f t="shared" si="7"/>
        <v>14.8</v>
      </c>
      <c r="J170" s="77">
        <v>0</v>
      </c>
      <c r="K170" s="167">
        <v>1.25</v>
      </c>
      <c r="L170" s="167">
        <v>4.125</v>
      </c>
      <c r="M170" s="167">
        <v>72.25</v>
      </c>
      <c r="N170" s="168" t="s">
        <v>130</v>
      </c>
      <c r="AB170" s="57">
        <v>2</v>
      </c>
    </row>
    <row r="171" spans="1:28" ht="16.5" thickBot="1" x14ac:dyDescent="0.3">
      <c r="A171" s="22">
        <v>2009</v>
      </c>
      <c r="B171" s="22">
        <v>8</v>
      </c>
      <c r="C171" s="22">
        <v>17</v>
      </c>
      <c r="D171" s="22">
        <v>16.8</v>
      </c>
      <c r="E171" s="23" t="s">
        <v>14</v>
      </c>
      <c r="F171" s="17" t="s">
        <v>16</v>
      </c>
      <c r="G171">
        <f t="shared" si="8"/>
        <v>1.8000000000000007</v>
      </c>
      <c r="H171" s="5">
        <v>40042</v>
      </c>
      <c r="I171">
        <f t="shared" si="7"/>
        <v>16.8</v>
      </c>
      <c r="J171" s="77">
        <v>0.4</v>
      </c>
      <c r="K171" s="167">
        <v>1.625</v>
      </c>
      <c r="L171" s="167">
        <v>4.625</v>
      </c>
      <c r="M171" s="167">
        <v>66</v>
      </c>
      <c r="N171" s="168" t="s">
        <v>129</v>
      </c>
      <c r="AB171" s="57">
        <v>0</v>
      </c>
    </row>
    <row r="172" spans="1:28" ht="16.5" thickBot="1" x14ac:dyDescent="0.3">
      <c r="A172" s="22">
        <v>2009</v>
      </c>
      <c r="B172" s="22">
        <v>8</v>
      </c>
      <c r="C172" s="22">
        <v>18</v>
      </c>
      <c r="D172" s="22">
        <v>17.5</v>
      </c>
      <c r="E172" s="23" t="s">
        <v>14</v>
      </c>
      <c r="F172" s="17" t="s">
        <v>16</v>
      </c>
      <c r="G172">
        <f t="shared" si="8"/>
        <v>2.5</v>
      </c>
      <c r="H172" s="5">
        <v>40043</v>
      </c>
      <c r="I172">
        <f t="shared" si="7"/>
        <v>17.5</v>
      </c>
      <c r="J172" s="77">
        <v>0</v>
      </c>
      <c r="K172" s="167">
        <v>0.75</v>
      </c>
      <c r="L172" s="167">
        <v>2.75</v>
      </c>
      <c r="M172" s="167">
        <v>65.5</v>
      </c>
      <c r="N172" s="168" t="s">
        <v>127</v>
      </c>
      <c r="AB172" s="57">
        <v>1</v>
      </c>
    </row>
    <row r="173" spans="1:28" ht="16.5" thickBot="1" x14ac:dyDescent="0.3">
      <c r="A173" s="22">
        <v>2009</v>
      </c>
      <c r="B173" s="22">
        <v>8</v>
      </c>
      <c r="C173" s="22">
        <v>19</v>
      </c>
      <c r="D173" s="22">
        <v>17.100000000000001</v>
      </c>
      <c r="E173" s="23" t="s">
        <v>14</v>
      </c>
      <c r="F173" s="17" t="s">
        <v>16</v>
      </c>
      <c r="G173">
        <f t="shared" si="8"/>
        <v>2.1000000000000014</v>
      </c>
      <c r="H173" s="5">
        <v>40044</v>
      </c>
      <c r="I173">
        <f t="shared" si="7"/>
        <v>17.100000000000001</v>
      </c>
      <c r="J173" s="77">
        <v>0</v>
      </c>
      <c r="K173" s="167">
        <v>1.25</v>
      </c>
      <c r="L173" s="167">
        <v>3.5</v>
      </c>
      <c r="M173" s="167">
        <v>69.75</v>
      </c>
      <c r="N173" s="168" t="s">
        <v>130</v>
      </c>
      <c r="AB173" s="57">
        <v>1</v>
      </c>
    </row>
    <row r="174" spans="1:28" ht="16.5" thickBot="1" x14ac:dyDescent="0.3">
      <c r="A174" s="22">
        <v>2009</v>
      </c>
      <c r="B174" s="22">
        <v>8</v>
      </c>
      <c r="C174" s="22">
        <v>20</v>
      </c>
      <c r="D174" s="22">
        <v>16.3</v>
      </c>
      <c r="E174" s="23" t="s">
        <v>14</v>
      </c>
      <c r="F174" s="17" t="s">
        <v>16</v>
      </c>
      <c r="G174">
        <f t="shared" si="8"/>
        <v>1.3000000000000007</v>
      </c>
      <c r="H174" s="5">
        <v>40045</v>
      </c>
      <c r="I174">
        <f t="shared" si="7"/>
        <v>16.3</v>
      </c>
      <c r="J174" s="77">
        <v>0</v>
      </c>
      <c r="K174" s="167">
        <v>1.125</v>
      </c>
      <c r="L174" s="167">
        <v>3.125</v>
      </c>
      <c r="M174" s="167">
        <v>68</v>
      </c>
      <c r="N174" s="168" t="s">
        <v>121</v>
      </c>
      <c r="AB174" s="57">
        <v>1</v>
      </c>
    </row>
    <row r="175" spans="1:28" ht="16.5" thickBot="1" x14ac:dyDescent="0.3">
      <c r="A175" s="22">
        <v>2009</v>
      </c>
      <c r="B175" s="22">
        <v>8</v>
      </c>
      <c r="C175" s="22">
        <v>21</v>
      </c>
      <c r="D175" s="22">
        <v>15.9</v>
      </c>
      <c r="E175" s="23" t="s">
        <v>14</v>
      </c>
      <c r="F175" s="17" t="s">
        <v>16</v>
      </c>
      <c r="G175">
        <f t="shared" si="8"/>
        <v>0.90000000000000036</v>
      </c>
      <c r="H175" s="5">
        <v>40046</v>
      </c>
      <c r="I175">
        <f t="shared" si="7"/>
        <v>15.9</v>
      </c>
      <c r="J175" s="77">
        <v>0.9</v>
      </c>
      <c r="K175" s="167">
        <v>1.25</v>
      </c>
      <c r="L175" s="167">
        <v>3.75</v>
      </c>
      <c r="M175" s="167">
        <v>83.875</v>
      </c>
      <c r="N175" s="168" t="s">
        <v>119</v>
      </c>
    </row>
    <row r="176" spans="1:28" ht="16.5" thickBot="1" x14ac:dyDescent="0.3">
      <c r="A176" s="22">
        <v>2009</v>
      </c>
      <c r="B176" s="22">
        <v>8</v>
      </c>
      <c r="C176" s="22">
        <v>22</v>
      </c>
      <c r="D176" s="22">
        <v>16.3</v>
      </c>
      <c r="E176" s="23" t="s">
        <v>14</v>
      </c>
      <c r="F176" s="17" t="s">
        <v>16</v>
      </c>
      <c r="G176">
        <f t="shared" si="8"/>
        <v>1.3000000000000007</v>
      </c>
      <c r="H176" s="5">
        <v>40047</v>
      </c>
      <c r="I176">
        <f t="shared" si="7"/>
        <v>16.3</v>
      </c>
      <c r="J176" s="77">
        <v>1.7</v>
      </c>
      <c r="K176" s="167">
        <v>1.125</v>
      </c>
      <c r="L176" s="167">
        <v>5.25</v>
      </c>
      <c r="M176" s="167">
        <v>74.25</v>
      </c>
      <c r="N176" s="168" t="s">
        <v>119</v>
      </c>
    </row>
    <row r="177" spans="1:14" ht="16.5" thickBot="1" x14ac:dyDescent="0.3">
      <c r="A177" s="22">
        <v>2009</v>
      </c>
      <c r="B177" s="22">
        <v>8</v>
      </c>
      <c r="C177" s="22">
        <v>23</v>
      </c>
      <c r="D177" s="22">
        <v>16.399999999999999</v>
      </c>
      <c r="E177" s="23" t="s">
        <v>14</v>
      </c>
      <c r="F177" s="17" t="s">
        <v>16</v>
      </c>
      <c r="G177">
        <f t="shared" si="8"/>
        <v>1.3999999999999986</v>
      </c>
      <c r="H177" s="5">
        <v>40048</v>
      </c>
      <c r="I177">
        <f t="shared" si="7"/>
        <v>16.399999999999999</v>
      </c>
      <c r="J177" s="77">
        <v>0.6</v>
      </c>
      <c r="K177" s="167">
        <v>1.25</v>
      </c>
      <c r="L177" s="167">
        <v>3.375</v>
      </c>
      <c r="M177" s="167">
        <v>76.5</v>
      </c>
      <c r="N177" s="168" t="s">
        <v>120</v>
      </c>
    </row>
    <row r="178" spans="1:14" ht="16.5" thickBot="1" x14ac:dyDescent="0.3">
      <c r="A178" s="22">
        <v>2009</v>
      </c>
      <c r="B178" s="22">
        <v>8</v>
      </c>
      <c r="C178" s="22">
        <v>24</v>
      </c>
      <c r="D178" s="22">
        <v>16.100000000000001</v>
      </c>
      <c r="E178" s="23" t="s">
        <v>14</v>
      </c>
      <c r="F178" s="17" t="s">
        <v>16</v>
      </c>
      <c r="G178">
        <f t="shared" si="8"/>
        <v>1.1000000000000014</v>
      </c>
      <c r="H178" s="5">
        <v>40049</v>
      </c>
      <c r="I178">
        <f t="shared" si="7"/>
        <v>16.100000000000001</v>
      </c>
      <c r="J178" s="77">
        <v>0</v>
      </c>
      <c r="K178" s="167">
        <v>0.75</v>
      </c>
      <c r="L178" s="167">
        <v>3</v>
      </c>
      <c r="M178" s="167">
        <v>72</v>
      </c>
      <c r="N178" s="168" t="s">
        <v>124</v>
      </c>
    </row>
    <row r="179" spans="1:14" ht="16.5" thickBot="1" x14ac:dyDescent="0.3">
      <c r="A179" s="22">
        <v>2009</v>
      </c>
      <c r="B179" s="22">
        <v>8</v>
      </c>
      <c r="C179" s="22">
        <v>25</v>
      </c>
      <c r="D179" s="22">
        <v>16.399999999999999</v>
      </c>
      <c r="E179" s="23" t="s">
        <v>14</v>
      </c>
      <c r="F179" s="17" t="s">
        <v>16</v>
      </c>
      <c r="G179">
        <f t="shared" si="8"/>
        <v>1.3999999999999986</v>
      </c>
      <c r="H179" s="5">
        <v>40050</v>
      </c>
      <c r="I179">
        <f t="shared" si="7"/>
        <v>16.399999999999999</v>
      </c>
      <c r="J179" s="77">
        <v>0</v>
      </c>
      <c r="K179" s="167">
        <v>0.75</v>
      </c>
      <c r="L179" s="167">
        <v>3.25</v>
      </c>
      <c r="M179" s="167">
        <v>75.625</v>
      </c>
      <c r="N179" s="168" t="s">
        <v>130</v>
      </c>
    </row>
    <row r="180" spans="1:14" ht="16.5" thickBot="1" x14ac:dyDescent="0.3">
      <c r="A180" s="22">
        <v>2009</v>
      </c>
      <c r="B180" s="22">
        <v>8</v>
      </c>
      <c r="C180" s="22">
        <v>26</v>
      </c>
      <c r="D180" s="22">
        <v>17.2</v>
      </c>
      <c r="E180" s="23" t="s">
        <v>14</v>
      </c>
      <c r="F180" s="17" t="s">
        <v>16</v>
      </c>
      <c r="G180">
        <f t="shared" si="8"/>
        <v>2.1999999999999993</v>
      </c>
      <c r="H180" s="5">
        <v>40051</v>
      </c>
      <c r="I180">
        <f t="shared" si="7"/>
        <v>17.2</v>
      </c>
      <c r="J180" s="77">
        <v>0</v>
      </c>
      <c r="K180" s="167">
        <v>1</v>
      </c>
      <c r="L180" s="167">
        <v>3.125</v>
      </c>
      <c r="M180" s="167">
        <v>67.625</v>
      </c>
      <c r="N180" s="168" t="s">
        <v>125</v>
      </c>
    </row>
    <row r="181" spans="1:14" ht="16.5" thickBot="1" x14ac:dyDescent="0.3">
      <c r="A181" s="22">
        <v>2009</v>
      </c>
      <c r="B181" s="22">
        <v>8</v>
      </c>
      <c r="C181" s="22">
        <v>27</v>
      </c>
      <c r="D181" s="22">
        <v>18.100000000000001</v>
      </c>
      <c r="E181" s="23" t="s">
        <v>14</v>
      </c>
      <c r="F181" s="17" t="s">
        <v>16</v>
      </c>
      <c r="G181">
        <f t="shared" si="8"/>
        <v>3.1000000000000014</v>
      </c>
      <c r="H181" s="5">
        <v>40052</v>
      </c>
      <c r="I181">
        <f t="shared" si="7"/>
        <v>18.100000000000001</v>
      </c>
      <c r="J181" s="77">
        <v>0</v>
      </c>
      <c r="K181" s="167">
        <v>1.125</v>
      </c>
      <c r="L181" s="167">
        <v>3.625</v>
      </c>
      <c r="M181" s="167">
        <v>68.5</v>
      </c>
      <c r="N181" s="168" t="s">
        <v>124</v>
      </c>
    </row>
    <row r="182" spans="1:14" ht="16.5" thickBot="1" x14ac:dyDescent="0.3">
      <c r="A182" s="22">
        <v>2009</v>
      </c>
      <c r="B182" s="22">
        <v>8</v>
      </c>
      <c r="C182" s="22">
        <v>28</v>
      </c>
      <c r="D182" s="22">
        <v>18.7</v>
      </c>
      <c r="E182" s="23" t="s">
        <v>14</v>
      </c>
      <c r="F182" s="17" t="s">
        <v>16</v>
      </c>
      <c r="G182">
        <f t="shared" si="8"/>
        <v>3.6999999999999993</v>
      </c>
      <c r="H182" s="5">
        <v>40053</v>
      </c>
      <c r="I182">
        <f t="shared" si="7"/>
        <v>18.7</v>
      </c>
      <c r="J182" s="77">
        <v>1</v>
      </c>
      <c r="K182" s="167">
        <v>2.125</v>
      </c>
      <c r="L182" s="167">
        <v>5.375</v>
      </c>
      <c r="M182" s="167">
        <v>72.625</v>
      </c>
      <c r="N182" s="168" t="s">
        <v>117</v>
      </c>
    </row>
    <row r="183" spans="1:14" ht="16.5" thickBot="1" x14ac:dyDescent="0.3">
      <c r="A183" s="22">
        <v>2009</v>
      </c>
      <c r="B183" s="22">
        <v>8</v>
      </c>
      <c r="C183" s="22">
        <v>29</v>
      </c>
      <c r="D183" s="22">
        <v>16.899999999999999</v>
      </c>
      <c r="E183" s="23" t="s">
        <v>14</v>
      </c>
      <c r="F183" s="17" t="s">
        <v>16</v>
      </c>
      <c r="G183">
        <f t="shared" si="8"/>
        <v>1.8999999999999986</v>
      </c>
      <c r="H183" s="5">
        <v>40054</v>
      </c>
      <c r="I183">
        <f t="shared" si="7"/>
        <v>16.899999999999999</v>
      </c>
      <c r="J183" s="77">
        <v>8.1999999999999993</v>
      </c>
      <c r="K183" s="167">
        <v>2.625</v>
      </c>
      <c r="L183" s="167">
        <v>8</v>
      </c>
      <c r="M183" s="167">
        <v>80</v>
      </c>
      <c r="N183" s="168" t="s">
        <v>120</v>
      </c>
    </row>
    <row r="184" spans="1:14" ht="16.5" thickBot="1" x14ac:dyDescent="0.3">
      <c r="A184" s="22">
        <v>2009</v>
      </c>
      <c r="B184" s="22">
        <v>8</v>
      </c>
      <c r="C184" s="22">
        <v>30</v>
      </c>
      <c r="D184" s="22">
        <v>17.100000000000001</v>
      </c>
      <c r="E184" s="23" t="s">
        <v>14</v>
      </c>
      <c r="F184" s="17" t="s">
        <v>16</v>
      </c>
      <c r="G184">
        <f t="shared" si="8"/>
        <v>2.1000000000000014</v>
      </c>
      <c r="H184" s="5">
        <v>40055</v>
      </c>
      <c r="I184">
        <f t="shared" si="7"/>
        <v>17.100000000000001</v>
      </c>
      <c r="J184" s="77">
        <v>2.5</v>
      </c>
      <c r="K184" s="167">
        <v>3.625</v>
      </c>
      <c r="L184" s="167">
        <v>8.875</v>
      </c>
      <c r="M184" s="167">
        <v>77.5</v>
      </c>
      <c r="N184" s="168" t="s">
        <v>122</v>
      </c>
    </row>
    <row r="185" spans="1:14" ht="16.5" thickBot="1" x14ac:dyDescent="0.3">
      <c r="A185" s="28">
        <v>2009</v>
      </c>
      <c r="B185" s="28">
        <v>8</v>
      </c>
      <c r="C185" s="28">
        <v>31</v>
      </c>
      <c r="D185" s="28">
        <v>18.8</v>
      </c>
      <c r="E185" s="29" t="s">
        <v>14</v>
      </c>
      <c r="F185" s="17" t="s">
        <v>16</v>
      </c>
      <c r="G185" s="30">
        <f t="shared" si="8"/>
        <v>3.8000000000000007</v>
      </c>
      <c r="H185" s="5">
        <v>40056</v>
      </c>
      <c r="I185" s="30">
        <f t="shared" si="7"/>
        <v>18.8</v>
      </c>
      <c r="J185" s="77">
        <v>2.4</v>
      </c>
      <c r="K185" s="167">
        <v>3.5</v>
      </c>
      <c r="L185" s="167">
        <v>8.75</v>
      </c>
      <c r="M185" s="167">
        <v>70.75</v>
      </c>
      <c r="N185" s="168" t="s">
        <v>119</v>
      </c>
    </row>
    <row r="186" spans="1:14" ht="16.5" thickBot="1" x14ac:dyDescent="0.3">
      <c r="A186" s="22">
        <v>2009</v>
      </c>
      <c r="B186" s="22">
        <v>9</v>
      </c>
      <c r="C186" s="22">
        <v>1</v>
      </c>
      <c r="D186" s="22">
        <v>12.2</v>
      </c>
      <c r="E186" s="23" t="s">
        <v>13</v>
      </c>
      <c r="F186" s="38" t="s">
        <v>17</v>
      </c>
      <c r="G186">
        <f>D186-10</f>
        <v>2.1999999999999993</v>
      </c>
      <c r="H186" s="5">
        <v>40057</v>
      </c>
      <c r="I186">
        <f t="shared" si="7"/>
        <v>12.2</v>
      </c>
      <c r="J186" s="77">
        <v>3.6</v>
      </c>
      <c r="K186" s="167">
        <v>2.25</v>
      </c>
      <c r="L186" s="167">
        <v>6.25</v>
      </c>
      <c r="M186" s="167">
        <v>90.875</v>
      </c>
      <c r="N186" s="168" t="s">
        <v>126</v>
      </c>
    </row>
    <row r="187" spans="1:14" ht="16.5" thickBot="1" x14ac:dyDescent="0.3">
      <c r="A187" s="22">
        <v>2009</v>
      </c>
      <c r="B187" s="22">
        <v>9</v>
      </c>
      <c r="C187" s="22">
        <v>2</v>
      </c>
      <c r="D187" s="22">
        <v>7.2</v>
      </c>
      <c r="E187" s="23" t="s">
        <v>12</v>
      </c>
      <c r="F187" s="19" t="s">
        <v>17</v>
      </c>
      <c r="G187">
        <f t="shared" ref="G187:G232" si="9">D187-10</f>
        <v>-2.8</v>
      </c>
      <c r="H187" s="5">
        <v>40058</v>
      </c>
      <c r="I187">
        <f t="shared" si="7"/>
        <v>7.2</v>
      </c>
      <c r="J187" s="77">
        <v>0</v>
      </c>
      <c r="K187" s="167">
        <v>1.125</v>
      </c>
      <c r="L187" s="167">
        <v>4.25</v>
      </c>
      <c r="M187" s="167">
        <v>78</v>
      </c>
      <c r="N187" s="168" t="s">
        <v>118</v>
      </c>
    </row>
    <row r="188" spans="1:14" ht="16.5" thickBot="1" x14ac:dyDescent="0.3">
      <c r="A188" s="22">
        <v>2009</v>
      </c>
      <c r="B188" s="22">
        <v>9</v>
      </c>
      <c r="C188" s="22">
        <v>3</v>
      </c>
      <c r="D188" s="22">
        <v>10.1</v>
      </c>
      <c r="E188" s="23" t="s">
        <v>13</v>
      </c>
      <c r="F188" s="19" t="s">
        <v>17</v>
      </c>
      <c r="G188">
        <f t="shared" si="9"/>
        <v>9.9999999999999645E-2</v>
      </c>
      <c r="H188" s="5">
        <v>40059</v>
      </c>
      <c r="I188">
        <f t="shared" si="7"/>
        <v>10.1</v>
      </c>
      <c r="J188" s="77">
        <v>0.1</v>
      </c>
      <c r="K188" s="167">
        <v>1.5</v>
      </c>
      <c r="L188" s="167">
        <v>4.375</v>
      </c>
      <c r="M188" s="167">
        <v>70.75</v>
      </c>
      <c r="N188" s="168" t="s">
        <v>118</v>
      </c>
    </row>
    <row r="189" spans="1:14" ht="16.5" thickBot="1" x14ac:dyDescent="0.3">
      <c r="A189" s="22">
        <v>2009</v>
      </c>
      <c r="B189" s="22">
        <v>9</v>
      </c>
      <c r="C189" s="22">
        <v>4</v>
      </c>
      <c r="D189" s="22">
        <v>10.6</v>
      </c>
      <c r="E189" s="23" t="s">
        <v>13</v>
      </c>
      <c r="F189" s="19" t="s">
        <v>17</v>
      </c>
      <c r="G189">
        <f t="shared" si="9"/>
        <v>0.59999999999999964</v>
      </c>
      <c r="H189" s="5">
        <v>40060</v>
      </c>
      <c r="I189">
        <f t="shared" si="7"/>
        <v>10.6</v>
      </c>
      <c r="J189" s="77">
        <v>0</v>
      </c>
      <c r="K189" s="167">
        <v>2.375</v>
      </c>
      <c r="L189" s="167">
        <v>5.875</v>
      </c>
      <c r="M189" s="167">
        <v>60.5</v>
      </c>
      <c r="N189" s="168" t="s">
        <v>125</v>
      </c>
    </row>
    <row r="190" spans="1:14" ht="16.5" thickBot="1" x14ac:dyDescent="0.3">
      <c r="A190" s="22">
        <v>2009</v>
      </c>
      <c r="B190" s="22">
        <v>9</v>
      </c>
      <c r="C190" s="22">
        <v>5</v>
      </c>
      <c r="D190" s="22">
        <v>10</v>
      </c>
      <c r="E190" s="23" t="s">
        <v>13</v>
      </c>
      <c r="F190" s="19" t="s">
        <v>17</v>
      </c>
      <c r="G190">
        <f t="shared" si="9"/>
        <v>0</v>
      </c>
      <c r="H190" s="5">
        <v>40061</v>
      </c>
      <c r="I190">
        <f t="shared" si="7"/>
        <v>10</v>
      </c>
      <c r="J190" s="77">
        <v>0</v>
      </c>
      <c r="K190" s="167">
        <v>2.25</v>
      </c>
      <c r="L190" s="167">
        <v>5.625</v>
      </c>
      <c r="M190" s="167">
        <v>62.375</v>
      </c>
      <c r="N190" s="168" t="s">
        <v>129</v>
      </c>
    </row>
    <row r="191" spans="1:14" ht="16.5" thickBot="1" x14ac:dyDescent="0.3">
      <c r="A191" s="22">
        <v>2009</v>
      </c>
      <c r="B191" s="22">
        <v>9</v>
      </c>
      <c r="C191" s="22">
        <v>6</v>
      </c>
      <c r="D191" s="22">
        <v>10.1</v>
      </c>
      <c r="E191" s="23" t="s">
        <v>13</v>
      </c>
      <c r="F191" s="19" t="s">
        <v>17</v>
      </c>
      <c r="G191">
        <f t="shared" si="9"/>
        <v>9.9999999999999645E-2</v>
      </c>
      <c r="H191" s="5">
        <v>40062</v>
      </c>
      <c r="I191">
        <f t="shared" si="7"/>
        <v>10.1</v>
      </c>
      <c r="J191" s="77">
        <v>0</v>
      </c>
      <c r="K191" s="167">
        <v>1.5</v>
      </c>
      <c r="L191" s="167">
        <v>4.5</v>
      </c>
      <c r="M191" s="167">
        <v>65.25</v>
      </c>
      <c r="N191" s="168" t="s">
        <v>118</v>
      </c>
    </row>
    <row r="192" spans="1:14" ht="16.5" thickBot="1" x14ac:dyDescent="0.3">
      <c r="A192" s="22">
        <v>2009</v>
      </c>
      <c r="B192" s="22">
        <v>9</v>
      </c>
      <c r="C192" s="22">
        <v>7</v>
      </c>
      <c r="D192" s="22">
        <v>9.8000000000000007</v>
      </c>
      <c r="E192" s="23" t="s">
        <v>12</v>
      </c>
      <c r="F192" s="19" t="s">
        <v>17</v>
      </c>
      <c r="G192">
        <f t="shared" si="9"/>
        <v>-0.19999999999999929</v>
      </c>
      <c r="H192" s="5">
        <v>40063</v>
      </c>
      <c r="I192">
        <f t="shared" si="7"/>
        <v>9.8000000000000007</v>
      </c>
      <c r="J192" s="77">
        <v>0</v>
      </c>
      <c r="K192" s="167">
        <v>0.25</v>
      </c>
      <c r="L192" s="167">
        <v>2.5</v>
      </c>
      <c r="M192" s="167">
        <v>71</v>
      </c>
      <c r="N192" s="168" t="s">
        <v>133</v>
      </c>
    </row>
    <row r="193" spans="1:14" ht="16.5" thickBot="1" x14ac:dyDescent="0.3">
      <c r="A193" s="22">
        <v>2009</v>
      </c>
      <c r="B193" s="22">
        <v>9</v>
      </c>
      <c r="C193" s="22">
        <v>8</v>
      </c>
      <c r="D193" s="22">
        <v>11</v>
      </c>
      <c r="E193" s="23" t="s">
        <v>13</v>
      </c>
      <c r="F193" s="19" t="s">
        <v>17</v>
      </c>
      <c r="G193">
        <f t="shared" si="9"/>
        <v>1</v>
      </c>
      <c r="H193" s="5">
        <v>40064</v>
      </c>
      <c r="I193">
        <f t="shared" si="7"/>
        <v>11</v>
      </c>
      <c r="J193" s="77">
        <v>0</v>
      </c>
      <c r="K193" s="167">
        <v>1.125</v>
      </c>
      <c r="L193" s="167">
        <v>3.375</v>
      </c>
      <c r="M193" s="167">
        <v>70.125</v>
      </c>
      <c r="N193" s="168" t="s">
        <v>127</v>
      </c>
    </row>
    <row r="194" spans="1:14" ht="16.5" thickBot="1" x14ac:dyDescent="0.3">
      <c r="A194" s="22">
        <v>2009</v>
      </c>
      <c r="B194" s="22">
        <v>9</v>
      </c>
      <c r="C194" s="22">
        <v>9</v>
      </c>
      <c r="D194" s="22">
        <v>12.4</v>
      </c>
      <c r="E194" s="23" t="s">
        <v>13</v>
      </c>
      <c r="F194" s="19" t="s">
        <v>17</v>
      </c>
      <c r="G194">
        <f t="shared" si="9"/>
        <v>2.4000000000000004</v>
      </c>
      <c r="H194" s="5">
        <v>40065</v>
      </c>
      <c r="I194">
        <f t="shared" si="7"/>
        <v>12.4</v>
      </c>
      <c r="J194" s="77">
        <v>0</v>
      </c>
      <c r="K194" s="167">
        <v>1.625</v>
      </c>
      <c r="L194" s="167">
        <v>4.5</v>
      </c>
      <c r="M194" s="167">
        <v>66.875</v>
      </c>
      <c r="N194" s="168" t="s">
        <v>127</v>
      </c>
    </row>
    <row r="195" spans="1:14" ht="16.5" thickBot="1" x14ac:dyDescent="0.3">
      <c r="A195" s="22">
        <v>2009</v>
      </c>
      <c r="B195" s="22">
        <v>9</v>
      </c>
      <c r="C195" s="22">
        <v>10</v>
      </c>
      <c r="D195" s="22">
        <v>13.3</v>
      </c>
      <c r="E195" s="23" t="s">
        <v>13</v>
      </c>
      <c r="F195" s="19" t="s">
        <v>17</v>
      </c>
      <c r="G195">
        <f t="shared" si="9"/>
        <v>3.3000000000000007</v>
      </c>
      <c r="H195" s="5">
        <v>40066</v>
      </c>
      <c r="I195">
        <f t="shared" ref="I195:I215" si="10">D195</f>
        <v>13.3</v>
      </c>
      <c r="J195" s="77">
        <v>0</v>
      </c>
      <c r="K195" s="167">
        <v>0.875</v>
      </c>
      <c r="L195" s="167">
        <v>3.625</v>
      </c>
      <c r="M195" s="167">
        <v>66.625</v>
      </c>
      <c r="N195" s="168" t="s">
        <v>125</v>
      </c>
    </row>
    <row r="196" spans="1:14" ht="16.5" thickBot="1" x14ac:dyDescent="0.3">
      <c r="A196" s="22">
        <v>2009</v>
      </c>
      <c r="B196" s="22">
        <v>9</v>
      </c>
      <c r="C196" s="22">
        <v>11</v>
      </c>
      <c r="D196" s="22">
        <v>13.9</v>
      </c>
      <c r="E196" s="23" t="s">
        <v>13</v>
      </c>
      <c r="F196" s="19" t="s">
        <v>17</v>
      </c>
      <c r="G196">
        <f t="shared" si="9"/>
        <v>3.9000000000000004</v>
      </c>
      <c r="H196" s="5">
        <v>40067</v>
      </c>
      <c r="I196">
        <f t="shared" si="10"/>
        <v>13.9</v>
      </c>
      <c r="J196" s="77">
        <v>0</v>
      </c>
      <c r="K196" s="167">
        <v>1.375</v>
      </c>
      <c r="L196" s="167">
        <v>4</v>
      </c>
      <c r="M196" s="167">
        <v>70.75</v>
      </c>
      <c r="N196" s="168" t="s">
        <v>121</v>
      </c>
    </row>
    <row r="197" spans="1:14" ht="16.5" thickBot="1" x14ac:dyDescent="0.3">
      <c r="A197" s="22">
        <v>2009</v>
      </c>
      <c r="B197" s="22">
        <v>9</v>
      </c>
      <c r="C197" s="22">
        <v>12</v>
      </c>
      <c r="D197" s="22">
        <v>14.9</v>
      </c>
      <c r="E197" s="23" t="s">
        <v>13</v>
      </c>
      <c r="F197" s="19" t="s">
        <v>17</v>
      </c>
      <c r="G197">
        <f t="shared" si="9"/>
        <v>4.9000000000000004</v>
      </c>
      <c r="H197" s="5">
        <v>40068</v>
      </c>
      <c r="I197">
        <f t="shared" si="10"/>
        <v>14.9</v>
      </c>
      <c r="J197" s="77">
        <v>0</v>
      </c>
      <c r="K197" s="167">
        <v>2.625</v>
      </c>
      <c r="L197" s="167">
        <v>7.125</v>
      </c>
      <c r="M197" s="167">
        <v>63.875</v>
      </c>
      <c r="N197" s="168" t="s">
        <v>120</v>
      </c>
    </row>
    <row r="198" spans="1:14" ht="16.5" thickBot="1" x14ac:dyDescent="0.3">
      <c r="A198" s="22">
        <v>2009</v>
      </c>
      <c r="B198" s="22">
        <v>9</v>
      </c>
      <c r="C198" s="22">
        <v>13</v>
      </c>
      <c r="D198" s="22">
        <v>15.5</v>
      </c>
      <c r="E198" s="23" t="s">
        <v>14</v>
      </c>
      <c r="F198" s="19" t="s">
        <v>17</v>
      </c>
      <c r="G198">
        <f t="shared" si="9"/>
        <v>5.5</v>
      </c>
      <c r="H198" s="5">
        <v>40069</v>
      </c>
      <c r="I198">
        <f t="shared" si="10"/>
        <v>15.5</v>
      </c>
      <c r="J198" s="77">
        <v>0</v>
      </c>
      <c r="K198" s="167">
        <v>1.25</v>
      </c>
      <c r="L198" s="167">
        <v>3.625</v>
      </c>
      <c r="M198" s="167">
        <v>65.5</v>
      </c>
      <c r="N198" s="168" t="s">
        <v>121</v>
      </c>
    </row>
    <row r="199" spans="1:14" ht="16.5" thickBot="1" x14ac:dyDescent="0.3">
      <c r="A199" s="22">
        <v>2009</v>
      </c>
      <c r="B199" s="22">
        <v>9</v>
      </c>
      <c r="C199" s="22">
        <v>14</v>
      </c>
      <c r="D199" s="22">
        <v>12.8</v>
      </c>
      <c r="E199" s="23" t="s">
        <v>13</v>
      </c>
      <c r="F199" s="19" t="s">
        <v>17</v>
      </c>
      <c r="G199">
        <f t="shared" si="9"/>
        <v>2.8000000000000007</v>
      </c>
      <c r="H199" s="5">
        <v>40070</v>
      </c>
      <c r="I199">
        <f t="shared" si="10"/>
        <v>12.8</v>
      </c>
      <c r="J199" s="77">
        <v>0</v>
      </c>
      <c r="K199" s="167">
        <v>1.375</v>
      </c>
      <c r="L199" s="167">
        <v>4.25</v>
      </c>
      <c r="M199" s="167">
        <v>64.875</v>
      </c>
      <c r="N199" s="168" t="s">
        <v>125</v>
      </c>
    </row>
    <row r="200" spans="1:14" ht="16.5" thickBot="1" x14ac:dyDescent="0.3">
      <c r="A200" s="22">
        <v>2009</v>
      </c>
      <c r="B200" s="22">
        <v>9</v>
      </c>
      <c r="C200" s="22">
        <v>15</v>
      </c>
      <c r="D200" s="22">
        <v>11.3</v>
      </c>
      <c r="E200" s="23" t="s">
        <v>13</v>
      </c>
      <c r="F200" s="19" t="s">
        <v>17</v>
      </c>
      <c r="G200">
        <f t="shared" si="9"/>
        <v>1.3000000000000007</v>
      </c>
      <c r="H200" s="5">
        <v>40071</v>
      </c>
      <c r="I200">
        <f t="shared" si="10"/>
        <v>11.3</v>
      </c>
      <c r="J200" s="77">
        <v>0</v>
      </c>
      <c r="K200" s="167">
        <v>0.875</v>
      </c>
      <c r="L200" s="167">
        <v>3.25</v>
      </c>
      <c r="M200" s="167">
        <v>66.375</v>
      </c>
      <c r="N200" s="168" t="s">
        <v>130</v>
      </c>
    </row>
    <row r="201" spans="1:14" ht="16.5" thickBot="1" x14ac:dyDescent="0.3">
      <c r="A201" s="22">
        <v>2009</v>
      </c>
      <c r="B201" s="22">
        <v>9</v>
      </c>
      <c r="C201" s="22">
        <v>16</v>
      </c>
      <c r="D201" s="22">
        <v>8.9</v>
      </c>
      <c r="E201" s="23" t="s">
        <v>12</v>
      </c>
      <c r="F201" s="19" t="s">
        <v>17</v>
      </c>
      <c r="G201">
        <f t="shared" si="9"/>
        <v>-1.0999999999999996</v>
      </c>
      <c r="H201" s="5">
        <v>40072</v>
      </c>
      <c r="I201">
        <f t="shared" si="10"/>
        <v>8.9</v>
      </c>
      <c r="J201" s="77">
        <v>0</v>
      </c>
      <c r="K201" s="167">
        <v>1.375</v>
      </c>
      <c r="L201" s="167">
        <v>3.625</v>
      </c>
      <c r="M201" s="167">
        <v>72.375</v>
      </c>
      <c r="N201" s="168" t="s">
        <v>117</v>
      </c>
    </row>
    <row r="202" spans="1:14" ht="16.5" thickBot="1" x14ac:dyDescent="0.3">
      <c r="A202" s="22">
        <v>2009</v>
      </c>
      <c r="B202" s="22">
        <v>9</v>
      </c>
      <c r="C202" s="22">
        <v>17</v>
      </c>
      <c r="D202" s="22">
        <v>10</v>
      </c>
      <c r="E202" s="23" t="s">
        <v>13</v>
      </c>
      <c r="F202" s="19" t="s">
        <v>17</v>
      </c>
      <c r="G202">
        <f t="shared" si="9"/>
        <v>0</v>
      </c>
      <c r="H202" s="5">
        <v>40073</v>
      </c>
      <c r="I202">
        <f t="shared" si="10"/>
        <v>10</v>
      </c>
      <c r="J202" s="77">
        <v>7.5</v>
      </c>
      <c r="K202" s="167">
        <v>3.25</v>
      </c>
      <c r="L202" s="167">
        <v>7.625</v>
      </c>
      <c r="M202" s="167">
        <v>81.75</v>
      </c>
      <c r="N202" s="168" t="s">
        <v>123</v>
      </c>
    </row>
    <row r="203" spans="1:14" ht="16.5" thickBot="1" x14ac:dyDescent="0.3">
      <c r="A203" s="22">
        <v>2009</v>
      </c>
      <c r="B203" s="22">
        <v>9</v>
      </c>
      <c r="C203" s="22">
        <v>18</v>
      </c>
      <c r="D203" s="22">
        <v>6.1</v>
      </c>
      <c r="E203" s="23" t="s">
        <v>12</v>
      </c>
      <c r="F203" s="19" t="s">
        <v>17</v>
      </c>
      <c r="G203">
        <f t="shared" si="9"/>
        <v>-3.9000000000000004</v>
      </c>
      <c r="H203" s="5">
        <v>40074</v>
      </c>
      <c r="I203">
        <f t="shared" si="10"/>
        <v>6.1</v>
      </c>
      <c r="J203" s="77">
        <v>0</v>
      </c>
      <c r="K203" s="167">
        <v>2.625</v>
      </c>
      <c r="L203" s="167">
        <v>6.5</v>
      </c>
      <c r="M203" s="167">
        <v>63.5</v>
      </c>
      <c r="N203" s="168" t="s">
        <v>119</v>
      </c>
    </row>
    <row r="204" spans="1:14" ht="16.5" thickBot="1" x14ac:dyDescent="0.3">
      <c r="A204" s="22">
        <v>2009</v>
      </c>
      <c r="B204" s="22">
        <v>9</v>
      </c>
      <c r="C204" s="22">
        <v>19</v>
      </c>
      <c r="D204" s="22">
        <v>7.1</v>
      </c>
      <c r="E204" s="23" t="s">
        <v>12</v>
      </c>
      <c r="F204" s="19" t="s">
        <v>17</v>
      </c>
      <c r="G204">
        <f t="shared" si="9"/>
        <v>-2.9000000000000004</v>
      </c>
      <c r="H204" s="5">
        <v>40075</v>
      </c>
      <c r="I204">
        <f t="shared" si="10"/>
        <v>7.1</v>
      </c>
      <c r="J204" s="77">
        <v>0</v>
      </c>
      <c r="K204" s="167">
        <v>0.875</v>
      </c>
      <c r="L204" s="167">
        <v>4.125</v>
      </c>
      <c r="M204" s="167">
        <v>62</v>
      </c>
      <c r="N204" s="168" t="s">
        <v>125</v>
      </c>
    </row>
    <row r="205" spans="1:14" ht="16.5" thickBot="1" x14ac:dyDescent="0.3">
      <c r="A205" s="22">
        <v>2009</v>
      </c>
      <c r="B205" s="22">
        <v>9</v>
      </c>
      <c r="C205" s="22">
        <v>20</v>
      </c>
      <c r="D205" s="22">
        <v>9.9</v>
      </c>
      <c r="E205" s="23" t="s">
        <v>12</v>
      </c>
      <c r="F205" s="19" t="s">
        <v>17</v>
      </c>
      <c r="G205">
        <f t="shared" si="9"/>
        <v>-9.9999999999999645E-2</v>
      </c>
      <c r="H205" s="5">
        <v>40076</v>
      </c>
      <c r="I205">
        <f t="shared" si="10"/>
        <v>9.9</v>
      </c>
      <c r="J205" s="77">
        <v>0</v>
      </c>
      <c r="K205" s="167">
        <v>1.125</v>
      </c>
      <c r="L205" s="167">
        <v>3.25</v>
      </c>
      <c r="M205" s="167">
        <v>60.875</v>
      </c>
      <c r="N205" s="168" t="s">
        <v>118</v>
      </c>
    </row>
    <row r="206" spans="1:14" ht="16.5" thickBot="1" x14ac:dyDescent="0.3">
      <c r="A206" s="22">
        <v>2009</v>
      </c>
      <c r="B206" s="22">
        <v>9</v>
      </c>
      <c r="C206" s="22">
        <v>21</v>
      </c>
      <c r="D206" s="22">
        <v>16.600000000000001</v>
      </c>
      <c r="E206" s="23" t="s">
        <v>14</v>
      </c>
      <c r="F206" s="19" t="s">
        <v>17</v>
      </c>
      <c r="G206">
        <f t="shared" si="9"/>
        <v>6.6000000000000014</v>
      </c>
      <c r="H206" s="5">
        <v>40077</v>
      </c>
      <c r="I206">
        <f t="shared" si="10"/>
        <v>16.600000000000001</v>
      </c>
      <c r="J206" s="77">
        <v>0</v>
      </c>
      <c r="K206" s="167">
        <v>1.875</v>
      </c>
      <c r="L206" s="167">
        <v>5.375</v>
      </c>
      <c r="M206" s="167">
        <v>60.875</v>
      </c>
      <c r="N206" s="168" t="s">
        <v>120</v>
      </c>
    </row>
    <row r="207" spans="1:14" ht="16.5" thickBot="1" x14ac:dyDescent="0.3">
      <c r="A207" s="22">
        <v>2009</v>
      </c>
      <c r="B207" s="22">
        <v>9</v>
      </c>
      <c r="C207" s="22">
        <v>22</v>
      </c>
      <c r="D207" s="22">
        <v>11.7</v>
      </c>
      <c r="E207" s="23" t="s">
        <v>13</v>
      </c>
      <c r="F207" s="19" t="s">
        <v>17</v>
      </c>
      <c r="G207">
        <f t="shared" si="9"/>
        <v>1.6999999999999993</v>
      </c>
      <c r="H207" s="5">
        <v>40078</v>
      </c>
      <c r="I207">
        <f t="shared" si="10"/>
        <v>11.7</v>
      </c>
      <c r="J207" s="77">
        <v>1</v>
      </c>
      <c r="K207" s="167">
        <v>1.625</v>
      </c>
      <c r="L207" s="167">
        <v>5.25</v>
      </c>
      <c r="M207" s="167">
        <v>84.625</v>
      </c>
      <c r="N207" s="168" t="s">
        <v>117</v>
      </c>
    </row>
    <row r="208" spans="1:14" ht="16.5" thickBot="1" x14ac:dyDescent="0.3">
      <c r="A208" s="22">
        <v>2009</v>
      </c>
      <c r="B208" s="22">
        <v>9</v>
      </c>
      <c r="C208" s="22">
        <v>23</v>
      </c>
      <c r="D208" s="22">
        <v>8.6999999999999993</v>
      </c>
      <c r="E208" s="23" t="s">
        <v>12</v>
      </c>
      <c r="F208" s="19" t="s">
        <v>17</v>
      </c>
      <c r="G208">
        <f t="shared" si="9"/>
        <v>-1.3000000000000007</v>
      </c>
      <c r="H208" s="5">
        <v>40079</v>
      </c>
      <c r="I208">
        <f t="shared" si="10"/>
        <v>8.6999999999999993</v>
      </c>
      <c r="J208" s="77">
        <v>4.8</v>
      </c>
      <c r="K208" s="167">
        <v>2</v>
      </c>
      <c r="L208" s="167">
        <v>6.125</v>
      </c>
      <c r="M208" s="167">
        <v>61.75</v>
      </c>
      <c r="N208" s="168" t="s">
        <v>122</v>
      </c>
    </row>
    <row r="209" spans="1:14" ht="16.5" thickBot="1" x14ac:dyDescent="0.3">
      <c r="A209" s="22">
        <v>2009</v>
      </c>
      <c r="B209" s="22">
        <v>9</v>
      </c>
      <c r="C209" s="22">
        <v>24</v>
      </c>
      <c r="D209" s="22">
        <v>10.3</v>
      </c>
      <c r="E209" s="23" t="s">
        <v>13</v>
      </c>
      <c r="F209" s="19" t="s">
        <v>17</v>
      </c>
      <c r="G209">
        <f t="shared" si="9"/>
        <v>0.30000000000000071</v>
      </c>
      <c r="H209" s="5">
        <v>40080</v>
      </c>
      <c r="I209">
        <f t="shared" si="10"/>
        <v>10.3</v>
      </c>
      <c r="J209" s="77">
        <v>0</v>
      </c>
      <c r="K209" s="167">
        <v>2.375</v>
      </c>
      <c r="L209" s="167">
        <v>6.25</v>
      </c>
      <c r="M209" s="167">
        <v>60.25</v>
      </c>
      <c r="N209" s="168" t="s">
        <v>117</v>
      </c>
    </row>
    <row r="210" spans="1:14" ht="16.5" thickBot="1" x14ac:dyDescent="0.3">
      <c r="A210" s="22">
        <v>2009</v>
      </c>
      <c r="B210" s="22">
        <v>9</v>
      </c>
      <c r="C210" s="22">
        <v>25</v>
      </c>
      <c r="D210" s="22">
        <v>13.6</v>
      </c>
      <c r="E210" s="23" t="s">
        <v>13</v>
      </c>
      <c r="F210" s="19" t="s">
        <v>17</v>
      </c>
      <c r="G210">
        <f t="shared" si="9"/>
        <v>3.5999999999999996</v>
      </c>
      <c r="H210" s="5">
        <v>40081</v>
      </c>
      <c r="I210">
        <f t="shared" si="10"/>
        <v>13.6</v>
      </c>
      <c r="J210" s="77">
        <v>0</v>
      </c>
      <c r="K210" s="167">
        <v>2.75</v>
      </c>
      <c r="L210" s="167">
        <v>6.625</v>
      </c>
      <c r="M210" s="167">
        <v>50.625</v>
      </c>
      <c r="N210" s="168" t="s">
        <v>117</v>
      </c>
    </row>
    <row r="211" spans="1:14" ht="16.5" thickBot="1" x14ac:dyDescent="0.3">
      <c r="A211" s="22">
        <v>2009</v>
      </c>
      <c r="B211" s="22">
        <v>9</v>
      </c>
      <c r="C211" s="22">
        <v>26</v>
      </c>
      <c r="D211" s="22">
        <v>16.899999999999999</v>
      </c>
      <c r="E211" s="23" t="s">
        <v>14</v>
      </c>
      <c r="F211" s="19" t="s">
        <v>17</v>
      </c>
      <c r="G211">
        <f t="shared" si="9"/>
        <v>6.8999999999999986</v>
      </c>
      <c r="H211" s="5">
        <v>40082</v>
      </c>
      <c r="I211">
        <f t="shared" si="10"/>
        <v>16.899999999999999</v>
      </c>
      <c r="J211" s="77">
        <v>0</v>
      </c>
      <c r="K211" s="167">
        <v>2.625</v>
      </c>
      <c r="L211" s="167">
        <v>7.125</v>
      </c>
      <c r="M211" s="167">
        <v>47.375</v>
      </c>
      <c r="N211" s="168" t="s">
        <v>120</v>
      </c>
    </row>
    <row r="212" spans="1:14" ht="16.5" thickBot="1" x14ac:dyDescent="0.3">
      <c r="A212" s="22">
        <v>2009</v>
      </c>
      <c r="B212" s="22">
        <v>9</v>
      </c>
      <c r="C212" s="22">
        <v>27</v>
      </c>
      <c r="D212" s="22">
        <v>15.2</v>
      </c>
      <c r="E212" s="23" t="s">
        <v>14</v>
      </c>
      <c r="F212" s="19" t="s">
        <v>17</v>
      </c>
      <c r="G212">
        <f t="shared" si="9"/>
        <v>5.1999999999999993</v>
      </c>
      <c r="H212" s="5">
        <v>40083</v>
      </c>
      <c r="I212">
        <f t="shared" si="10"/>
        <v>15.2</v>
      </c>
      <c r="J212" s="77">
        <v>0</v>
      </c>
      <c r="K212" s="167">
        <v>1.875</v>
      </c>
      <c r="L212" s="167">
        <v>5.625</v>
      </c>
      <c r="M212" s="167">
        <v>56.125</v>
      </c>
      <c r="N212" s="168" t="s">
        <v>119</v>
      </c>
    </row>
    <row r="213" spans="1:14" ht="16.5" thickBot="1" x14ac:dyDescent="0.3">
      <c r="A213" s="22">
        <v>2009</v>
      </c>
      <c r="B213" s="22">
        <v>9</v>
      </c>
      <c r="C213" s="22">
        <v>28</v>
      </c>
      <c r="D213" s="22">
        <v>14.2</v>
      </c>
      <c r="E213" s="23" t="s">
        <v>13</v>
      </c>
      <c r="F213" s="19" t="s">
        <v>17</v>
      </c>
      <c r="G213">
        <f t="shared" si="9"/>
        <v>4.1999999999999993</v>
      </c>
      <c r="H213" s="5">
        <v>40084</v>
      </c>
      <c r="I213">
        <f t="shared" si="10"/>
        <v>14.2</v>
      </c>
      <c r="J213" s="77">
        <v>0.6</v>
      </c>
      <c r="K213" s="167">
        <v>4.875</v>
      </c>
      <c r="L213" s="167">
        <v>11</v>
      </c>
      <c r="M213" s="167">
        <v>65</v>
      </c>
      <c r="N213" s="168" t="s">
        <v>119</v>
      </c>
    </row>
    <row r="214" spans="1:14" ht="16.5" thickBot="1" x14ac:dyDescent="0.3">
      <c r="A214" s="22">
        <v>2009</v>
      </c>
      <c r="B214" s="22">
        <v>9</v>
      </c>
      <c r="C214" s="22">
        <v>29</v>
      </c>
      <c r="D214" s="22">
        <v>10.4</v>
      </c>
      <c r="E214" s="23" t="s">
        <v>13</v>
      </c>
      <c r="F214" s="19" t="s">
        <v>17</v>
      </c>
      <c r="G214">
        <f t="shared" si="9"/>
        <v>0.40000000000000036</v>
      </c>
      <c r="H214" s="5">
        <v>40085</v>
      </c>
      <c r="I214">
        <f t="shared" si="10"/>
        <v>10.4</v>
      </c>
      <c r="J214" s="77">
        <v>0</v>
      </c>
      <c r="K214" s="167">
        <v>1.75</v>
      </c>
      <c r="L214" s="167">
        <v>5</v>
      </c>
      <c r="M214" s="167">
        <v>67.75</v>
      </c>
      <c r="N214" s="168" t="s">
        <v>117</v>
      </c>
    </row>
    <row r="215" spans="1:14" ht="16.5" thickBot="1" x14ac:dyDescent="0.3">
      <c r="A215" s="28">
        <v>2009</v>
      </c>
      <c r="B215" s="28">
        <v>9</v>
      </c>
      <c r="C215" s="28">
        <v>30</v>
      </c>
      <c r="D215" s="28">
        <v>10.7</v>
      </c>
      <c r="E215" s="29" t="s">
        <v>13</v>
      </c>
      <c r="F215" s="19" t="s">
        <v>17</v>
      </c>
      <c r="G215" s="30">
        <f t="shared" si="9"/>
        <v>0.69999999999999929</v>
      </c>
      <c r="H215" s="5">
        <v>40086</v>
      </c>
      <c r="I215" s="30">
        <f t="shared" si="10"/>
        <v>10.7</v>
      </c>
      <c r="J215" s="77">
        <v>0</v>
      </c>
      <c r="K215" s="167">
        <v>0.625</v>
      </c>
      <c r="L215" s="167">
        <v>2.375</v>
      </c>
      <c r="M215" s="167">
        <v>66.5</v>
      </c>
      <c r="N215" s="168" t="s">
        <v>129</v>
      </c>
    </row>
    <row r="216" spans="1:14" ht="16.5" thickBot="1" x14ac:dyDescent="0.3">
      <c r="A216">
        <v>2009</v>
      </c>
      <c r="B216">
        <v>10</v>
      </c>
      <c r="C216">
        <v>1</v>
      </c>
      <c r="D216" s="66">
        <v>11.4</v>
      </c>
      <c r="E216" s="29" t="s">
        <v>13</v>
      </c>
      <c r="F216" s="19" t="s">
        <v>17</v>
      </c>
      <c r="G216" s="30">
        <f t="shared" si="9"/>
        <v>1.4000000000000004</v>
      </c>
      <c r="H216" s="5">
        <v>40087</v>
      </c>
      <c r="K216" s="167">
        <v>0.375</v>
      </c>
      <c r="L216" s="167">
        <v>2.5</v>
      </c>
      <c r="M216" s="167">
        <v>62.5</v>
      </c>
      <c r="N216" s="168" t="s">
        <v>125</v>
      </c>
    </row>
    <row r="217" spans="1:14" ht="16.5" thickBot="1" x14ac:dyDescent="0.3">
      <c r="A217">
        <v>2009</v>
      </c>
      <c r="B217">
        <v>10</v>
      </c>
      <c r="C217">
        <v>2</v>
      </c>
      <c r="D217" s="66">
        <v>13.2</v>
      </c>
      <c r="E217" s="29" t="s">
        <v>13</v>
      </c>
      <c r="F217" s="19" t="s">
        <v>17</v>
      </c>
      <c r="G217" s="30">
        <f t="shared" si="9"/>
        <v>3.1999999999999993</v>
      </c>
      <c r="H217" s="5">
        <v>40088</v>
      </c>
      <c r="K217" s="167">
        <v>1.625</v>
      </c>
      <c r="L217" s="167">
        <v>4.75</v>
      </c>
      <c r="M217" s="167">
        <v>55.25</v>
      </c>
      <c r="N217" s="168" t="s">
        <v>118</v>
      </c>
    </row>
    <row r="218" spans="1:14" ht="16.5" thickBot="1" x14ac:dyDescent="0.3">
      <c r="A218">
        <v>2009</v>
      </c>
      <c r="B218">
        <v>10</v>
      </c>
      <c r="C218">
        <v>3</v>
      </c>
      <c r="D218" s="66">
        <v>14.8</v>
      </c>
      <c r="E218" s="29" t="s">
        <v>13</v>
      </c>
      <c r="F218" s="19" t="s">
        <v>17</v>
      </c>
      <c r="G218" s="30">
        <f t="shared" si="9"/>
        <v>4.8000000000000007</v>
      </c>
      <c r="H218" s="5">
        <v>40089</v>
      </c>
      <c r="K218" s="167">
        <v>2.125</v>
      </c>
      <c r="L218" s="167">
        <v>6.125</v>
      </c>
      <c r="M218" s="167">
        <v>74.25</v>
      </c>
      <c r="N218" s="168" t="s">
        <v>117</v>
      </c>
    </row>
    <row r="219" spans="1:14" ht="16.5" thickBot="1" x14ac:dyDescent="0.3">
      <c r="A219">
        <v>2009</v>
      </c>
      <c r="B219">
        <v>10</v>
      </c>
      <c r="C219">
        <v>4</v>
      </c>
      <c r="D219" s="66">
        <v>10.3</v>
      </c>
      <c r="E219" s="29" t="s">
        <v>13</v>
      </c>
      <c r="F219" s="19" t="s">
        <v>17</v>
      </c>
      <c r="G219" s="30">
        <f t="shared" si="9"/>
        <v>0.30000000000000071</v>
      </c>
      <c r="H219" s="5">
        <v>40090</v>
      </c>
      <c r="K219" s="169">
        <v>2.125</v>
      </c>
      <c r="L219" s="169">
        <v>6</v>
      </c>
      <c r="M219" s="169">
        <v>86.375</v>
      </c>
      <c r="N219" s="170" t="s">
        <v>120</v>
      </c>
    </row>
    <row r="220" spans="1:14" ht="15.75" thickBot="1" x14ac:dyDescent="0.3">
      <c r="A220">
        <v>2009</v>
      </c>
      <c r="B220">
        <v>10</v>
      </c>
      <c r="C220">
        <v>5</v>
      </c>
      <c r="D220" s="66">
        <v>8.5</v>
      </c>
      <c r="G220" s="30">
        <f t="shared" si="9"/>
        <v>-1.5</v>
      </c>
      <c r="K220" s="143">
        <v>3.125</v>
      </c>
      <c r="L220" s="143">
        <v>7.375</v>
      </c>
      <c r="M220" s="143">
        <v>68.375</v>
      </c>
      <c r="N220" s="143" t="s">
        <v>120</v>
      </c>
    </row>
    <row r="221" spans="1:14" ht="15.75" thickBot="1" x14ac:dyDescent="0.3">
      <c r="A221">
        <v>2009</v>
      </c>
      <c r="B221">
        <v>10</v>
      </c>
      <c r="C221">
        <v>6</v>
      </c>
      <c r="D221" s="66">
        <v>7.4</v>
      </c>
      <c r="G221" s="30">
        <f t="shared" si="9"/>
        <v>-2.5999999999999996</v>
      </c>
    </row>
    <row r="222" spans="1:14" ht="15.75" thickBot="1" x14ac:dyDescent="0.3">
      <c r="A222">
        <v>2009</v>
      </c>
      <c r="B222">
        <v>10</v>
      </c>
      <c r="C222">
        <v>7</v>
      </c>
      <c r="D222" s="66">
        <v>5.4</v>
      </c>
      <c r="G222" s="30">
        <f t="shared" si="9"/>
        <v>-4.5999999999999996</v>
      </c>
    </row>
    <row r="223" spans="1:14" ht="15.75" thickBot="1" x14ac:dyDescent="0.3">
      <c r="A223">
        <v>2009</v>
      </c>
      <c r="B223">
        <v>10</v>
      </c>
      <c r="C223">
        <v>8</v>
      </c>
      <c r="D223" s="66">
        <v>7.1</v>
      </c>
      <c r="G223" s="30">
        <f t="shared" si="9"/>
        <v>-2.9000000000000004</v>
      </c>
    </row>
    <row r="224" spans="1:14" ht="15.75" thickBot="1" x14ac:dyDescent="0.3">
      <c r="A224">
        <v>2009</v>
      </c>
      <c r="B224">
        <v>10</v>
      </c>
      <c r="C224">
        <v>9</v>
      </c>
      <c r="D224" s="66">
        <v>7.8</v>
      </c>
      <c r="G224" s="30">
        <f t="shared" si="9"/>
        <v>-2.2000000000000002</v>
      </c>
    </row>
    <row r="225" spans="1:7" ht="15.75" thickBot="1" x14ac:dyDescent="0.3">
      <c r="A225">
        <v>2009</v>
      </c>
      <c r="B225">
        <v>10</v>
      </c>
      <c r="C225">
        <v>10</v>
      </c>
      <c r="D225" s="66">
        <v>8.9</v>
      </c>
      <c r="G225" s="30">
        <f t="shared" si="9"/>
        <v>-1.0999999999999996</v>
      </c>
    </row>
    <row r="226" spans="1:7" ht="15.75" thickBot="1" x14ac:dyDescent="0.3">
      <c r="A226">
        <v>2009</v>
      </c>
      <c r="B226">
        <v>10</v>
      </c>
      <c r="C226">
        <v>11</v>
      </c>
      <c r="D226" s="66">
        <v>8.1999999999999993</v>
      </c>
      <c r="G226" s="30">
        <f t="shared" si="9"/>
        <v>-1.8000000000000007</v>
      </c>
    </row>
    <row r="227" spans="1:7" ht="15.75" thickBot="1" x14ac:dyDescent="0.3">
      <c r="A227">
        <v>2009</v>
      </c>
      <c r="B227">
        <v>10</v>
      </c>
      <c r="C227">
        <v>12</v>
      </c>
      <c r="D227" s="66">
        <v>8.1</v>
      </c>
      <c r="G227" s="30">
        <f t="shared" si="9"/>
        <v>-1.9000000000000004</v>
      </c>
    </row>
    <row r="228" spans="1:7" ht="15.75" thickBot="1" x14ac:dyDescent="0.3">
      <c r="A228">
        <v>2009</v>
      </c>
      <c r="B228">
        <v>10</v>
      </c>
      <c r="C228">
        <v>13</v>
      </c>
      <c r="D228" s="66">
        <v>1.2</v>
      </c>
      <c r="G228" s="30">
        <f t="shared" si="9"/>
        <v>-8.8000000000000007</v>
      </c>
    </row>
    <row r="229" spans="1:7" ht="15.75" thickBot="1" x14ac:dyDescent="0.3">
      <c r="A229">
        <v>2009</v>
      </c>
      <c r="B229">
        <v>10</v>
      </c>
      <c r="C229">
        <v>14</v>
      </c>
      <c r="D229" s="66">
        <v>-0.2</v>
      </c>
      <c r="G229" s="30">
        <f t="shared" si="9"/>
        <v>-10.199999999999999</v>
      </c>
    </row>
    <row r="230" spans="1:7" ht="15.75" thickBot="1" x14ac:dyDescent="0.3">
      <c r="A230">
        <v>2009</v>
      </c>
      <c r="B230">
        <v>10</v>
      </c>
      <c r="C230">
        <v>15</v>
      </c>
      <c r="D230" s="66">
        <v>6.3</v>
      </c>
      <c r="G230" s="30">
        <f t="shared" si="9"/>
        <v>-3.7</v>
      </c>
    </row>
    <row r="231" spans="1:7" ht="15.75" thickBot="1" x14ac:dyDescent="0.3">
      <c r="A231">
        <v>2009</v>
      </c>
      <c r="B231">
        <v>10</v>
      </c>
      <c r="C231">
        <v>16</v>
      </c>
      <c r="D231" s="66">
        <v>6.5</v>
      </c>
      <c r="G231" s="30">
        <f t="shared" si="9"/>
        <v>-3.5</v>
      </c>
    </row>
    <row r="232" spans="1:7" ht="15.75" thickBot="1" x14ac:dyDescent="0.3">
      <c r="A232">
        <v>2009</v>
      </c>
      <c r="B232">
        <v>10</v>
      </c>
      <c r="C232">
        <v>17</v>
      </c>
      <c r="D232" s="66">
        <v>0.8</v>
      </c>
      <c r="G232" s="30">
        <f t="shared" si="9"/>
        <v>-9.1999999999999993</v>
      </c>
    </row>
    <row r="233" spans="1:7" ht="15.75" thickBot="1" x14ac:dyDescent="0.3">
      <c r="A233">
        <v>2009</v>
      </c>
      <c r="B233">
        <v>10</v>
      </c>
      <c r="C233">
        <v>18</v>
      </c>
      <c r="D233" s="66">
        <v>5</v>
      </c>
    </row>
    <row r="234" spans="1:7" ht="15.75" thickBot="1" x14ac:dyDescent="0.3">
      <c r="A234">
        <v>2009</v>
      </c>
      <c r="B234">
        <v>10</v>
      </c>
      <c r="C234">
        <v>19</v>
      </c>
      <c r="D234" s="66">
        <v>4.5</v>
      </c>
    </row>
    <row r="235" spans="1:7" ht="15.75" thickBot="1" x14ac:dyDescent="0.3">
      <c r="A235">
        <v>2009</v>
      </c>
      <c r="B235">
        <v>10</v>
      </c>
      <c r="C235">
        <v>20</v>
      </c>
      <c r="D235" s="66">
        <v>4.9000000000000004</v>
      </c>
    </row>
    <row r="236" spans="1:7" ht="15.75" thickBot="1" x14ac:dyDescent="0.3">
      <c r="A236">
        <v>2009</v>
      </c>
      <c r="B236">
        <v>10</v>
      </c>
      <c r="C236">
        <v>21</v>
      </c>
      <c r="D236" s="66">
        <v>8.9</v>
      </c>
    </row>
    <row r="237" spans="1:7" ht="15.75" thickBot="1" x14ac:dyDescent="0.3">
      <c r="A237">
        <v>2009</v>
      </c>
      <c r="B237">
        <v>10</v>
      </c>
      <c r="C237">
        <v>22</v>
      </c>
      <c r="D237" s="66">
        <v>4.2</v>
      </c>
    </row>
    <row r="238" spans="1:7" ht="15.75" thickBot="1" x14ac:dyDescent="0.3">
      <c r="A238">
        <v>2009</v>
      </c>
      <c r="B238">
        <v>10</v>
      </c>
      <c r="C238">
        <v>23</v>
      </c>
      <c r="D238" s="66">
        <v>-2.8</v>
      </c>
    </row>
    <row r="239" spans="1:7" ht="15.75" thickBot="1" x14ac:dyDescent="0.3">
      <c r="A239">
        <v>2009</v>
      </c>
      <c r="B239">
        <v>10</v>
      </c>
      <c r="C239">
        <v>24</v>
      </c>
      <c r="D239" s="66">
        <v>-4.0999999999999996</v>
      </c>
    </row>
    <row r="240" spans="1:7" ht="15.75" thickBot="1" x14ac:dyDescent="0.3">
      <c r="A240">
        <v>2009</v>
      </c>
      <c r="B240">
        <v>10</v>
      </c>
      <c r="C240">
        <v>25</v>
      </c>
      <c r="D240" s="66">
        <v>-0.8</v>
      </c>
    </row>
    <row r="241" spans="1:4" ht="15.75" thickBot="1" x14ac:dyDescent="0.3">
      <c r="A241">
        <v>2009</v>
      </c>
      <c r="B241">
        <v>10</v>
      </c>
      <c r="C241">
        <v>26</v>
      </c>
      <c r="D241" s="66">
        <v>-2</v>
      </c>
    </row>
    <row r="242" spans="1:4" ht="15.75" thickBot="1" x14ac:dyDescent="0.3">
      <c r="A242">
        <v>2009</v>
      </c>
      <c r="B242">
        <v>10</v>
      </c>
      <c r="C242">
        <v>27</v>
      </c>
      <c r="D242" s="66">
        <v>-9.5</v>
      </c>
    </row>
    <row r="243" spans="1:4" ht="15.75" thickBot="1" x14ac:dyDescent="0.3">
      <c r="A243">
        <v>2009</v>
      </c>
      <c r="B243">
        <v>10</v>
      </c>
      <c r="C243">
        <v>28</v>
      </c>
      <c r="D243" s="66">
        <v>-8.8000000000000007</v>
      </c>
    </row>
    <row r="244" spans="1:4" ht="15.75" thickBot="1" x14ac:dyDescent="0.3">
      <c r="A244">
        <v>2009</v>
      </c>
      <c r="B244">
        <v>10</v>
      </c>
      <c r="C244">
        <v>29</v>
      </c>
      <c r="D244" s="66">
        <v>-9.5</v>
      </c>
    </row>
    <row r="245" spans="1:4" ht="15.75" thickBot="1" x14ac:dyDescent="0.3">
      <c r="A245">
        <v>2009</v>
      </c>
      <c r="B245">
        <v>10</v>
      </c>
      <c r="C245">
        <v>30</v>
      </c>
      <c r="D245" s="66">
        <v>-6.7</v>
      </c>
    </row>
    <row r="246" spans="1:4" ht="15.75" thickBot="1" x14ac:dyDescent="0.3">
      <c r="A246">
        <v>2009</v>
      </c>
      <c r="B246">
        <v>10</v>
      </c>
      <c r="C246">
        <v>31</v>
      </c>
      <c r="D246" s="66">
        <v>-4.2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20"/>
  <sheetViews>
    <sheetView zoomScale="85" zoomScaleNormal="85" workbookViewId="0">
      <pane ySplit="1" topLeftCell="A65" activePane="bottomLeft" state="frozen"/>
      <selection activeCell="F5" sqref="F5"/>
      <selection pane="bottomLeft" activeCell="X50" sqref="X50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2.28515625" customWidth="1"/>
    <col min="7" max="7" width="12.7109375" bestFit="1" customWidth="1"/>
    <col min="8" max="8" width="14.85546875" customWidth="1"/>
    <col min="9" max="9" width="18.42578125" style="60" customWidth="1"/>
    <col min="10" max="10" width="18.140625" customWidth="1"/>
    <col min="11" max="11" width="15.28515625" style="143" customWidth="1"/>
    <col min="12" max="12" width="16" style="143" customWidth="1"/>
    <col min="13" max="13" width="15.5703125" style="143" customWidth="1"/>
    <col min="14" max="14" width="12.28515625" style="143" customWidth="1"/>
    <col min="15" max="15" width="7.42578125" customWidth="1"/>
    <col min="18" max="18" width="9.140625" customWidth="1"/>
    <col min="24" max="24" width="10" customWidth="1"/>
    <col min="25" max="25" width="13.7109375" customWidth="1"/>
    <col min="26" max="26" width="10.28515625" customWidth="1"/>
    <col min="27" max="27" width="10.85546875" customWidth="1"/>
    <col min="28" max="28" width="18.7109375" customWidth="1"/>
  </cols>
  <sheetData>
    <row r="1" spans="1:28" ht="47.25" customHeight="1" thickBot="1" x14ac:dyDescent="0.3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100" t="s">
        <v>5</v>
      </c>
      <c r="G1" s="85" t="s">
        <v>7</v>
      </c>
      <c r="H1" s="104" t="s">
        <v>6</v>
      </c>
      <c r="I1" s="102" t="s">
        <v>3</v>
      </c>
      <c r="J1" s="99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2">
        <v>2010</v>
      </c>
      <c r="B2" s="22">
        <v>3</v>
      </c>
      <c r="C2" s="22">
        <v>1</v>
      </c>
      <c r="D2" s="22">
        <v>-12.7</v>
      </c>
      <c r="E2" s="23" t="s">
        <v>9</v>
      </c>
      <c r="F2" s="23" t="s">
        <v>9</v>
      </c>
      <c r="G2">
        <f>D2+5</f>
        <v>-7.6999999999999993</v>
      </c>
      <c r="H2" s="5">
        <v>40238</v>
      </c>
      <c r="I2" s="60">
        <f>D2</f>
        <v>-12.7</v>
      </c>
      <c r="J2" s="55">
        <v>0.8</v>
      </c>
      <c r="K2" s="143">
        <v>3.625</v>
      </c>
      <c r="L2" s="143">
        <v>7.625</v>
      </c>
      <c r="M2" s="143">
        <v>69.125</v>
      </c>
      <c r="N2" s="143" t="s">
        <v>122</v>
      </c>
    </row>
    <row r="3" spans="1:28" ht="15.75" thickBot="1" x14ac:dyDescent="0.3">
      <c r="A3" s="22">
        <v>2010</v>
      </c>
      <c r="B3" s="22">
        <v>3</v>
      </c>
      <c r="C3" s="22">
        <v>2</v>
      </c>
      <c r="D3" s="22">
        <v>-19.399999999999999</v>
      </c>
      <c r="E3" s="23" t="s">
        <v>9</v>
      </c>
      <c r="F3" s="23" t="s">
        <v>9</v>
      </c>
      <c r="G3">
        <f t="shared" ref="G3:G45" si="0">D3+5</f>
        <v>-14.399999999999999</v>
      </c>
      <c r="H3" s="5">
        <v>40239</v>
      </c>
      <c r="I3" s="60">
        <f t="shared" ref="I3:I66" si="1">D3</f>
        <v>-19.399999999999999</v>
      </c>
      <c r="J3" s="55">
        <v>0</v>
      </c>
      <c r="K3" s="143">
        <v>2</v>
      </c>
      <c r="L3" s="143">
        <v>4.375</v>
      </c>
      <c r="M3" s="143">
        <v>69.125</v>
      </c>
      <c r="N3" s="143" t="s">
        <v>122</v>
      </c>
    </row>
    <row r="4" spans="1:28" ht="15.75" thickBot="1" x14ac:dyDescent="0.3">
      <c r="A4" s="22">
        <v>2010</v>
      </c>
      <c r="B4" s="22">
        <v>3</v>
      </c>
      <c r="C4" s="22">
        <v>3</v>
      </c>
      <c r="D4" s="22">
        <v>-23.8</v>
      </c>
      <c r="E4" s="23" t="s">
        <v>9</v>
      </c>
      <c r="F4" s="23" t="s">
        <v>9</v>
      </c>
      <c r="G4">
        <f t="shared" si="0"/>
        <v>-18.8</v>
      </c>
      <c r="H4" s="5">
        <v>40240</v>
      </c>
      <c r="I4" s="60">
        <f t="shared" si="1"/>
        <v>-23.8</v>
      </c>
      <c r="J4" s="55">
        <v>0</v>
      </c>
      <c r="K4" s="143">
        <v>1.25</v>
      </c>
      <c r="L4" s="143">
        <v>3</v>
      </c>
      <c r="M4" s="143">
        <v>66.125</v>
      </c>
      <c r="N4" s="143" t="s">
        <v>121</v>
      </c>
    </row>
    <row r="5" spans="1:28" ht="15.75" thickBot="1" x14ac:dyDescent="0.3">
      <c r="A5" s="22">
        <v>2010</v>
      </c>
      <c r="B5" s="22">
        <v>3</v>
      </c>
      <c r="C5" s="22">
        <v>4</v>
      </c>
      <c r="D5" s="22">
        <v>-16.899999999999999</v>
      </c>
      <c r="E5" s="23" t="s">
        <v>9</v>
      </c>
      <c r="F5" s="23" t="s">
        <v>9</v>
      </c>
      <c r="G5">
        <f t="shared" si="0"/>
        <v>-11.899999999999999</v>
      </c>
      <c r="H5" s="5">
        <v>40241</v>
      </c>
      <c r="I5" s="60">
        <f t="shared" si="1"/>
        <v>-16.899999999999999</v>
      </c>
      <c r="J5" s="55">
        <v>1.2</v>
      </c>
      <c r="K5" s="143">
        <v>1.75</v>
      </c>
      <c r="L5" s="143">
        <v>4.25</v>
      </c>
      <c r="M5" s="143">
        <v>73.25</v>
      </c>
      <c r="N5" s="143" t="s">
        <v>117</v>
      </c>
    </row>
    <row r="6" spans="1:28" ht="15.75" thickBot="1" x14ac:dyDescent="0.3">
      <c r="A6" s="22">
        <v>2010</v>
      </c>
      <c r="B6" s="22">
        <v>3</v>
      </c>
      <c r="C6" s="22">
        <v>5</v>
      </c>
      <c r="D6" s="22">
        <v>-17.899999999999999</v>
      </c>
      <c r="E6" s="23" t="s">
        <v>9</v>
      </c>
      <c r="F6" s="23" t="s">
        <v>9</v>
      </c>
      <c r="G6">
        <f t="shared" si="0"/>
        <v>-12.899999999999999</v>
      </c>
      <c r="H6" s="5">
        <v>40242</v>
      </c>
      <c r="I6" s="60">
        <f t="shared" si="1"/>
        <v>-17.899999999999999</v>
      </c>
      <c r="J6" s="55">
        <v>0.2</v>
      </c>
      <c r="K6" s="143">
        <v>0.25</v>
      </c>
      <c r="L6" s="143">
        <v>1.25</v>
      </c>
      <c r="M6" s="143">
        <v>74.125</v>
      </c>
      <c r="N6" s="143" t="s">
        <v>130</v>
      </c>
    </row>
    <row r="7" spans="1:28" ht="15.75" thickBot="1" x14ac:dyDescent="0.3">
      <c r="A7" s="22">
        <v>2010</v>
      </c>
      <c r="B7" s="22">
        <v>3</v>
      </c>
      <c r="C7" s="22">
        <v>6</v>
      </c>
      <c r="D7" s="22">
        <v>-16.3</v>
      </c>
      <c r="E7" s="23" t="s">
        <v>9</v>
      </c>
      <c r="F7" s="23" t="s">
        <v>9</v>
      </c>
      <c r="G7">
        <f t="shared" si="0"/>
        <v>-11.3</v>
      </c>
      <c r="H7" s="5">
        <v>40243</v>
      </c>
      <c r="I7" s="60">
        <f t="shared" si="1"/>
        <v>-16.3</v>
      </c>
      <c r="J7" s="55">
        <v>0</v>
      </c>
      <c r="K7" s="143">
        <v>0.875</v>
      </c>
      <c r="L7" s="143">
        <v>2.125</v>
      </c>
      <c r="M7" s="143">
        <v>63.875</v>
      </c>
      <c r="N7" s="143" t="s">
        <v>125</v>
      </c>
    </row>
    <row r="8" spans="1:28" ht="15.75" thickBot="1" x14ac:dyDescent="0.3">
      <c r="A8" s="22">
        <v>2010</v>
      </c>
      <c r="B8" s="22">
        <v>3</v>
      </c>
      <c r="C8" s="22">
        <v>7</v>
      </c>
      <c r="D8" s="22">
        <v>-14.5</v>
      </c>
      <c r="E8" s="23" t="s">
        <v>9</v>
      </c>
      <c r="F8" s="23" t="s">
        <v>9</v>
      </c>
      <c r="G8">
        <f t="shared" si="0"/>
        <v>-9.5</v>
      </c>
      <c r="H8" s="5">
        <v>40244</v>
      </c>
      <c r="I8" s="60">
        <f t="shared" si="1"/>
        <v>-14.5</v>
      </c>
      <c r="J8" s="55">
        <v>0</v>
      </c>
      <c r="K8" s="143">
        <v>1.125</v>
      </c>
      <c r="L8" s="143">
        <v>2.625</v>
      </c>
      <c r="M8" s="143">
        <v>62.75</v>
      </c>
      <c r="N8" s="143" t="s">
        <v>118</v>
      </c>
    </row>
    <row r="9" spans="1:28" ht="15.75" thickBot="1" x14ac:dyDescent="0.3">
      <c r="A9" s="22">
        <v>2010</v>
      </c>
      <c r="B9" s="22">
        <v>3</v>
      </c>
      <c r="C9" s="22">
        <v>8</v>
      </c>
      <c r="D9" s="22">
        <v>-12.4</v>
      </c>
      <c r="E9" s="23" t="s">
        <v>9</v>
      </c>
      <c r="F9" s="23" t="s">
        <v>9</v>
      </c>
      <c r="G9">
        <f t="shared" si="0"/>
        <v>-7.4</v>
      </c>
      <c r="H9" s="5">
        <v>40245</v>
      </c>
      <c r="I9" s="60">
        <f t="shared" si="1"/>
        <v>-12.4</v>
      </c>
      <c r="J9" s="55">
        <v>0</v>
      </c>
      <c r="K9" s="143">
        <v>1.25</v>
      </c>
      <c r="L9" s="143">
        <v>2.75</v>
      </c>
      <c r="M9" s="143">
        <v>60.125</v>
      </c>
      <c r="N9" s="143" t="s">
        <v>121</v>
      </c>
    </row>
    <row r="10" spans="1:28" ht="15.75" thickBot="1" x14ac:dyDescent="0.3">
      <c r="A10" s="22">
        <v>2010</v>
      </c>
      <c r="B10" s="22">
        <v>3</v>
      </c>
      <c r="C10" s="22">
        <v>9</v>
      </c>
      <c r="D10" s="22">
        <v>-3.1</v>
      </c>
      <c r="E10" s="23" t="s">
        <v>10</v>
      </c>
      <c r="F10" s="23" t="s">
        <v>9</v>
      </c>
      <c r="G10">
        <f t="shared" si="0"/>
        <v>1.9</v>
      </c>
      <c r="H10" s="5">
        <v>40246</v>
      </c>
      <c r="I10" s="60">
        <f t="shared" si="1"/>
        <v>-3.1</v>
      </c>
      <c r="J10" s="55">
        <v>1.9</v>
      </c>
      <c r="K10" s="143">
        <v>2</v>
      </c>
      <c r="L10" s="143">
        <v>5.25</v>
      </c>
      <c r="M10" s="143">
        <v>70.75</v>
      </c>
      <c r="N10" s="143" t="s">
        <v>121</v>
      </c>
    </row>
    <row r="11" spans="1:28" ht="15.75" thickBot="1" x14ac:dyDescent="0.3">
      <c r="A11" s="22">
        <v>2010</v>
      </c>
      <c r="B11" s="22">
        <v>3</v>
      </c>
      <c r="C11" s="22">
        <v>10</v>
      </c>
      <c r="D11" s="22">
        <v>-2.7</v>
      </c>
      <c r="E11" s="23" t="s">
        <v>10</v>
      </c>
      <c r="F11" s="23" t="s">
        <v>9</v>
      </c>
      <c r="G11">
        <f t="shared" si="0"/>
        <v>2.2999999999999998</v>
      </c>
      <c r="H11" s="5">
        <v>40247</v>
      </c>
      <c r="I11" s="60">
        <f t="shared" si="1"/>
        <v>-2.7</v>
      </c>
      <c r="J11" s="55">
        <v>3.6</v>
      </c>
      <c r="K11" s="143">
        <v>2.5</v>
      </c>
      <c r="L11" s="143">
        <v>5.625</v>
      </c>
      <c r="M11" s="143">
        <v>79.5</v>
      </c>
      <c r="N11" s="143" t="s">
        <v>120</v>
      </c>
    </row>
    <row r="12" spans="1:28" ht="15.75" thickBot="1" x14ac:dyDescent="0.3">
      <c r="A12" s="22">
        <v>2010</v>
      </c>
      <c r="B12" s="22">
        <v>3</v>
      </c>
      <c r="C12" s="22">
        <v>11</v>
      </c>
      <c r="D12" s="22">
        <v>-7.4</v>
      </c>
      <c r="E12" s="23" t="s">
        <v>9</v>
      </c>
      <c r="F12" s="23" t="s">
        <v>9</v>
      </c>
      <c r="G12">
        <f t="shared" si="0"/>
        <v>-2.4000000000000004</v>
      </c>
      <c r="H12" s="5">
        <v>40248</v>
      </c>
      <c r="I12" s="60">
        <f t="shared" si="1"/>
        <v>-7.4</v>
      </c>
      <c r="J12" s="55">
        <v>0.9</v>
      </c>
      <c r="K12" s="143">
        <v>2.375</v>
      </c>
      <c r="L12" s="143">
        <v>5.875</v>
      </c>
      <c r="M12" s="143">
        <v>72.625</v>
      </c>
      <c r="N12" s="143" t="s">
        <v>121</v>
      </c>
    </row>
    <row r="13" spans="1:28" ht="15.75" thickBot="1" x14ac:dyDescent="0.3">
      <c r="A13" s="22">
        <v>2010</v>
      </c>
      <c r="B13" s="22">
        <v>3</v>
      </c>
      <c r="C13" s="22">
        <v>12</v>
      </c>
      <c r="D13" s="22">
        <v>-7.6</v>
      </c>
      <c r="E13" s="23" t="s">
        <v>9</v>
      </c>
      <c r="F13" s="23" t="s">
        <v>9</v>
      </c>
      <c r="G13">
        <f t="shared" si="0"/>
        <v>-2.5999999999999996</v>
      </c>
      <c r="H13" s="5">
        <v>40249</v>
      </c>
      <c r="I13" s="60">
        <f t="shared" si="1"/>
        <v>-7.6</v>
      </c>
      <c r="J13" s="55">
        <v>4.9000000000000004</v>
      </c>
      <c r="K13" s="143">
        <v>5</v>
      </c>
      <c r="L13" s="143">
        <v>11.375</v>
      </c>
      <c r="M13" s="143">
        <v>76.75</v>
      </c>
      <c r="N13" s="143" t="s">
        <v>120</v>
      </c>
    </row>
    <row r="14" spans="1:28" ht="15.75" thickBot="1" x14ac:dyDescent="0.3">
      <c r="A14" s="22">
        <v>2010</v>
      </c>
      <c r="B14" s="22">
        <v>3</v>
      </c>
      <c r="C14" s="22">
        <v>13</v>
      </c>
      <c r="D14" s="22">
        <v>-8.6</v>
      </c>
      <c r="E14" s="23" t="s">
        <v>9</v>
      </c>
      <c r="F14" s="23" t="s">
        <v>9</v>
      </c>
      <c r="G14">
        <f t="shared" si="0"/>
        <v>-3.5999999999999996</v>
      </c>
      <c r="H14" s="5">
        <v>40250</v>
      </c>
      <c r="I14" s="60">
        <f t="shared" si="1"/>
        <v>-8.6</v>
      </c>
      <c r="J14" s="55">
        <v>1.2</v>
      </c>
      <c r="K14" s="143">
        <v>3</v>
      </c>
      <c r="L14" s="143">
        <v>7.125</v>
      </c>
      <c r="M14" s="143">
        <v>68.75</v>
      </c>
      <c r="N14" s="143" t="s">
        <v>120</v>
      </c>
    </row>
    <row r="15" spans="1:28" ht="15.75" thickBot="1" x14ac:dyDescent="0.3">
      <c r="A15" s="22">
        <v>2010</v>
      </c>
      <c r="B15" s="22">
        <v>3</v>
      </c>
      <c r="C15" s="22">
        <v>14</v>
      </c>
      <c r="D15" s="22">
        <v>-6.2</v>
      </c>
      <c r="E15" s="23" t="s">
        <v>9</v>
      </c>
      <c r="F15" s="23" t="s">
        <v>9</v>
      </c>
      <c r="G15">
        <f t="shared" si="0"/>
        <v>-1.2000000000000002</v>
      </c>
      <c r="H15" s="5">
        <v>40251</v>
      </c>
      <c r="I15" s="60">
        <f t="shared" si="1"/>
        <v>-6.2</v>
      </c>
      <c r="J15" s="55">
        <v>0</v>
      </c>
      <c r="K15" s="143">
        <v>2</v>
      </c>
      <c r="L15" s="143">
        <v>4.375</v>
      </c>
      <c r="M15" s="143">
        <v>50.125</v>
      </c>
      <c r="N15" s="143" t="s">
        <v>124</v>
      </c>
    </row>
    <row r="16" spans="1:28" ht="16.5" thickBot="1" x14ac:dyDescent="0.3">
      <c r="A16" s="22">
        <v>2010</v>
      </c>
      <c r="B16" s="22">
        <v>3</v>
      </c>
      <c r="C16" s="22">
        <v>15</v>
      </c>
      <c r="D16" s="22">
        <v>-4.5</v>
      </c>
      <c r="E16" s="23" t="s">
        <v>10</v>
      </c>
      <c r="F16" s="8" t="s">
        <v>10</v>
      </c>
      <c r="G16">
        <f t="shared" si="0"/>
        <v>0.5</v>
      </c>
      <c r="H16" s="5">
        <v>40252</v>
      </c>
      <c r="I16" s="60">
        <f t="shared" si="1"/>
        <v>-4.5</v>
      </c>
      <c r="J16" s="55">
        <v>3</v>
      </c>
      <c r="K16" s="165">
        <v>4</v>
      </c>
      <c r="L16" s="165">
        <v>9</v>
      </c>
      <c r="M16" s="165">
        <v>71.5</v>
      </c>
      <c r="N16" s="166" t="s">
        <v>117</v>
      </c>
    </row>
    <row r="17" spans="1:21" ht="16.5" thickBot="1" x14ac:dyDescent="0.3">
      <c r="A17" s="22">
        <v>2010</v>
      </c>
      <c r="B17" s="22">
        <v>3</v>
      </c>
      <c r="C17" s="22">
        <v>16</v>
      </c>
      <c r="D17" s="22">
        <v>-0.2</v>
      </c>
      <c r="E17" s="23" t="s">
        <v>10</v>
      </c>
      <c r="F17" s="8" t="s">
        <v>10</v>
      </c>
      <c r="G17">
        <f t="shared" si="0"/>
        <v>4.8</v>
      </c>
      <c r="H17" s="5">
        <v>40253</v>
      </c>
      <c r="I17" s="60">
        <f t="shared" si="1"/>
        <v>-0.2</v>
      </c>
      <c r="J17" s="55">
        <v>0.6</v>
      </c>
      <c r="K17" s="167">
        <v>2.5</v>
      </c>
      <c r="L17" s="167">
        <v>6.375</v>
      </c>
      <c r="M17" s="167">
        <v>73</v>
      </c>
      <c r="N17" s="168" t="s">
        <v>120</v>
      </c>
    </row>
    <row r="18" spans="1:21" ht="16.5" thickBot="1" x14ac:dyDescent="0.3">
      <c r="A18" s="22">
        <v>2010</v>
      </c>
      <c r="B18" s="22">
        <v>3</v>
      </c>
      <c r="C18" s="22">
        <v>17</v>
      </c>
      <c r="D18" s="22">
        <v>-0.2</v>
      </c>
      <c r="E18" s="23" t="s">
        <v>10</v>
      </c>
      <c r="F18" s="8" t="s">
        <v>10</v>
      </c>
      <c r="G18">
        <f t="shared" si="0"/>
        <v>4.8</v>
      </c>
      <c r="H18" s="5">
        <v>40254</v>
      </c>
      <c r="I18" s="60">
        <f t="shared" si="1"/>
        <v>-0.2</v>
      </c>
      <c r="J18" s="55">
        <v>0.3</v>
      </c>
      <c r="K18" s="167">
        <v>2.125</v>
      </c>
      <c r="L18" s="167">
        <v>5.125</v>
      </c>
      <c r="M18" s="167">
        <v>79.5</v>
      </c>
      <c r="N18" s="168" t="s">
        <v>124</v>
      </c>
    </row>
    <row r="19" spans="1:21" ht="16.5" thickBot="1" x14ac:dyDescent="0.3">
      <c r="A19" s="22">
        <v>2010</v>
      </c>
      <c r="B19" s="22">
        <v>3</v>
      </c>
      <c r="C19" s="22">
        <v>18</v>
      </c>
      <c r="D19" s="22">
        <v>-0.8</v>
      </c>
      <c r="E19" s="23" t="s">
        <v>10</v>
      </c>
      <c r="F19" s="8" t="s">
        <v>10</v>
      </c>
      <c r="G19">
        <f t="shared" si="0"/>
        <v>4.2</v>
      </c>
      <c r="H19" s="5">
        <v>40255</v>
      </c>
      <c r="I19" s="60">
        <f t="shared" si="1"/>
        <v>-0.8</v>
      </c>
      <c r="J19" s="55">
        <v>7.8</v>
      </c>
      <c r="K19" s="167">
        <v>9</v>
      </c>
      <c r="L19" s="167">
        <v>19.125</v>
      </c>
      <c r="M19" s="167">
        <v>74.5</v>
      </c>
      <c r="N19" s="168" t="s">
        <v>119</v>
      </c>
    </row>
    <row r="20" spans="1:21" ht="16.5" thickBot="1" x14ac:dyDescent="0.3">
      <c r="A20" s="22">
        <v>2010</v>
      </c>
      <c r="B20" s="22">
        <v>3</v>
      </c>
      <c r="C20" s="22">
        <v>19</v>
      </c>
      <c r="D20" s="22">
        <v>-4.7</v>
      </c>
      <c r="E20" s="23" t="s">
        <v>10</v>
      </c>
      <c r="F20" s="8" t="s">
        <v>10</v>
      </c>
      <c r="G20">
        <f t="shared" si="0"/>
        <v>0.29999999999999982</v>
      </c>
      <c r="H20" s="5">
        <v>40256</v>
      </c>
      <c r="I20" s="60">
        <f t="shared" si="1"/>
        <v>-4.7</v>
      </c>
      <c r="J20" s="55">
        <v>0.6</v>
      </c>
      <c r="K20" s="167">
        <v>2.375</v>
      </c>
      <c r="L20" s="167">
        <v>6.75</v>
      </c>
      <c r="M20" s="167">
        <v>45.5</v>
      </c>
      <c r="N20" s="168" t="s">
        <v>121</v>
      </c>
    </row>
    <row r="21" spans="1:21" ht="16.5" thickBot="1" x14ac:dyDescent="0.3">
      <c r="A21" s="22">
        <v>2010</v>
      </c>
      <c r="B21" s="22">
        <v>3</v>
      </c>
      <c r="C21" s="22">
        <v>20</v>
      </c>
      <c r="D21" s="22">
        <v>-5.4</v>
      </c>
      <c r="E21" s="23" t="s">
        <v>9</v>
      </c>
      <c r="F21" s="8" t="s">
        <v>10</v>
      </c>
      <c r="G21">
        <f t="shared" si="0"/>
        <v>-0.40000000000000036</v>
      </c>
      <c r="H21" s="5">
        <v>40257</v>
      </c>
      <c r="I21" s="60">
        <f t="shared" si="1"/>
        <v>-5.4</v>
      </c>
      <c r="J21" s="55">
        <v>1.9</v>
      </c>
      <c r="K21" s="167">
        <v>4.375</v>
      </c>
      <c r="L21" s="167">
        <v>9.375</v>
      </c>
      <c r="M21" s="167">
        <v>73</v>
      </c>
      <c r="N21" s="168" t="s">
        <v>123</v>
      </c>
    </row>
    <row r="22" spans="1:21" ht="16.5" thickBot="1" x14ac:dyDescent="0.3">
      <c r="A22" s="22">
        <v>2010</v>
      </c>
      <c r="B22" s="22">
        <v>3</v>
      </c>
      <c r="C22" s="22">
        <v>21</v>
      </c>
      <c r="D22" s="22">
        <v>-10.3</v>
      </c>
      <c r="E22" s="23" t="s">
        <v>9</v>
      </c>
      <c r="F22" s="8" t="s">
        <v>10</v>
      </c>
      <c r="G22">
        <f t="shared" si="0"/>
        <v>-5.3000000000000007</v>
      </c>
      <c r="H22" s="5">
        <v>40258</v>
      </c>
      <c r="I22" s="60">
        <f t="shared" si="1"/>
        <v>-10.3</v>
      </c>
      <c r="J22" s="77">
        <v>0</v>
      </c>
      <c r="K22" s="167">
        <v>2.875</v>
      </c>
      <c r="L22" s="167">
        <v>7.25</v>
      </c>
      <c r="M22" s="167">
        <v>66.875</v>
      </c>
      <c r="N22" s="168" t="s">
        <v>117</v>
      </c>
    </row>
    <row r="23" spans="1:21" ht="16.5" thickBot="1" x14ac:dyDescent="0.3">
      <c r="A23" s="22">
        <v>2010</v>
      </c>
      <c r="B23" s="22">
        <v>3</v>
      </c>
      <c r="C23" s="22">
        <v>22</v>
      </c>
      <c r="D23" s="22">
        <v>-7.7</v>
      </c>
      <c r="E23" s="23" t="s">
        <v>9</v>
      </c>
      <c r="F23" s="8" t="s">
        <v>10</v>
      </c>
      <c r="G23">
        <f t="shared" si="0"/>
        <v>-2.7</v>
      </c>
      <c r="H23" s="5">
        <v>40259</v>
      </c>
      <c r="I23" s="60">
        <f t="shared" si="1"/>
        <v>-7.7</v>
      </c>
      <c r="J23" s="77">
        <v>4.7</v>
      </c>
      <c r="K23" s="167">
        <v>1.5</v>
      </c>
      <c r="L23" s="167">
        <v>3.75</v>
      </c>
      <c r="M23" s="167">
        <v>66.625</v>
      </c>
      <c r="N23" s="168" t="s">
        <v>129</v>
      </c>
    </row>
    <row r="24" spans="1:21" ht="16.5" thickBot="1" x14ac:dyDescent="0.3">
      <c r="A24" s="22">
        <v>2010</v>
      </c>
      <c r="B24" s="22">
        <v>3</v>
      </c>
      <c r="C24" s="22">
        <v>23</v>
      </c>
      <c r="D24" s="22">
        <v>-12.7</v>
      </c>
      <c r="E24" s="23" t="s">
        <v>9</v>
      </c>
      <c r="F24" s="8" t="s">
        <v>10</v>
      </c>
      <c r="G24">
        <f t="shared" si="0"/>
        <v>-7.6999999999999993</v>
      </c>
      <c r="H24" s="5">
        <v>40260</v>
      </c>
      <c r="I24" s="60">
        <f t="shared" si="1"/>
        <v>-12.7</v>
      </c>
      <c r="J24" s="77">
        <v>0</v>
      </c>
      <c r="K24" s="167">
        <v>2.25</v>
      </c>
      <c r="L24" s="167">
        <v>5.125</v>
      </c>
      <c r="M24" s="167">
        <v>64.125</v>
      </c>
      <c r="N24" s="168" t="s">
        <v>118</v>
      </c>
    </row>
    <row r="25" spans="1:21" ht="16.5" thickBot="1" x14ac:dyDescent="0.3">
      <c r="A25" s="22">
        <v>2010</v>
      </c>
      <c r="B25" s="22">
        <v>3</v>
      </c>
      <c r="C25" s="22">
        <v>24</v>
      </c>
      <c r="D25" s="22">
        <v>0.1</v>
      </c>
      <c r="E25" s="23" t="s">
        <v>11</v>
      </c>
      <c r="F25" s="8" t="s">
        <v>10</v>
      </c>
      <c r="G25">
        <f t="shared" si="0"/>
        <v>5.0999999999999996</v>
      </c>
      <c r="H25" s="5">
        <v>40261</v>
      </c>
      <c r="I25" s="60">
        <f t="shared" si="1"/>
        <v>0.1</v>
      </c>
      <c r="J25" s="77">
        <v>0.4</v>
      </c>
      <c r="K25" s="167">
        <v>3.75</v>
      </c>
      <c r="L25" s="167">
        <v>8.875</v>
      </c>
      <c r="M25" s="167">
        <v>61.125</v>
      </c>
      <c r="N25" s="168" t="s">
        <v>120</v>
      </c>
    </row>
    <row r="26" spans="1:21" ht="16.5" thickBot="1" x14ac:dyDescent="0.3">
      <c r="A26" s="22">
        <v>2010</v>
      </c>
      <c r="B26" s="22">
        <v>3</v>
      </c>
      <c r="C26" s="22">
        <v>25</v>
      </c>
      <c r="D26" s="22">
        <v>-0.1</v>
      </c>
      <c r="E26" s="23" t="s">
        <v>10</v>
      </c>
      <c r="F26" s="8" t="s">
        <v>10</v>
      </c>
      <c r="G26">
        <f t="shared" si="0"/>
        <v>4.9000000000000004</v>
      </c>
      <c r="H26" s="5">
        <v>40262</v>
      </c>
      <c r="I26" s="60">
        <f t="shared" si="1"/>
        <v>-0.1</v>
      </c>
      <c r="J26" s="77">
        <v>0.4</v>
      </c>
      <c r="K26" s="167">
        <v>3.125</v>
      </c>
      <c r="L26" s="167">
        <v>7</v>
      </c>
      <c r="M26" s="167">
        <v>60.5</v>
      </c>
      <c r="N26" s="168" t="s">
        <v>120</v>
      </c>
    </row>
    <row r="27" spans="1:21" ht="16.5" thickBot="1" x14ac:dyDescent="0.3">
      <c r="A27" s="22">
        <v>2010</v>
      </c>
      <c r="B27" s="22">
        <v>3</v>
      </c>
      <c r="C27" s="22">
        <v>26</v>
      </c>
      <c r="D27" s="22">
        <v>-2</v>
      </c>
      <c r="E27" s="23" t="s">
        <v>10</v>
      </c>
      <c r="F27" s="8" t="s">
        <v>10</v>
      </c>
      <c r="G27">
        <f t="shared" si="0"/>
        <v>3</v>
      </c>
      <c r="H27" s="5">
        <v>40263</v>
      </c>
      <c r="I27" s="60">
        <f t="shared" si="1"/>
        <v>-2</v>
      </c>
      <c r="J27" s="55">
        <v>0</v>
      </c>
      <c r="K27" s="167">
        <v>2.625</v>
      </c>
      <c r="L27" s="167">
        <v>5.875</v>
      </c>
      <c r="M27" s="167">
        <v>59</v>
      </c>
      <c r="N27" s="168" t="s">
        <v>117</v>
      </c>
    </row>
    <row r="28" spans="1:21" ht="16.5" thickBot="1" x14ac:dyDescent="0.3">
      <c r="A28" s="22">
        <v>2010</v>
      </c>
      <c r="B28" s="22">
        <v>3</v>
      </c>
      <c r="C28" s="22">
        <v>27</v>
      </c>
      <c r="D28" s="22">
        <v>-0.7</v>
      </c>
      <c r="E28" s="23" t="s">
        <v>10</v>
      </c>
      <c r="F28" s="8" t="s">
        <v>10</v>
      </c>
      <c r="G28">
        <f t="shared" si="0"/>
        <v>4.3</v>
      </c>
      <c r="H28" s="5">
        <v>40264</v>
      </c>
      <c r="I28" s="60">
        <f t="shared" si="1"/>
        <v>-0.7</v>
      </c>
      <c r="J28" s="55">
        <v>0.6</v>
      </c>
      <c r="K28" s="167">
        <v>6.875</v>
      </c>
      <c r="L28" s="167">
        <v>14.625</v>
      </c>
      <c r="M28" s="167">
        <v>63</v>
      </c>
      <c r="N28" s="168" t="s">
        <v>119</v>
      </c>
      <c r="P28">
        <v>36</v>
      </c>
      <c r="Q28">
        <v>36</v>
      </c>
      <c r="R28">
        <v>6</v>
      </c>
    </row>
    <row r="29" spans="1:21" ht="16.5" thickBot="1" x14ac:dyDescent="0.3">
      <c r="A29" s="22">
        <v>2010</v>
      </c>
      <c r="B29" s="22">
        <v>3</v>
      </c>
      <c r="C29" s="22">
        <v>28</v>
      </c>
      <c r="D29" s="22">
        <v>-8.1999999999999993</v>
      </c>
      <c r="E29" s="23" t="s">
        <v>9</v>
      </c>
      <c r="F29" s="8" t="s">
        <v>10</v>
      </c>
      <c r="G29">
        <f t="shared" si="0"/>
        <v>-3.1999999999999993</v>
      </c>
      <c r="H29" s="5">
        <v>40265</v>
      </c>
      <c r="I29" s="60">
        <f t="shared" si="1"/>
        <v>-8.1999999999999993</v>
      </c>
      <c r="J29" s="55">
        <v>0.7</v>
      </c>
      <c r="K29" s="167">
        <v>6.625</v>
      </c>
      <c r="L29" s="167">
        <v>13.625</v>
      </c>
      <c r="M29" s="167">
        <v>72.75</v>
      </c>
      <c r="N29" s="168" t="s">
        <v>120</v>
      </c>
      <c r="P29">
        <v>72</v>
      </c>
      <c r="Q29">
        <v>72</v>
      </c>
      <c r="R29">
        <v>1</v>
      </c>
      <c r="U29">
        <v>3</v>
      </c>
    </row>
    <row r="30" spans="1:21" ht="16.5" thickBot="1" x14ac:dyDescent="0.3">
      <c r="A30" s="22">
        <v>2010</v>
      </c>
      <c r="B30" s="22">
        <v>3</v>
      </c>
      <c r="C30" s="22">
        <v>29</v>
      </c>
      <c r="D30" s="22">
        <v>-4.0999999999999996</v>
      </c>
      <c r="E30" s="23" t="s">
        <v>10</v>
      </c>
      <c r="F30" s="8" t="s">
        <v>10</v>
      </c>
      <c r="G30">
        <f t="shared" si="0"/>
        <v>0.90000000000000036</v>
      </c>
      <c r="H30" s="5">
        <v>40266</v>
      </c>
      <c r="I30" s="60">
        <f t="shared" si="1"/>
        <v>-4.0999999999999996</v>
      </c>
      <c r="J30" s="55">
        <v>4.0999999999999996</v>
      </c>
      <c r="K30" s="167">
        <v>4</v>
      </c>
      <c r="L30" s="167">
        <v>9</v>
      </c>
      <c r="M30" s="167">
        <v>68.375</v>
      </c>
      <c r="N30" s="168" t="s">
        <v>123</v>
      </c>
    </row>
    <row r="31" spans="1:21" ht="16.5" thickBot="1" x14ac:dyDescent="0.3">
      <c r="A31" s="22">
        <v>2010</v>
      </c>
      <c r="B31" s="22">
        <v>3</v>
      </c>
      <c r="C31" s="22">
        <v>30</v>
      </c>
      <c r="D31" s="22">
        <v>-8.1999999999999993</v>
      </c>
      <c r="E31" s="23" t="s">
        <v>9</v>
      </c>
      <c r="F31" s="8" t="s">
        <v>10</v>
      </c>
      <c r="G31">
        <f t="shared" si="0"/>
        <v>-3.1999999999999993</v>
      </c>
      <c r="H31" s="5">
        <v>40267</v>
      </c>
      <c r="I31" s="60">
        <f t="shared" si="1"/>
        <v>-8.1999999999999993</v>
      </c>
      <c r="J31" s="55">
        <v>0</v>
      </c>
      <c r="K31" s="167">
        <v>1.75</v>
      </c>
      <c r="L31" s="167">
        <v>4.375</v>
      </c>
      <c r="M31" s="167">
        <v>64.375</v>
      </c>
      <c r="N31" s="168" t="s">
        <v>120</v>
      </c>
    </row>
    <row r="32" spans="1:21" ht="16.5" thickBot="1" x14ac:dyDescent="0.3">
      <c r="A32" s="22">
        <v>2010</v>
      </c>
      <c r="B32" s="22">
        <v>3</v>
      </c>
      <c r="C32" s="22">
        <v>31</v>
      </c>
      <c r="D32" s="22">
        <v>-4.0999999999999996</v>
      </c>
      <c r="E32" s="23" t="s">
        <v>10</v>
      </c>
      <c r="F32" s="8" t="s">
        <v>10</v>
      </c>
      <c r="G32">
        <f t="shared" si="0"/>
        <v>0.90000000000000036</v>
      </c>
      <c r="H32" s="5">
        <v>40268</v>
      </c>
      <c r="I32" s="60">
        <f t="shared" si="1"/>
        <v>-4.0999999999999996</v>
      </c>
      <c r="J32" s="55">
        <v>0</v>
      </c>
      <c r="K32" s="167">
        <v>2.75</v>
      </c>
      <c r="L32" s="167">
        <v>6.375</v>
      </c>
      <c r="M32" s="167">
        <v>63.75</v>
      </c>
      <c r="N32" s="168" t="s">
        <v>120</v>
      </c>
    </row>
    <row r="33" spans="1:18" ht="16.5" thickBot="1" x14ac:dyDescent="0.3">
      <c r="A33" s="22">
        <v>2010</v>
      </c>
      <c r="B33" s="22">
        <v>4</v>
      </c>
      <c r="C33" s="22">
        <v>1</v>
      </c>
      <c r="D33" s="22">
        <v>-0.7</v>
      </c>
      <c r="E33" s="23" t="s">
        <v>10</v>
      </c>
      <c r="F33" s="8" t="s">
        <v>10</v>
      </c>
      <c r="G33">
        <f t="shared" si="0"/>
        <v>4.3</v>
      </c>
      <c r="H33" s="5">
        <v>40269</v>
      </c>
      <c r="I33" s="60">
        <f t="shared" si="1"/>
        <v>-0.7</v>
      </c>
      <c r="J33" s="55">
        <v>0</v>
      </c>
      <c r="K33" s="167">
        <v>3.25</v>
      </c>
      <c r="L33" s="167">
        <v>7.375</v>
      </c>
      <c r="M33" s="167">
        <v>52.625</v>
      </c>
      <c r="N33" s="168" t="s">
        <v>119</v>
      </c>
    </row>
    <row r="34" spans="1:18" ht="16.5" thickBot="1" x14ac:dyDescent="0.3">
      <c r="A34" s="22">
        <v>2010</v>
      </c>
      <c r="B34" s="22">
        <v>4</v>
      </c>
      <c r="C34" s="22">
        <v>2</v>
      </c>
      <c r="D34" s="22">
        <v>0.1</v>
      </c>
      <c r="E34" s="23" t="s">
        <v>11</v>
      </c>
      <c r="F34" s="8" t="s">
        <v>10</v>
      </c>
      <c r="G34">
        <f t="shared" si="0"/>
        <v>5.0999999999999996</v>
      </c>
      <c r="H34" s="5">
        <v>40270</v>
      </c>
      <c r="I34" s="60">
        <f t="shared" si="1"/>
        <v>0.1</v>
      </c>
      <c r="J34" s="55">
        <v>0</v>
      </c>
      <c r="K34" s="167">
        <v>1.75</v>
      </c>
      <c r="L34" s="167">
        <v>4.125</v>
      </c>
      <c r="M34" s="167">
        <v>67.125</v>
      </c>
      <c r="N34" s="168" t="s">
        <v>122</v>
      </c>
    </row>
    <row r="35" spans="1:18" ht="16.5" thickBot="1" x14ac:dyDescent="0.3">
      <c r="A35" s="22">
        <v>2010</v>
      </c>
      <c r="B35" s="22">
        <v>4</v>
      </c>
      <c r="C35" s="22">
        <v>3</v>
      </c>
      <c r="D35" s="22">
        <v>0.7</v>
      </c>
      <c r="E35" s="23" t="s">
        <v>11</v>
      </c>
      <c r="F35" s="8" t="s">
        <v>10</v>
      </c>
      <c r="G35">
        <f t="shared" si="0"/>
        <v>5.7</v>
      </c>
      <c r="H35" s="5">
        <v>40271</v>
      </c>
      <c r="I35" s="60">
        <f t="shared" si="1"/>
        <v>0.7</v>
      </c>
      <c r="J35" s="55">
        <v>0</v>
      </c>
      <c r="K35" s="167">
        <v>1.625</v>
      </c>
      <c r="L35" s="167">
        <v>3.875</v>
      </c>
      <c r="M35" s="167">
        <v>69.375</v>
      </c>
      <c r="N35" s="168" t="s">
        <v>122</v>
      </c>
    </row>
    <row r="36" spans="1:18" ht="16.5" thickBot="1" x14ac:dyDescent="0.3">
      <c r="A36" s="22">
        <v>2010</v>
      </c>
      <c r="B36" s="22">
        <v>4</v>
      </c>
      <c r="C36" s="22">
        <v>4</v>
      </c>
      <c r="D36" s="22">
        <v>-0.4</v>
      </c>
      <c r="E36" s="23" t="s">
        <v>10</v>
      </c>
      <c r="F36" s="8" t="s">
        <v>10</v>
      </c>
      <c r="G36">
        <f t="shared" si="0"/>
        <v>4.5999999999999996</v>
      </c>
      <c r="H36" s="5">
        <v>40272</v>
      </c>
      <c r="I36" s="60">
        <f t="shared" si="1"/>
        <v>-0.4</v>
      </c>
      <c r="J36" s="55">
        <v>0</v>
      </c>
      <c r="K36" s="167">
        <v>1.875</v>
      </c>
      <c r="L36" s="167">
        <v>4.625</v>
      </c>
      <c r="M36" s="167">
        <v>66.75</v>
      </c>
      <c r="N36" s="168" t="s">
        <v>119</v>
      </c>
    </row>
    <row r="37" spans="1:18" ht="16.5" thickBot="1" x14ac:dyDescent="0.3">
      <c r="A37" s="22">
        <v>2010</v>
      </c>
      <c r="B37" s="22">
        <v>4</v>
      </c>
      <c r="C37" s="22">
        <v>5</v>
      </c>
      <c r="D37" s="22">
        <v>1.5</v>
      </c>
      <c r="E37" s="23" t="s">
        <v>11</v>
      </c>
      <c r="F37" s="8" t="s">
        <v>10</v>
      </c>
      <c r="G37">
        <f t="shared" si="0"/>
        <v>6.5</v>
      </c>
      <c r="H37" s="5">
        <v>40273</v>
      </c>
      <c r="I37" s="60">
        <f t="shared" si="1"/>
        <v>1.5</v>
      </c>
      <c r="J37" s="55">
        <v>0</v>
      </c>
      <c r="K37" s="167">
        <v>3</v>
      </c>
      <c r="L37" s="167">
        <v>6.375</v>
      </c>
      <c r="M37" s="167">
        <v>72.875</v>
      </c>
      <c r="N37" s="168" t="s">
        <v>119</v>
      </c>
    </row>
    <row r="38" spans="1:18" ht="16.5" thickBot="1" x14ac:dyDescent="0.3">
      <c r="A38" s="22">
        <v>2010</v>
      </c>
      <c r="B38" s="22">
        <v>4</v>
      </c>
      <c r="C38" s="22">
        <v>6</v>
      </c>
      <c r="D38" s="22">
        <v>-0.3</v>
      </c>
      <c r="E38" s="23" t="s">
        <v>10</v>
      </c>
      <c r="F38" s="8" t="s">
        <v>10</v>
      </c>
      <c r="G38">
        <f t="shared" si="0"/>
        <v>4.7</v>
      </c>
      <c r="H38" s="5">
        <v>40274</v>
      </c>
      <c r="I38" s="60">
        <f t="shared" si="1"/>
        <v>-0.3</v>
      </c>
      <c r="J38" s="55">
        <v>1.2</v>
      </c>
      <c r="K38" s="167">
        <v>2</v>
      </c>
      <c r="L38" s="167">
        <v>5.125</v>
      </c>
      <c r="M38" s="167">
        <v>55.125</v>
      </c>
      <c r="N38" s="168" t="s">
        <v>122</v>
      </c>
    </row>
    <row r="39" spans="1:18" ht="16.5" thickBot="1" x14ac:dyDescent="0.3">
      <c r="A39" s="22">
        <v>2010</v>
      </c>
      <c r="B39" s="22">
        <v>4</v>
      </c>
      <c r="C39" s="22">
        <v>7</v>
      </c>
      <c r="D39" s="22">
        <v>-8.5</v>
      </c>
      <c r="E39" s="23" t="s">
        <v>9</v>
      </c>
      <c r="F39" s="8" t="s">
        <v>10</v>
      </c>
      <c r="G39">
        <f t="shared" si="0"/>
        <v>-3.5</v>
      </c>
      <c r="H39" s="5">
        <v>40275</v>
      </c>
      <c r="I39" s="60">
        <f t="shared" si="1"/>
        <v>-8.5</v>
      </c>
      <c r="J39" s="55">
        <v>0</v>
      </c>
      <c r="K39" s="167">
        <v>0.75</v>
      </c>
      <c r="L39" s="167">
        <v>3.125</v>
      </c>
      <c r="M39" s="167">
        <v>59.625</v>
      </c>
      <c r="N39" s="168" t="s">
        <v>117</v>
      </c>
    </row>
    <row r="40" spans="1:18" ht="16.5" thickBot="1" x14ac:dyDescent="0.3">
      <c r="A40" s="22">
        <v>2010</v>
      </c>
      <c r="B40" s="22">
        <v>4</v>
      </c>
      <c r="C40" s="22">
        <v>8</v>
      </c>
      <c r="D40" s="22">
        <v>-6.1</v>
      </c>
      <c r="E40" s="23" t="s">
        <v>9</v>
      </c>
      <c r="F40" s="8" t="s">
        <v>10</v>
      </c>
      <c r="G40">
        <f t="shared" si="0"/>
        <v>-1.0999999999999996</v>
      </c>
      <c r="H40" s="5">
        <v>40276</v>
      </c>
      <c r="I40" s="60">
        <f t="shared" si="1"/>
        <v>-6.1</v>
      </c>
      <c r="J40" s="55">
        <v>0</v>
      </c>
      <c r="K40" s="167">
        <v>2.625</v>
      </c>
      <c r="L40" s="167">
        <v>6.375</v>
      </c>
      <c r="M40" s="167">
        <v>65.625</v>
      </c>
      <c r="N40" s="168" t="s">
        <v>119</v>
      </c>
    </row>
    <row r="41" spans="1:18" ht="16.5" thickBot="1" x14ac:dyDescent="0.3">
      <c r="A41" s="22">
        <v>2010</v>
      </c>
      <c r="B41" s="22">
        <v>4</v>
      </c>
      <c r="C41" s="22">
        <v>9</v>
      </c>
      <c r="D41" s="22">
        <v>-6.1</v>
      </c>
      <c r="E41" s="23" t="s">
        <v>9</v>
      </c>
      <c r="F41" s="8" t="s">
        <v>10</v>
      </c>
      <c r="G41">
        <f t="shared" si="0"/>
        <v>-1.0999999999999996</v>
      </c>
      <c r="H41" s="5">
        <v>40277</v>
      </c>
      <c r="I41" s="60">
        <f t="shared" si="1"/>
        <v>-6.1</v>
      </c>
      <c r="J41" s="77">
        <v>0.2</v>
      </c>
      <c r="K41" s="167">
        <v>1.125</v>
      </c>
      <c r="L41" s="167">
        <v>3.5</v>
      </c>
      <c r="M41" s="167">
        <v>48</v>
      </c>
      <c r="N41" s="168" t="s">
        <v>124</v>
      </c>
      <c r="R41" s="78"/>
    </row>
    <row r="42" spans="1:18" ht="16.5" thickBot="1" x14ac:dyDescent="0.3">
      <c r="A42" s="22">
        <v>2010</v>
      </c>
      <c r="B42" s="22">
        <v>4</v>
      </c>
      <c r="C42" s="22">
        <v>10</v>
      </c>
      <c r="D42" s="22">
        <v>-7.5</v>
      </c>
      <c r="E42" s="23" t="s">
        <v>9</v>
      </c>
      <c r="F42" s="8" t="s">
        <v>10</v>
      </c>
      <c r="G42">
        <f t="shared" si="0"/>
        <v>-2.5</v>
      </c>
      <c r="H42" s="5">
        <v>40278</v>
      </c>
      <c r="I42" s="60">
        <f t="shared" si="1"/>
        <v>-7.5</v>
      </c>
      <c r="J42" s="77">
        <v>0</v>
      </c>
      <c r="K42" s="167">
        <v>0.125</v>
      </c>
      <c r="L42" s="167">
        <v>0.625</v>
      </c>
      <c r="M42" s="167">
        <v>48</v>
      </c>
      <c r="N42" s="168" t="s">
        <v>130</v>
      </c>
      <c r="R42" s="78"/>
    </row>
    <row r="43" spans="1:18" ht="16.5" thickBot="1" x14ac:dyDescent="0.3">
      <c r="A43" s="22">
        <v>2010</v>
      </c>
      <c r="B43" s="22">
        <v>4</v>
      </c>
      <c r="C43" s="22">
        <v>11</v>
      </c>
      <c r="D43" s="22">
        <v>-6.9</v>
      </c>
      <c r="E43" s="23" t="s">
        <v>9</v>
      </c>
      <c r="F43" s="8" t="s">
        <v>10</v>
      </c>
      <c r="G43">
        <f t="shared" si="0"/>
        <v>-1.9000000000000004</v>
      </c>
      <c r="H43" s="5">
        <v>40279</v>
      </c>
      <c r="I43" s="60">
        <f t="shared" si="1"/>
        <v>-6.9</v>
      </c>
      <c r="J43" s="77">
        <v>0</v>
      </c>
      <c r="K43" s="167">
        <v>0.625</v>
      </c>
      <c r="L43" s="167">
        <v>1.75</v>
      </c>
      <c r="M43" s="167">
        <v>49.75</v>
      </c>
      <c r="N43" s="168" t="s">
        <v>124</v>
      </c>
      <c r="R43" s="78"/>
    </row>
    <row r="44" spans="1:18" ht="16.5" thickBot="1" x14ac:dyDescent="0.3">
      <c r="A44" s="22">
        <v>2010</v>
      </c>
      <c r="B44" s="22">
        <v>4</v>
      </c>
      <c r="C44" s="22">
        <v>12</v>
      </c>
      <c r="D44" s="22">
        <v>-4.8</v>
      </c>
      <c r="E44" s="23" t="s">
        <v>10</v>
      </c>
      <c r="F44" s="8" t="s">
        <v>10</v>
      </c>
      <c r="G44">
        <f t="shared" si="0"/>
        <v>0.20000000000000018</v>
      </c>
      <c r="H44" s="5">
        <v>40280</v>
      </c>
      <c r="I44" s="60">
        <f t="shared" si="1"/>
        <v>-4.8</v>
      </c>
      <c r="J44" s="77">
        <v>0</v>
      </c>
      <c r="K44" s="167">
        <v>0.875</v>
      </c>
      <c r="L44" s="167">
        <v>2.375</v>
      </c>
      <c r="M44" s="167">
        <v>48.875</v>
      </c>
      <c r="N44" s="168" t="s">
        <v>127</v>
      </c>
      <c r="R44" s="78"/>
    </row>
    <row r="45" spans="1:18" ht="16.5" thickBot="1" x14ac:dyDescent="0.3">
      <c r="A45" s="28">
        <v>2010</v>
      </c>
      <c r="B45" s="28">
        <v>4</v>
      </c>
      <c r="C45" s="28">
        <v>13</v>
      </c>
      <c r="D45" s="28">
        <v>-0.1</v>
      </c>
      <c r="E45" s="29" t="s">
        <v>10</v>
      </c>
      <c r="F45" s="8" t="s">
        <v>10</v>
      </c>
      <c r="G45" s="30">
        <f t="shared" si="0"/>
        <v>4.9000000000000004</v>
      </c>
      <c r="H45" s="5">
        <v>40281</v>
      </c>
      <c r="I45" s="117">
        <f t="shared" si="1"/>
        <v>-0.1</v>
      </c>
      <c r="J45" s="77">
        <v>0</v>
      </c>
      <c r="K45" s="167">
        <v>1.5</v>
      </c>
      <c r="L45" s="167">
        <v>3.875</v>
      </c>
      <c r="M45" s="167">
        <v>68.25</v>
      </c>
      <c r="N45" s="168" t="s">
        <v>121</v>
      </c>
      <c r="R45" s="78"/>
    </row>
    <row r="46" spans="1:18" ht="16.5" thickBot="1" x14ac:dyDescent="0.3">
      <c r="A46" s="22">
        <v>2010</v>
      </c>
      <c r="B46" s="22">
        <v>4</v>
      </c>
      <c r="C46" s="22">
        <v>14</v>
      </c>
      <c r="D46" s="22">
        <v>1.6</v>
      </c>
      <c r="E46" s="23" t="s">
        <v>11</v>
      </c>
      <c r="F46" s="37" t="s">
        <v>11</v>
      </c>
      <c r="G46">
        <f>D46</f>
        <v>1.6</v>
      </c>
      <c r="H46" s="5">
        <v>40282</v>
      </c>
      <c r="I46" s="60">
        <f t="shared" si="1"/>
        <v>1.6</v>
      </c>
      <c r="J46" s="77">
        <v>4.5</v>
      </c>
      <c r="K46" s="167">
        <v>0.75</v>
      </c>
      <c r="L46" s="167">
        <v>2.5</v>
      </c>
      <c r="M46" s="167">
        <v>89.625</v>
      </c>
      <c r="N46" s="168" t="s">
        <v>129</v>
      </c>
      <c r="R46" s="78"/>
    </row>
    <row r="47" spans="1:18" ht="16.5" thickBot="1" x14ac:dyDescent="0.3">
      <c r="A47" s="22">
        <v>2010</v>
      </c>
      <c r="B47" s="22">
        <v>4</v>
      </c>
      <c r="C47" s="22">
        <v>15</v>
      </c>
      <c r="D47" s="22">
        <v>2.1</v>
      </c>
      <c r="E47" s="23" t="s">
        <v>11</v>
      </c>
      <c r="F47" s="11" t="s">
        <v>11</v>
      </c>
      <c r="G47">
        <f t="shared" ref="G47:G51" si="2">D47</f>
        <v>2.1</v>
      </c>
      <c r="H47" s="5">
        <v>40283</v>
      </c>
      <c r="I47" s="60">
        <f t="shared" si="1"/>
        <v>2.1</v>
      </c>
      <c r="J47" s="77">
        <v>0</v>
      </c>
      <c r="K47" s="167">
        <v>1.25</v>
      </c>
      <c r="L47" s="167">
        <v>2.75</v>
      </c>
      <c r="M47" s="167">
        <v>81.375</v>
      </c>
      <c r="N47" s="168" t="s">
        <v>129</v>
      </c>
      <c r="R47" s="78"/>
    </row>
    <row r="48" spans="1:18" ht="16.5" thickBot="1" x14ac:dyDescent="0.3">
      <c r="A48" s="22">
        <v>2010</v>
      </c>
      <c r="B48" s="22">
        <v>4</v>
      </c>
      <c r="C48" s="22">
        <v>16</v>
      </c>
      <c r="D48" s="22">
        <v>2.6</v>
      </c>
      <c r="E48" s="23" t="s">
        <v>11</v>
      </c>
      <c r="F48" s="11" t="s">
        <v>11</v>
      </c>
      <c r="G48">
        <f t="shared" si="2"/>
        <v>2.6</v>
      </c>
      <c r="H48" s="5">
        <v>40284</v>
      </c>
      <c r="I48" s="60">
        <f t="shared" si="1"/>
        <v>2.6</v>
      </c>
      <c r="J48" s="77">
        <v>6.4</v>
      </c>
      <c r="K48" s="167">
        <v>6.5</v>
      </c>
      <c r="L48" s="167">
        <v>12.5</v>
      </c>
      <c r="M48" s="167">
        <v>77.5</v>
      </c>
      <c r="N48" s="168" t="s">
        <v>122</v>
      </c>
      <c r="R48" s="78"/>
    </row>
    <row r="49" spans="1:18" ht="16.5" thickBot="1" x14ac:dyDescent="0.3">
      <c r="A49" s="22">
        <v>2010</v>
      </c>
      <c r="B49" s="22">
        <v>4</v>
      </c>
      <c r="C49" s="22">
        <v>17</v>
      </c>
      <c r="D49" s="22">
        <v>3.7</v>
      </c>
      <c r="E49" s="23" t="s">
        <v>11</v>
      </c>
      <c r="F49" s="11" t="s">
        <v>11</v>
      </c>
      <c r="G49">
        <f t="shared" si="2"/>
        <v>3.7</v>
      </c>
      <c r="H49" s="5">
        <v>40285</v>
      </c>
      <c r="I49" s="60">
        <f t="shared" si="1"/>
        <v>3.7</v>
      </c>
      <c r="J49" s="77">
        <v>0</v>
      </c>
      <c r="K49" s="167">
        <v>1.5</v>
      </c>
      <c r="L49" s="167">
        <v>4</v>
      </c>
      <c r="M49" s="167">
        <v>68.5</v>
      </c>
      <c r="N49" s="168" t="s">
        <v>117</v>
      </c>
      <c r="R49" s="78"/>
    </row>
    <row r="50" spans="1:18" ht="16.5" thickBot="1" x14ac:dyDescent="0.3">
      <c r="A50" s="22">
        <v>2010</v>
      </c>
      <c r="B50" s="22">
        <v>4</v>
      </c>
      <c r="C50" s="22">
        <v>18</v>
      </c>
      <c r="D50" s="22">
        <v>3.4</v>
      </c>
      <c r="E50" s="23" t="s">
        <v>11</v>
      </c>
      <c r="F50" s="11" t="s">
        <v>11</v>
      </c>
      <c r="G50">
        <f t="shared" si="2"/>
        <v>3.4</v>
      </c>
      <c r="H50" s="5">
        <v>40286</v>
      </c>
      <c r="I50" s="60">
        <f t="shared" si="1"/>
        <v>3.4</v>
      </c>
      <c r="J50" s="77">
        <v>0</v>
      </c>
      <c r="K50" s="167">
        <v>1.25</v>
      </c>
      <c r="L50" s="167">
        <v>2.75</v>
      </c>
      <c r="M50" s="167">
        <v>67.5</v>
      </c>
      <c r="N50" s="168" t="s">
        <v>117</v>
      </c>
      <c r="R50" s="78"/>
    </row>
    <row r="51" spans="1:18" ht="16.5" thickBot="1" x14ac:dyDescent="0.3">
      <c r="A51" s="28">
        <v>2010</v>
      </c>
      <c r="B51" s="28">
        <v>4</v>
      </c>
      <c r="C51" s="28">
        <v>19</v>
      </c>
      <c r="D51" s="28">
        <v>4.7</v>
      </c>
      <c r="E51" s="29" t="s">
        <v>11</v>
      </c>
      <c r="F51" s="11" t="s">
        <v>11</v>
      </c>
      <c r="G51" s="30">
        <f t="shared" si="2"/>
        <v>4.7</v>
      </c>
      <c r="H51" s="5">
        <v>40287</v>
      </c>
      <c r="I51" s="117">
        <f t="shared" si="1"/>
        <v>4.7</v>
      </c>
      <c r="J51" s="77">
        <v>0</v>
      </c>
      <c r="K51" s="167">
        <v>1.75</v>
      </c>
      <c r="L51" s="167">
        <v>3.75</v>
      </c>
      <c r="M51" s="167">
        <v>75.25</v>
      </c>
      <c r="N51" s="168" t="s">
        <v>122</v>
      </c>
      <c r="R51" s="78"/>
    </row>
    <row r="52" spans="1:18" ht="16.5" thickBot="1" x14ac:dyDescent="0.3">
      <c r="A52" s="22">
        <v>2010</v>
      </c>
      <c r="B52" s="22">
        <v>4</v>
      </c>
      <c r="C52" s="22">
        <v>20</v>
      </c>
      <c r="D52" s="22">
        <v>8.3000000000000007</v>
      </c>
      <c r="E52" s="23" t="s">
        <v>12</v>
      </c>
      <c r="F52" s="40" t="s">
        <v>12</v>
      </c>
      <c r="G52">
        <f>D52-5</f>
        <v>3.3000000000000007</v>
      </c>
      <c r="H52" s="5">
        <v>40288</v>
      </c>
      <c r="I52" s="60">
        <f t="shared" si="1"/>
        <v>8.3000000000000007</v>
      </c>
      <c r="J52" s="77">
        <v>0</v>
      </c>
      <c r="K52" s="167">
        <v>2.625</v>
      </c>
      <c r="L52" s="167">
        <v>6.125</v>
      </c>
      <c r="M52" s="167">
        <v>61.5</v>
      </c>
      <c r="N52" s="168" t="s">
        <v>120</v>
      </c>
      <c r="R52" s="78"/>
    </row>
    <row r="53" spans="1:18" ht="16.5" thickBot="1" x14ac:dyDescent="0.3">
      <c r="A53" s="22">
        <v>2010</v>
      </c>
      <c r="B53" s="22">
        <v>4</v>
      </c>
      <c r="C53" s="22">
        <v>21</v>
      </c>
      <c r="D53" s="22">
        <v>9.8000000000000007</v>
      </c>
      <c r="E53" s="23" t="s">
        <v>12</v>
      </c>
      <c r="F53" s="13" t="s">
        <v>12</v>
      </c>
      <c r="G53">
        <f t="shared" ref="G53:G56" si="3">D53-5</f>
        <v>4.8000000000000007</v>
      </c>
      <c r="H53" s="5">
        <v>40289</v>
      </c>
      <c r="I53" s="60">
        <f t="shared" si="1"/>
        <v>9.8000000000000007</v>
      </c>
      <c r="J53" s="77">
        <v>0</v>
      </c>
      <c r="K53" s="167">
        <v>1.75</v>
      </c>
      <c r="L53" s="167">
        <v>4</v>
      </c>
      <c r="M53" s="167">
        <v>54.875</v>
      </c>
      <c r="N53" s="168" t="s">
        <v>117</v>
      </c>
      <c r="R53" s="78"/>
    </row>
    <row r="54" spans="1:18" ht="16.5" thickBot="1" x14ac:dyDescent="0.3">
      <c r="A54" s="22">
        <v>2010</v>
      </c>
      <c r="B54" s="22">
        <v>4</v>
      </c>
      <c r="C54" s="22">
        <v>22</v>
      </c>
      <c r="D54" s="22">
        <v>9</v>
      </c>
      <c r="E54" s="23" t="s">
        <v>12</v>
      </c>
      <c r="F54" s="13" t="s">
        <v>12</v>
      </c>
      <c r="G54">
        <f t="shared" si="3"/>
        <v>4</v>
      </c>
      <c r="H54" s="5">
        <v>40290</v>
      </c>
      <c r="I54" s="60">
        <f t="shared" si="1"/>
        <v>9</v>
      </c>
      <c r="J54" s="77">
        <v>0</v>
      </c>
      <c r="K54" s="167">
        <v>2.375</v>
      </c>
      <c r="L54" s="167">
        <v>5.75</v>
      </c>
      <c r="M54" s="167">
        <v>50.75</v>
      </c>
      <c r="N54" s="168" t="s">
        <v>123</v>
      </c>
      <c r="R54" s="78"/>
    </row>
    <row r="55" spans="1:18" ht="16.5" thickBot="1" x14ac:dyDescent="0.3">
      <c r="A55" s="22">
        <v>2010</v>
      </c>
      <c r="B55" s="22">
        <v>4</v>
      </c>
      <c r="C55" s="22">
        <v>23</v>
      </c>
      <c r="D55" s="22">
        <v>5.0999999999999996</v>
      </c>
      <c r="E55" s="23" t="s">
        <v>12</v>
      </c>
      <c r="F55" s="13" t="s">
        <v>12</v>
      </c>
      <c r="G55">
        <f t="shared" si="3"/>
        <v>9.9999999999999645E-2</v>
      </c>
      <c r="H55" s="5">
        <v>40291</v>
      </c>
      <c r="I55" s="60">
        <f t="shared" si="1"/>
        <v>5.0999999999999996</v>
      </c>
      <c r="J55" s="77">
        <v>0</v>
      </c>
      <c r="K55" s="167">
        <v>0.75</v>
      </c>
      <c r="L55" s="167">
        <v>3</v>
      </c>
      <c r="M55" s="167">
        <v>55.625</v>
      </c>
      <c r="N55" s="168" t="s">
        <v>127</v>
      </c>
      <c r="O55">
        <v>1</v>
      </c>
      <c r="R55" s="78"/>
    </row>
    <row r="56" spans="1:18" ht="16.5" thickBot="1" x14ac:dyDescent="0.3">
      <c r="A56" s="28">
        <v>2010</v>
      </c>
      <c r="B56" s="28">
        <v>4</v>
      </c>
      <c r="C56" s="28">
        <v>24</v>
      </c>
      <c r="D56" s="28">
        <v>5.7</v>
      </c>
      <c r="E56" s="29" t="s">
        <v>12</v>
      </c>
      <c r="F56" s="13" t="s">
        <v>12</v>
      </c>
      <c r="G56" s="30">
        <f t="shared" si="3"/>
        <v>0.70000000000000018</v>
      </c>
      <c r="H56" s="5">
        <v>40292</v>
      </c>
      <c r="I56" s="117">
        <f t="shared" si="1"/>
        <v>5.7</v>
      </c>
      <c r="J56" s="77">
        <v>0</v>
      </c>
      <c r="K56" s="167">
        <v>0.75</v>
      </c>
      <c r="L56" s="167">
        <v>3.5</v>
      </c>
      <c r="M56" s="167">
        <v>50.5</v>
      </c>
      <c r="N56" s="168" t="s">
        <v>121</v>
      </c>
      <c r="O56">
        <v>3</v>
      </c>
      <c r="R56" s="78"/>
    </row>
    <row r="57" spans="1:18" ht="16.5" thickBot="1" x14ac:dyDescent="0.3">
      <c r="A57" s="22">
        <v>2010</v>
      </c>
      <c r="B57" s="22">
        <v>4</v>
      </c>
      <c r="C57" s="22">
        <v>25</v>
      </c>
      <c r="D57" s="22">
        <v>12</v>
      </c>
      <c r="E57" s="23" t="s">
        <v>13</v>
      </c>
      <c r="F57" s="32" t="s">
        <v>15</v>
      </c>
      <c r="G57">
        <f>D57-10</f>
        <v>2</v>
      </c>
      <c r="H57" s="5">
        <v>40293</v>
      </c>
      <c r="I57" s="60">
        <f t="shared" si="1"/>
        <v>12</v>
      </c>
      <c r="J57" s="77">
        <v>0</v>
      </c>
      <c r="K57" s="167">
        <v>1</v>
      </c>
      <c r="L57" s="167">
        <v>3</v>
      </c>
      <c r="M57" s="167">
        <v>45.625</v>
      </c>
      <c r="N57" s="168" t="s">
        <v>124</v>
      </c>
      <c r="O57">
        <v>6</v>
      </c>
      <c r="R57" s="78"/>
    </row>
    <row r="58" spans="1:18" ht="16.5" thickBot="1" x14ac:dyDescent="0.3">
      <c r="A58" s="22">
        <v>2010</v>
      </c>
      <c r="B58" s="22">
        <v>4</v>
      </c>
      <c r="C58" s="22">
        <v>26</v>
      </c>
      <c r="D58" s="22">
        <v>14.3</v>
      </c>
      <c r="E58" s="23" t="s">
        <v>13</v>
      </c>
      <c r="F58" s="15" t="s">
        <v>15</v>
      </c>
      <c r="G58">
        <f t="shared" ref="G58:G87" si="4">D58-10</f>
        <v>4.3000000000000007</v>
      </c>
      <c r="H58" s="5">
        <v>40294</v>
      </c>
      <c r="I58" s="60">
        <f t="shared" si="1"/>
        <v>14.3</v>
      </c>
      <c r="J58" s="77">
        <v>0</v>
      </c>
      <c r="K58" s="167">
        <v>0.5</v>
      </c>
      <c r="L58" s="167">
        <v>2.25</v>
      </c>
      <c r="M58" s="167">
        <v>42</v>
      </c>
      <c r="N58" s="168" t="s">
        <v>130</v>
      </c>
      <c r="O58">
        <v>13</v>
      </c>
      <c r="R58" s="78"/>
    </row>
    <row r="59" spans="1:18" ht="16.5" thickBot="1" x14ac:dyDescent="0.3">
      <c r="A59" s="22">
        <v>2010</v>
      </c>
      <c r="B59" s="22">
        <v>4</v>
      </c>
      <c r="C59" s="22">
        <v>27</v>
      </c>
      <c r="D59" s="22">
        <v>16.600000000000001</v>
      </c>
      <c r="E59" s="23" t="s">
        <v>14</v>
      </c>
      <c r="F59" s="15" t="s">
        <v>15</v>
      </c>
      <c r="G59">
        <f t="shared" si="4"/>
        <v>6.6000000000000014</v>
      </c>
      <c r="H59" s="5">
        <v>40295</v>
      </c>
      <c r="I59" s="60">
        <f t="shared" si="1"/>
        <v>16.600000000000001</v>
      </c>
      <c r="J59" s="77">
        <v>0</v>
      </c>
      <c r="K59" s="167">
        <v>2.25</v>
      </c>
      <c r="L59" s="167">
        <v>5.375</v>
      </c>
      <c r="M59" s="167">
        <v>37.5</v>
      </c>
      <c r="N59" s="168" t="s">
        <v>117</v>
      </c>
      <c r="O59">
        <v>18</v>
      </c>
      <c r="R59" s="78"/>
    </row>
    <row r="60" spans="1:18" ht="16.5" thickBot="1" x14ac:dyDescent="0.3">
      <c r="A60" s="22">
        <v>2010</v>
      </c>
      <c r="B60" s="22">
        <v>4</v>
      </c>
      <c r="C60" s="22">
        <v>28</v>
      </c>
      <c r="D60" s="22">
        <v>17.899999999999999</v>
      </c>
      <c r="E60" s="23" t="s">
        <v>14</v>
      </c>
      <c r="F60" s="15" t="s">
        <v>15</v>
      </c>
      <c r="G60">
        <f t="shared" si="4"/>
        <v>7.8999999999999986</v>
      </c>
      <c r="H60" s="5">
        <v>40296</v>
      </c>
      <c r="I60" s="60">
        <f t="shared" si="1"/>
        <v>17.899999999999999</v>
      </c>
      <c r="J60" s="77">
        <v>0</v>
      </c>
      <c r="K60" s="167">
        <v>3.375</v>
      </c>
      <c r="L60" s="167">
        <v>8.5</v>
      </c>
      <c r="M60" s="167">
        <v>55.5</v>
      </c>
      <c r="N60" s="168" t="s">
        <v>121</v>
      </c>
      <c r="O60">
        <v>20</v>
      </c>
      <c r="R60" s="78"/>
    </row>
    <row r="61" spans="1:18" ht="16.5" thickBot="1" x14ac:dyDescent="0.3">
      <c r="A61" s="22">
        <v>2010</v>
      </c>
      <c r="B61" s="22">
        <v>4</v>
      </c>
      <c r="C61" s="22">
        <v>29</v>
      </c>
      <c r="D61" s="22">
        <v>14.1</v>
      </c>
      <c r="E61" s="23" t="s">
        <v>13</v>
      </c>
      <c r="F61" s="15" t="s">
        <v>15</v>
      </c>
      <c r="G61">
        <f t="shared" si="4"/>
        <v>4.0999999999999996</v>
      </c>
      <c r="H61" s="5">
        <v>40297</v>
      </c>
      <c r="I61" s="60">
        <f t="shared" si="1"/>
        <v>14.1</v>
      </c>
      <c r="J61" s="77">
        <v>1.1000000000000001</v>
      </c>
      <c r="K61" s="167">
        <v>3.25</v>
      </c>
      <c r="L61" s="167">
        <v>8.375</v>
      </c>
      <c r="M61" s="167">
        <v>61.625</v>
      </c>
      <c r="N61" s="168" t="s">
        <v>117</v>
      </c>
      <c r="O61">
        <v>16</v>
      </c>
      <c r="R61" s="78">
        <v>8</v>
      </c>
    </row>
    <row r="62" spans="1:18" ht="16.5" thickBot="1" x14ac:dyDescent="0.3">
      <c r="A62" s="22">
        <v>2010</v>
      </c>
      <c r="B62" s="22">
        <v>4</v>
      </c>
      <c r="C62" s="22">
        <v>30</v>
      </c>
      <c r="D62" s="22">
        <v>6.1</v>
      </c>
      <c r="E62" s="23" t="s">
        <v>12</v>
      </c>
      <c r="F62" s="15" t="s">
        <v>15</v>
      </c>
      <c r="G62">
        <f t="shared" si="4"/>
        <v>-3.9000000000000004</v>
      </c>
      <c r="H62" s="5">
        <v>40298</v>
      </c>
      <c r="I62" s="60">
        <f t="shared" si="1"/>
        <v>6.1</v>
      </c>
      <c r="J62" s="77">
        <v>4.7</v>
      </c>
      <c r="K62" s="167">
        <v>4.75</v>
      </c>
      <c r="L62" s="167">
        <v>10.5</v>
      </c>
      <c r="M62" s="167">
        <v>55.125</v>
      </c>
      <c r="N62" s="168" t="s">
        <v>119</v>
      </c>
      <c r="O62">
        <v>9</v>
      </c>
      <c r="R62" s="78">
        <v>3</v>
      </c>
    </row>
    <row r="63" spans="1:18" ht="16.5" thickBot="1" x14ac:dyDescent="0.3">
      <c r="A63" s="22">
        <v>2010</v>
      </c>
      <c r="B63" s="22">
        <v>5</v>
      </c>
      <c r="C63" s="22">
        <v>1</v>
      </c>
      <c r="D63" s="22">
        <v>10.4</v>
      </c>
      <c r="E63" s="23" t="s">
        <v>13</v>
      </c>
      <c r="F63" s="15" t="s">
        <v>15</v>
      </c>
      <c r="G63">
        <f t="shared" si="4"/>
        <v>0.40000000000000036</v>
      </c>
      <c r="H63" s="5">
        <v>40299</v>
      </c>
      <c r="I63" s="60">
        <f t="shared" si="1"/>
        <v>10.4</v>
      </c>
      <c r="J63" s="77">
        <v>0</v>
      </c>
      <c r="K63" s="167">
        <v>1.625</v>
      </c>
      <c r="L63" s="167">
        <v>4.5</v>
      </c>
      <c r="M63" s="167">
        <v>43.25</v>
      </c>
      <c r="N63" s="168" t="s">
        <v>120</v>
      </c>
      <c r="O63">
        <v>27</v>
      </c>
      <c r="P63">
        <v>361</v>
      </c>
      <c r="Q63">
        <v>146</v>
      </c>
      <c r="R63" s="78">
        <v>12</v>
      </c>
    </row>
    <row r="64" spans="1:18" ht="16.5" thickBot="1" x14ac:dyDescent="0.3">
      <c r="A64" s="22">
        <v>2010</v>
      </c>
      <c r="B64" s="22">
        <v>5</v>
      </c>
      <c r="C64" s="22">
        <v>2</v>
      </c>
      <c r="D64" s="22">
        <v>12.2</v>
      </c>
      <c r="E64" s="23" t="s">
        <v>13</v>
      </c>
      <c r="F64" s="15" t="s">
        <v>15</v>
      </c>
      <c r="G64">
        <f t="shared" si="4"/>
        <v>2.1999999999999993</v>
      </c>
      <c r="H64" s="5">
        <v>40300</v>
      </c>
      <c r="I64" s="60">
        <f t="shared" si="1"/>
        <v>12.2</v>
      </c>
      <c r="J64" s="77">
        <v>0</v>
      </c>
      <c r="K64" s="167">
        <v>1.875</v>
      </c>
      <c r="L64" s="167">
        <v>4.5</v>
      </c>
      <c r="M64" s="167">
        <v>51.5</v>
      </c>
      <c r="N64" s="168" t="s">
        <v>117</v>
      </c>
      <c r="O64">
        <v>19</v>
      </c>
      <c r="R64" s="78">
        <v>18</v>
      </c>
    </row>
    <row r="65" spans="1:19" ht="16.5" thickBot="1" x14ac:dyDescent="0.3">
      <c r="A65" s="22">
        <v>2010</v>
      </c>
      <c r="B65" s="22">
        <v>5</v>
      </c>
      <c r="C65" s="22">
        <v>3</v>
      </c>
      <c r="D65" s="22">
        <v>10.199999999999999</v>
      </c>
      <c r="E65" s="23" t="s">
        <v>13</v>
      </c>
      <c r="F65" s="15" t="s">
        <v>15</v>
      </c>
      <c r="G65">
        <f t="shared" si="4"/>
        <v>0.19999999999999929</v>
      </c>
      <c r="H65" s="5">
        <v>40301</v>
      </c>
      <c r="I65" s="60">
        <f t="shared" si="1"/>
        <v>10.199999999999999</v>
      </c>
      <c r="J65" s="77">
        <v>0</v>
      </c>
      <c r="K65" s="167">
        <v>3.625</v>
      </c>
      <c r="L65" s="167">
        <v>9.125</v>
      </c>
      <c r="M65" s="167">
        <v>53</v>
      </c>
      <c r="N65" s="168" t="s">
        <v>122</v>
      </c>
      <c r="O65">
        <v>12</v>
      </c>
      <c r="R65" s="78">
        <v>15</v>
      </c>
    </row>
    <row r="66" spans="1:19" ht="16.5" thickBot="1" x14ac:dyDescent="0.3">
      <c r="A66" s="22">
        <v>2010</v>
      </c>
      <c r="B66" s="22">
        <v>5</v>
      </c>
      <c r="C66" s="22">
        <v>4</v>
      </c>
      <c r="D66" s="22">
        <v>6.1</v>
      </c>
      <c r="E66" s="23" t="s">
        <v>12</v>
      </c>
      <c r="F66" s="15" t="s">
        <v>15</v>
      </c>
      <c r="G66">
        <f t="shared" si="4"/>
        <v>-3.9000000000000004</v>
      </c>
      <c r="H66" s="5">
        <v>40302</v>
      </c>
      <c r="I66" s="60">
        <f t="shared" si="1"/>
        <v>6.1</v>
      </c>
      <c r="J66" s="77">
        <v>0.7</v>
      </c>
      <c r="K66" s="167">
        <v>1.375</v>
      </c>
      <c r="L66" s="167">
        <v>3.5</v>
      </c>
      <c r="M66" s="167">
        <v>80.125</v>
      </c>
      <c r="N66" s="168" t="s">
        <v>130</v>
      </c>
      <c r="O66">
        <v>2</v>
      </c>
      <c r="R66" s="78">
        <v>9</v>
      </c>
    </row>
    <row r="67" spans="1:19" ht="16.5" thickBot="1" x14ac:dyDescent="0.3">
      <c r="A67" s="22">
        <v>2010</v>
      </c>
      <c r="B67" s="22">
        <v>5</v>
      </c>
      <c r="C67" s="22">
        <v>5</v>
      </c>
      <c r="D67" s="22">
        <v>5.9</v>
      </c>
      <c r="E67" s="23" t="s">
        <v>12</v>
      </c>
      <c r="F67" s="15" t="s">
        <v>15</v>
      </c>
      <c r="G67">
        <f t="shared" si="4"/>
        <v>-4.0999999999999996</v>
      </c>
      <c r="H67" s="5">
        <v>40303</v>
      </c>
      <c r="I67" s="60">
        <f t="shared" ref="I67:I130" si="5">D67</f>
        <v>5.9</v>
      </c>
      <c r="J67" s="77">
        <v>1.7</v>
      </c>
      <c r="K67" s="167">
        <v>0.875</v>
      </c>
      <c r="L67" s="167">
        <v>3</v>
      </c>
      <c r="M67" s="167">
        <v>72.125</v>
      </c>
      <c r="N67" s="168" t="s">
        <v>121</v>
      </c>
      <c r="R67" s="78">
        <v>6</v>
      </c>
    </row>
    <row r="68" spans="1:19" ht="16.5" thickBot="1" x14ac:dyDescent="0.3">
      <c r="A68" s="22">
        <v>2010</v>
      </c>
      <c r="B68" s="22">
        <v>5</v>
      </c>
      <c r="C68" s="22">
        <v>6</v>
      </c>
      <c r="D68" s="22">
        <v>8.6</v>
      </c>
      <c r="E68" s="23" t="s">
        <v>12</v>
      </c>
      <c r="F68" s="15" t="s">
        <v>15</v>
      </c>
      <c r="G68">
        <f t="shared" si="4"/>
        <v>-1.4000000000000004</v>
      </c>
      <c r="H68" s="5">
        <v>40304</v>
      </c>
      <c r="I68" s="60">
        <f t="shared" si="5"/>
        <v>8.6</v>
      </c>
      <c r="J68" s="77">
        <v>0</v>
      </c>
      <c r="K68" s="167">
        <v>2.5</v>
      </c>
      <c r="L68" s="167">
        <v>6.375</v>
      </c>
      <c r="M68" s="167">
        <v>54.375</v>
      </c>
      <c r="N68" s="168" t="s">
        <v>117</v>
      </c>
      <c r="R68" s="78">
        <v>11</v>
      </c>
    </row>
    <row r="69" spans="1:19" ht="16.5" thickBot="1" x14ac:dyDescent="0.3">
      <c r="A69" s="22">
        <v>2010</v>
      </c>
      <c r="B69" s="22">
        <v>5</v>
      </c>
      <c r="C69" s="22">
        <v>7</v>
      </c>
      <c r="D69" s="22">
        <v>8.1999999999999993</v>
      </c>
      <c r="E69" s="23" t="s">
        <v>12</v>
      </c>
      <c r="F69" s="15" t="s">
        <v>15</v>
      </c>
      <c r="G69">
        <f t="shared" si="4"/>
        <v>-1.8000000000000007</v>
      </c>
      <c r="H69" s="5">
        <v>40305</v>
      </c>
      <c r="I69" s="60">
        <f t="shared" si="5"/>
        <v>8.1999999999999993</v>
      </c>
      <c r="J69" s="77">
        <v>0</v>
      </c>
      <c r="K69" s="167">
        <v>1.5</v>
      </c>
      <c r="L69" s="167">
        <v>3.875</v>
      </c>
      <c r="M69" s="167">
        <v>49.125</v>
      </c>
      <c r="N69" s="168" t="s">
        <v>127</v>
      </c>
      <c r="R69" s="78">
        <v>14</v>
      </c>
    </row>
    <row r="70" spans="1:19" ht="16.5" thickBot="1" x14ac:dyDescent="0.3">
      <c r="A70" s="22">
        <v>2010</v>
      </c>
      <c r="B70" s="22">
        <v>5</v>
      </c>
      <c r="C70" s="22">
        <v>8</v>
      </c>
      <c r="D70" s="22">
        <v>12.2</v>
      </c>
      <c r="E70" s="23" t="s">
        <v>13</v>
      </c>
      <c r="F70" s="15" t="s">
        <v>15</v>
      </c>
      <c r="G70">
        <f t="shared" si="4"/>
        <v>2.1999999999999993</v>
      </c>
      <c r="H70" s="5">
        <v>40306</v>
      </c>
      <c r="I70" s="60">
        <f t="shared" si="5"/>
        <v>12.2</v>
      </c>
      <c r="J70" s="77">
        <v>0</v>
      </c>
      <c r="K70" s="167">
        <v>2.125</v>
      </c>
      <c r="L70" s="167">
        <v>5.75</v>
      </c>
      <c r="M70" s="167">
        <v>55</v>
      </c>
      <c r="N70" s="168" t="s">
        <v>120</v>
      </c>
      <c r="R70" s="78">
        <v>21</v>
      </c>
    </row>
    <row r="71" spans="1:19" ht="16.5" thickBot="1" x14ac:dyDescent="0.3">
      <c r="A71" s="22">
        <v>2010</v>
      </c>
      <c r="B71" s="22">
        <v>5</v>
      </c>
      <c r="C71" s="22">
        <v>9</v>
      </c>
      <c r="D71" s="22">
        <v>8.4</v>
      </c>
      <c r="E71" s="23" t="s">
        <v>12</v>
      </c>
      <c r="F71" s="15" t="s">
        <v>15</v>
      </c>
      <c r="G71">
        <f t="shared" si="4"/>
        <v>-1.5999999999999996</v>
      </c>
      <c r="H71" s="5">
        <v>40307</v>
      </c>
      <c r="I71" s="60">
        <f t="shared" si="5"/>
        <v>8.4</v>
      </c>
      <c r="J71" s="77">
        <v>3.7</v>
      </c>
      <c r="K71" s="167">
        <v>1.75</v>
      </c>
      <c r="L71" s="167">
        <v>5.25</v>
      </c>
      <c r="M71" s="167">
        <v>50.25</v>
      </c>
      <c r="N71" s="168" t="s">
        <v>118</v>
      </c>
      <c r="R71" s="78">
        <v>9</v>
      </c>
    </row>
    <row r="72" spans="1:19" ht="16.5" thickBot="1" x14ac:dyDescent="0.3">
      <c r="A72" s="22">
        <v>2010</v>
      </c>
      <c r="B72" s="22">
        <v>5</v>
      </c>
      <c r="C72" s="22">
        <v>10</v>
      </c>
      <c r="D72" s="22">
        <v>6.1</v>
      </c>
      <c r="E72" s="23" t="s">
        <v>12</v>
      </c>
      <c r="F72" s="15" t="s">
        <v>15</v>
      </c>
      <c r="G72">
        <f t="shared" si="4"/>
        <v>-3.9000000000000004</v>
      </c>
      <c r="H72" s="5">
        <v>40308</v>
      </c>
      <c r="I72" s="60">
        <f t="shared" si="5"/>
        <v>6.1</v>
      </c>
      <c r="J72" s="77">
        <v>0</v>
      </c>
      <c r="K72" s="167">
        <v>1.75</v>
      </c>
      <c r="L72" s="167">
        <v>4.25</v>
      </c>
      <c r="M72" s="167">
        <v>43.875</v>
      </c>
      <c r="N72" s="168" t="s">
        <v>118</v>
      </c>
      <c r="R72" s="78">
        <v>12</v>
      </c>
      <c r="S72">
        <v>11</v>
      </c>
    </row>
    <row r="73" spans="1:19" ht="16.5" thickBot="1" x14ac:dyDescent="0.3">
      <c r="A73" s="22">
        <v>2010</v>
      </c>
      <c r="B73" s="22">
        <v>5</v>
      </c>
      <c r="C73" s="22">
        <v>11</v>
      </c>
      <c r="D73" s="22">
        <v>3.5</v>
      </c>
      <c r="E73" s="23" t="s">
        <v>11</v>
      </c>
      <c r="F73" s="15" t="s">
        <v>15</v>
      </c>
      <c r="G73">
        <f t="shared" si="4"/>
        <v>-6.5</v>
      </c>
      <c r="H73" s="5">
        <v>40309</v>
      </c>
      <c r="I73" s="60">
        <f t="shared" si="5"/>
        <v>3.5</v>
      </c>
      <c r="J73" s="77">
        <v>0</v>
      </c>
      <c r="K73" s="167">
        <v>2.375</v>
      </c>
      <c r="L73" s="167">
        <v>5.75</v>
      </c>
      <c r="M73" s="167">
        <v>50.625</v>
      </c>
      <c r="N73" s="168" t="s">
        <v>123</v>
      </c>
      <c r="O73">
        <v>1</v>
      </c>
      <c r="P73">
        <v>36</v>
      </c>
      <c r="Q73">
        <v>1</v>
      </c>
      <c r="R73" s="78">
        <v>7</v>
      </c>
    </row>
    <row r="74" spans="1:19" ht="16.5" thickBot="1" x14ac:dyDescent="0.3">
      <c r="A74" s="22">
        <v>2010</v>
      </c>
      <c r="B74" s="22">
        <v>5</v>
      </c>
      <c r="C74" s="22">
        <v>12</v>
      </c>
      <c r="D74" s="22">
        <v>1.7</v>
      </c>
      <c r="E74" s="23" t="s">
        <v>11</v>
      </c>
      <c r="F74" s="15" t="s">
        <v>15</v>
      </c>
      <c r="G74">
        <f t="shared" si="4"/>
        <v>-8.3000000000000007</v>
      </c>
      <c r="H74" s="5">
        <v>40310</v>
      </c>
      <c r="I74" s="60">
        <f t="shared" si="5"/>
        <v>1.7</v>
      </c>
      <c r="J74" s="77">
        <v>3.8</v>
      </c>
      <c r="K74" s="167">
        <v>2.625</v>
      </c>
      <c r="L74" s="167">
        <v>5.375</v>
      </c>
      <c r="M74" s="167">
        <v>85.25</v>
      </c>
      <c r="N74" s="168" t="s">
        <v>121</v>
      </c>
      <c r="P74">
        <v>71</v>
      </c>
      <c r="R74" s="78">
        <v>4</v>
      </c>
    </row>
    <row r="75" spans="1:19" ht="16.5" thickBot="1" x14ac:dyDescent="0.3">
      <c r="A75" s="22">
        <v>2010</v>
      </c>
      <c r="B75" s="22">
        <v>5</v>
      </c>
      <c r="C75" s="22">
        <v>13</v>
      </c>
      <c r="D75" s="22">
        <v>5.9</v>
      </c>
      <c r="E75" s="23" t="s">
        <v>12</v>
      </c>
      <c r="F75" s="15" t="s">
        <v>15</v>
      </c>
      <c r="G75">
        <f t="shared" si="4"/>
        <v>-4.0999999999999996</v>
      </c>
      <c r="H75" s="5">
        <v>40311</v>
      </c>
      <c r="I75" s="60">
        <f t="shared" si="5"/>
        <v>5.9</v>
      </c>
      <c r="J75" s="77">
        <v>3.9</v>
      </c>
      <c r="K75" s="167">
        <v>2</v>
      </c>
      <c r="L75" s="167">
        <v>6.5</v>
      </c>
      <c r="M75" s="167">
        <v>46.625</v>
      </c>
      <c r="N75" s="168" t="s">
        <v>127</v>
      </c>
      <c r="R75" s="78">
        <v>3</v>
      </c>
    </row>
    <row r="76" spans="1:19" ht="16.5" thickBot="1" x14ac:dyDescent="0.3">
      <c r="A76" s="22">
        <v>2010</v>
      </c>
      <c r="B76" s="22">
        <v>5</v>
      </c>
      <c r="C76" s="22">
        <v>14</v>
      </c>
      <c r="D76" s="22">
        <v>10.4</v>
      </c>
      <c r="E76" s="23" t="s">
        <v>13</v>
      </c>
      <c r="F76" s="15" t="s">
        <v>15</v>
      </c>
      <c r="G76">
        <f t="shared" si="4"/>
        <v>0.40000000000000036</v>
      </c>
      <c r="H76" s="5">
        <v>40312</v>
      </c>
      <c r="I76" s="60">
        <f t="shared" si="5"/>
        <v>10.4</v>
      </c>
      <c r="J76" s="77">
        <v>0</v>
      </c>
      <c r="K76" s="167">
        <v>2.375</v>
      </c>
      <c r="L76" s="167">
        <v>5.875</v>
      </c>
      <c r="M76" s="167">
        <v>47.375</v>
      </c>
      <c r="N76" s="168" t="s">
        <v>120</v>
      </c>
      <c r="R76" s="78">
        <v>18</v>
      </c>
    </row>
    <row r="77" spans="1:19" ht="16.5" thickBot="1" x14ac:dyDescent="0.3">
      <c r="A77" s="22">
        <v>2010</v>
      </c>
      <c r="B77" s="22">
        <v>5</v>
      </c>
      <c r="C77" s="22">
        <v>15</v>
      </c>
      <c r="D77" s="22">
        <v>12.2</v>
      </c>
      <c r="E77" s="23" t="s">
        <v>13</v>
      </c>
      <c r="F77" s="15" t="s">
        <v>15</v>
      </c>
      <c r="G77">
        <f t="shared" si="4"/>
        <v>2.1999999999999993</v>
      </c>
      <c r="H77" s="5">
        <v>40313</v>
      </c>
      <c r="I77" s="60">
        <f t="shared" si="5"/>
        <v>12.2</v>
      </c>
      <c r="J77" s="77">
        <v>0</v>
      </c>
      <c r="K77" s="167">
        <v>1.375</v>
      </c>
      <c r="L77" s="167">
        <v>3.625</v>
      </c>
      <c r="M77" s="167">
        <v>47.5</v>
      </c>
      <c r="N77" s="168" t="s">
        <v>119</v>
      </c>
      <c r="R77" s="78">
        <v>34</v>
      </c>
    </row>
    <row r="78" spans="1:19" s="6" customFormat="1" ht="16.5" thickBot="1" x14ac:dyDescent="0.3">
      <c r="A78" s="79">
        <v>2010</v>
      </c>
      <c r="B78" s="79">
        <v>5</v>
      </c>
      <c r="C78" s="79">
        <v>16</v>
      </c>
      <c r="D78" s="79">
        <v>14.7</v>
      </c>
      <c r="E78" s="80" t="s">
        <v>13</v>
      </c>
      <c r="F78" s="81" t="s">
        <v>15</v>
      </c>
      <c r="G78" s="6">
        <f t="shared" si="4"/>
        <v>4.6999999999999993</v>
      </c>
      <c r="H78" s="82">
        <v>40314</v>
      </c>
      <c r="I78" s="118">
        <f t="shared" si="5"/>
        <v>14.7</v>
      </c>
      <c r="J78" s="105">
        <v>0</v>
      </c>
      <c r="K78" s="167">
        <v>2.125</v>
      </c>
      <c r="L78" s="167">
        <v>5.625</v>
      </c>
      <c r="M78" s="167">
        <v>43.125</v>
      </c>
      <c r="N78" s="168" t="s">
        <v>120</v>
      </c>
      <c r="P78" s="6">
        <v>50</v>
      </c>
      <c r="R78" s="6">
        <v>87</v>
      </c>
    </row>
    <row r="79" spans="1:19" ht="16.5" thickBot="1" x14ac:dyDescent="0.3">
      <c r="A79" s="22">
        <v>2010</v>
      </c>
      <c r="B79" s="22">
        <v>5</v>
      </c>
      <c r="C79" s="22">
        <v>17</v>
      </c>
      <c r="D79" s="22">
        <v>14.8</v>
      </c>
      <c r="E79" s="23" t="s">
        <v>13</v>
      </c>
      <c r="F79" s="15" t="s">
        <v>15</v>
      </c>
      <c r="G79">
        <f t="shared" si="4"/>
        <v>4.8000000000000007</v>
      </c>
      <c r="H79" s="5">
        <v>40315</v>
      </c>
      <c r="I79" s="60">
        <f t="shared" si="5"/>
        <v>14.8</v>
      </c>
      <c r="J79" s="77">
        <v>0.2</v>
      </c>
      <c r="K79" s="167">
        <v>2.125</v>
      </c>
      <c r="L79" s="167">
        <v>6.5</v>
      </c>
      <c r="M79" s="167">
        <v>69</v>
      </c>
      <c r="N79" s="168" t="s">
        <v>119</v>
      </c>
      <c r="R79" s="78">
        <v>426</v>
      </c>
    </row>
    <row r="80" spans="1:19" ht="16.5" thickBot="1" x14ac:dyDescent="0.3">
      <c r="A80" s="22">
        <v>2010</v>
      </c>
      <c r="B80" s="22">
        <v>5</v>
      </c>
      <c r="C80" s="22">
        <v>18</v>
      </c>
      <c r="D80" s="22">
        <v>7.4</v>
      </c>
      <c r="E80" s="23" t="s">
        <v>12</v>
      </c>
      <c r="F80" s="15" t="s">
        <v>15</v>
      </c>
      <c r="G80">
        <f t="shared" si="4"/>
        <v>-2.5999999999999996</v>
      </c>
      <c r="H80" s="5">
        <v>40316</v>
      </c>
      <c r="I80" s="60">
        <f t="shared" si="5"/>
        <v>7.4</v>
      </c>
      <c r="J80" s="77">
        <v>0</v>
      </c>
      <c r="K80" s="167">
        <v>2.25</v>
      </c>
      <c r="L80" s="167">
        <v>6.125</v>
      </c>
      <c r="M80" s="167">
        <v>60.875</v>
      </c>
      <c r="N80" s="168" t="s">
        <v>132</v>
      </c>
      <c r="R80" s="78">
        <v>187</v>
      </c>
    </row>
    <row r="81" spans="1:23" ht="16.5" thickBot="1" x14ac:dyDescent="0.3">
      <c r="A81" s="22">
        <v>2010</v>
      </c>
      <c r="B81" s="22">
        <v>5</v>
      </c>
      <c r="C81" s="22">
        <v>19</v>
      </c>
      <c r="D81" s="22">
        <v>1.8</v>
      </c>
      <c r="E81" s="23" t="s">
        <v>11</v>
      </c>
      <c r="F81" s="15" t="s">
        <v>15</v>
      </c>
      <c r="G81">
        <f t="shared" si="4"/>
        <v>-8.1999999999999993</v>
      </c>
      <c r="H81" s="5">
        <v>40317</v>
      </c>
      <c r="I81" s="60">
        <f t="shared" si="5"/>
        <v>1.8</v>
      </c>
      <c r="J81" s="77">
        <v>0</v>
      </c>
      <c r="K81" s="167">
        <v>1.625</v>
      </c>
      <c r="L81" s="167">
        <v>4.5</v>
      </c>
      <c r="M81" s="167">
        <v>71.75</v>
      </c>
      <c r="N81" s="168" t="s">
        <v>119</v>
      </c>
      <c r="R81" s="78">
        <v>76</v>
      </c>
    </row>
    <row r="82" spans="1:23" ht="16.5" thickBot="1" x14ac:dyDescent="0.3">
      <c r="A82" s="22">
        <v>2010</v>
      </c>
      <c r="B82" s="22">
        <v>5</v>
      </c>
      <c r="C82" s="22">
        <v>20</v>
      </c>
      <c r="D82" s="22">
        <v>2.2999999999999998</v>
      </c>
      <c r="E82" s="23" t="s">
        <v>11</v>
      </c>
      <c r="F82" s="15" t="s">
        <v>15</v>
      </c>
      <c r="G82">
        <f t="shared" si="4"/>
        <v>-7.7</v>
      </c>
      <c r="H82" s="5">
        <v>40318</v>
      </c>
      <c r="I82" s="60">
        <f t="shared" si="5"/>
        <v>2.2999999999999998</v>
      </c>
      <c r="J82" s="77">
        <v>0</v>
      </c>
      <c r="K82" s="167">
        <v>0.75</v>
      </c>
      <c r="L82" s="167">
        <v>2.375</v>
      </c>
      <c r="M82" s="167">
        <v>53.375</v>
      </c>
      <c r="N82" s="168" t="s">
        <v>125</v>
      </c>
      <c r="R82" s="78">
        <v>54</v>
      </c>
    </row>
    <row r="83" spans="1:23" ht="16.5" thickBot="1" x14ac:dyDescent="0.3">
      <c r="A83" s="22">
        <v>2010</v>
      </c>
      <c r="B83" s="22">
        <v>5</v>
      </c>
      <c r="C83" s="22">
        <v>21</v>
      </c>
      <c r="D83" s="22">
        <v>4.5999999999999996</v>
      </c>
      <c r="E83" s="23" t="s">
        <v>11</v>
      </c>
      <c r="F83" s="15" t="s">
        <v>15</v>
      </c>
      <c r="G83">
        <f t="shared" si="4"/>
        <v>-5.4</v>
      </c>
      <c r="H83" s="5">
        <v>40319</v>
      </c>
      <c r="I83" s="60">
        <f t="shared" si="5"/>
        <v>4.5999999999999996</v>
      </c>
      <c r="J83" s="77">
        <v>0</v>
      </c>
      <c r="K83" s="167">
        <v>1.375</v>
      </c>
      <c r="L83" s="167">
        <v>4.5</v>
      </c>
      <c r="M83" s="167">
        <v>54.75</v>
      </c>
      <c r="N83" s="168" t="s">
        <v>122</v>
      </c>
      <c r="R83" s="78">
        <v>42</v>
      </c>
    </row>
    <row r="84" spans="1:23" ht="16.5" thickBot="1" x14ac:dyDescent="0.3">
      <c r="A84" s="22">
        <v>2010</v>
      </c>
      <c r="B84" s="22">
        <v>5</v>
      </c>
      <c r="C84" s="22">
        <v>22</v>
      </c>
      <c r="D84" s="22">
        <v>6.1</v>
      </c>
      <c r="E84" s="23" t="s">
        <v>12</v>
      </c>
      <c r="F84" s="15" t="s">
        <v>15</v>
      </c>
      <c r="G84">
        <f t="shared" si="4"/>
        <v>-3.9000000000000004</v>
      </c>
      <c r="H84" s="5">
        <v>40320</v>
      </c>
      <c r="I84" s="60">
        <f t="shared" si="5"/>
        <v>6.1</v>
      </c>
      <c r="J84" s="77">
        <v>0</v>
      </c>
      <c r="K84" s="167">
        <v>0.875</v>
      </c>
      <c r="L84" s="167">
        <v>3.375</v>
      </c>
      <c r="M84" s="167">
        <v>51.25</v>
      </c>
      <c r="N84" s="168" t="s">
        <v>121</v>
      </c>
      <c r="R84" s="78">
        <v>37</v>
      </c>
    </row>
    <row r="85" spans="1:23" ht="16.5" thickBot="1" x14ac:dyDescent="0.3">
      <c r="A85" s="22">
        <v>2010</v>
      </c>
      <c r="B85" s="22">
        <v>5</v>
      </c>
      <c r="C85" s="22">
        <v>23</v>
      </c>
      <c r="D85" s="22">
        <v>7.7</v>
      </c>
      <c r="E85" s="23" t="s">
        <v>12</v>
      </c>
      <c r="F85" s="15" t="s">
        <v>15</v>
      </c>
      <c r="G85">
        <f t="shared" si="4"/>
        <v>-2.2999999999999998</v>
      </c>
      <c r="H85" s="5">
        <v>40321</v>
      </c>
      <c r="I85" s="60">
        <f t="shared" si="5"/>
        <v>7.7</v>
      </c>
      <c r="J85" s="77">
        <v>0</v>
      </c>
      <c r="K85" s="167">
        <v>2</v>
      </c>
      <c r="L85" s="167">
        <v>5.375</v>
      </c>
      <c r="M85" s="167">
        <v>60.625</v>
      </c>
      <c r="N85" s="168" t="s">
        <v>121</v>
      </c>
      <c r="R85" s="78">
        <v>28</v>
      </c>
    </row>
    <row r="86" spans="1:23" ht="16.5" thickBot="1" x14ac:dyDescent="0.3">
      <c r="A86" s="22">
        <v>2010</v>
      </c>
      <c r="B86" s="22">
        <v>5</v>
      </c>
      <c r="C86" s="22">
        <v>24</v>
      </c>
      <c r="D86" s="22">
        <v>12.1</v>
      </c>
      <c r="E86" s="23" t="s">
        <v>13</v>
      </c>
      <c r="F86" s="15" t="s">
        <v>15</v>
      </c>
      <c r="G86">
        <f t="shared" si="4"/>
        <v>2.0999999999999996</v>
      </c>
      <c r="H86" s="5">
        <v>40322</v>
      </c>
      <c r="I86" s="60">
        <f t="shared" si="5"/>
        <v>12.1</v>
      </c>
      <c r="J86" s="77">
        <v>1.2</v>
      </c>
      <c r="K86" s="167">
        <v>2.25</v>
      </c>
      <c r="L86" s="167">
        <v>6.25</v>
      </c>
      <c r="M86" s="167">
        <v>56</v>
      </c>
      <c r="N86" s="168" t="s">
        <v>122</v>
      </c>
      <c r="R86" s="78">
        <v>15</v>
      </c>
    </row>
    <row r="87" spans="1:23" ht="16.5" thickBot="1" x14ac:dyDescent="0.3">
      <c r="A87" s="28">
        <v>2010</v>
      </c>
      <c r="B87" s="28">
        <v>5</v>
      </c>
      <c r="C87" s="28">
        <v>25</v>
      </c>
      <c r="D87" s="28">
        <v>12.2</v>
      </c>
      <c r="E87" s="29" t="s">
        <v>13</v>
      </c>
      <c r="F87" s="15" t="s">
        <v>15</v>
      </c>
      <c r="G87" s="30">
        <f t="shared" si="4"/>
        <v>2.1999999999999993</v>
      </c>
      <c r="H87" s="5">
        <v>40323</v>
      </c>
      <c r="I87" s="117">
        <f t="shared" si="5"/>
        <v>12.2</v>
      </c>
      <c r="J87" s="77">
        <v>0</v>
      </c>
      <c r="K87" s="167">
        <v>1.125</v>
      </c>
      <c r="L87" s="167">
        <v>3.375</v>
      </c>
      <c r="M87" s="167">
        <v>44.375</v>
      </c>
      <c r="N87" s="168" t="s">
        <v>121</v>
      </c>
      <c r="O87">
        <v>7</v>
      </c>
      <c r="P87">
        <v>12</v>
      </c>
      <c r="Q87">
        <v>1</v>
      </c>
      <c r="R87" s="78"/>
      <c r="S87">
        <v>1</v>
      </c>
      <c r="T87">
        <v>2</v>
      </c>
    </row>
    <row r="88" spans="1:23" ht="16.5" thickBot="1" x14ac:dyDescent="0.3">
      <c r="A88" s="22">
        <v>2010</v>
      </c>
      <c r="B88" s="22">
        <v>5</v>
      </c>
      <c r="C88" s="22">
        <v>26</v>
      </c>
      <c r="D88" s="22">
        <v>16.399999999999999</v>
      </c>
      <c r="E88" s="23" t="s">
        <v>14</v>
      </c>
      <c r="F88" s="36" t="s">
        <v>16</v>
      </c>
      <c r="G88">
        <f>D88-15</f>
        <v>1.3999999999999986</v>
      </c>
      <c r="H88" s="5">
        <v>40324</v>
      </c>
      <c r="I88" s="60">
        <f t="shared" si="5"/>
        <v>16.399999999999999</v>
      </c>
      <c r="J88" s="77">
        <v>0</v>
      </c>
      <c r="K88" s="167">
        <v>1</v>
      </c>
      <c r="L88" s="167">
        <v>3.5</v>
      </c>
      <c r="M88" s="167">
        <v>39.5</v>
      </c>
      <c r="N88" s="168" t="s">
        <v>127</v>
      </c>
      <c r="O88">
        <v>5</v>
      </c>
      <c r="P88">
        <v>7</v>
      </c>
      <c r="Q88" s="83">
        <v>1</v>
      </c>
      <c r="R88" s="78"/>
    </row>
    <row r="89" spans="1:23" ht="16.5" thickBot="1" x14ac:dyDescent="0.3">
      <c r="A89" s="22">
        <v>2010</v>
      </c>
      <c r="B89" s="22">
        <v>5</v>
      </c>
      <c r="C89" s="22">
        <v>27</v>
      </c>
      <c r="D89" s="22">
        <v>19.3</v>
      </c>
      <c r="E89" s="23" t="s">
        <v>14</v>
      </c>
      <c r="F89" s="17" t="s">
        <v>16</v>
      </c>
      <c r="G89">
        <f t="shared" ref="G89:G152" si="6">D89-15</f>
        <v>4.3000000000000007</v>
      </c>
      <c r="H89" s="5">
        <v>40325</v>
      </c>
      <c r="I89" s="60">
        <f t="shared" si="5"/>
        <v>19.3</v>
      </c>
      <c r="J89" s="77">
        <v>0</v>
      </c>
      <c r="K89" s="167">
        <v>1.25</v>
      </c>
      <c r="L89" s="167">
        <v>4.625</v>
      </c>
      <c r="M89" s="167">
        <v>43</v>
      </c>
      <c r="N89" s="168" t="s">
        <v>121</v>
      </c>
      <c r="O89">
        <v>3</v>
      </c>
      <c r="P89">
        <v>44</v>
      </c>
      <c r="R89" s="78"/>
      <c r="S89">
        <v>1</v>
      </c>
    </row>
    <row r="90" spans="1:23" ht="16.5" thickBot="1" x14ac:dyDescent="0.3">
      <c r="A90" s="22">
        <v>2010</v>
      </c>
      <c r="B90" s="22">
        <v>5</v>
      </c>
      <c r="C90" s="22">
        <v>28</v>
      </c>
      <c r="D90" s="22">
        <v>19.899999999999999</v>
      </c>
      <c r="E90" s="23" t="s">
        <v>14</v>
      </c>
      <c r="F90" s="17" t="s">
        <v>16</v>
      </c>
      <c r="G90">
        <f t="shared" si="6"/>
        <v>4.8999999999999986</v>
      </c>
      <c r="H90" s="5">
        <v>40326</v>
      </c>
      <c r="I90" s="60">
        <f t="shared" si="5"/>
        <v>19.899999999999999</v>
      </c>
      <c r="J90" s="55">
        <v>2.4</v>
      </c>
      <c r="K90" s="167">
        <v>2.25</v>
      </c>
      <c r="L90" s="167">
        <v>8.25</v>
      </c>
      <c r="M90" s="167">
        <v>69.125</v>
      </c>
      <c r="N90" s="168" t="s">
        <v>120</v>
      </c>
    </row>
    <row r="91" spans="1:23" ht="16.5" thickBot="1" x14ac:dyDescent="0.3">
      <c r="A91" s="22">
        <v>2010</v>
      </c>
      <c r="B91" s="22">
        <v>5</v>
      </c>
      <c r="C91" s="22">
        <v>29</v>
      </c>
      <c r="D91" s="22">
        <v>20.100000000000001</v>
      </c>
      <c r="E91" s="23" t="s">
        <v>14</v>
      </c>
      <c r="F91" s="17" t="s">
        <v>16</v>
      </c>
      <c r="G91">
        <f t="shared" si="6"/>
        <v>5.1000000000000014</v>
      </c>
      <c r="H91" s="5">
        <v>40327</v>
      </c>
      <c r="I91" s="60">
        <f t="shared" si="5"/>
        <v>20.100000000000001</v>
      </c>
      <c r="J91" s="55">
        <v>0.4</v>
      </c>
      <c r="K91" s="167">
        <v>2.5</v>
      </c>
      <c r="L91" s="167">
        <v>6.75</v>
      </c>
      <c r="M91" s="167">
        <v>54</v>
      </c>
      <c r="N91" s="168" t="s">
        <v>117</v>
      </c>
    </row>
    <row r="92" spans="1:23" ht="16.5" thickBot="1" x14ac:dyDescent="0.3">
      <c r="A92" s="22">
        <v>2010</v>
      </c>
      <c r="B92" s="22">
        <v>5</v>
      </c>
      <c r="C92" s="22">
        <v>30</v>
      </c>
      <c r="D92" s="22">
        <v>20.6</v>
      </c>
      <c r="E92" s="23" t="s">
        <v>14</v>
      </c>
      <c r="F92" s="17" t="s">
        <v>16</v>
      </c>
      <c r="G92">
        <f t="shared" si="6"/>
        <v>5.6000000000000014</v>
      </c>
      <c r="H92" s="5">
        <v>40328</v>
      </c>
      <c r="I92" s="60">
        <f t="shared" si="5"/>
        <v>20.6</v>
      </c>
      <c r="J92" s="55">
        <v>0</v>
      </c>
      <c r="K92" s="167">
        <v>4.25</v>
      </c>
      <c r="L92" s="167">
        <v>10.875</v>
      </c>
      <c r="M92" s="167">
        <v>52.25</v>
      </c>
      <c r="N92" s="168" t="s">
        <v>119</v>
      </c>
    </row>
    <row r="93" spans="1:23" ht="16.5" thickBot="1" x14ac:dyDescent="0.3">
      <c r="A93" s="22">
        <v>2010</v>
      </c>
      <c r="B93" s="22">
        <v>5</v>
      </c>
      <c r="C93" s="22">
        <v>31</v>
      </c>
      <c r="D93" s="22">
        <v>17.3</v>
      </c>
      <c r="E93" s="23" t="s">
        <v>14</v>
      </c>
      <c r="F93" s="17" t="s">
        <v>16</v>
      </c>
      <c r="G93">
        <f t="shared" si="6"/>
        <v>2.3000000000000007</v>
      </c>
      <c r="H93" s="5">
        <v>40329</v>
      </c>
      <c r="I93" s="60">
        <f t="shared" si="5"/>
        <v>17.3</v>
      </c>
      <c r="J93" s="55">
        <v>0.4</v>
      </c>
      <c r="K93" s="167">
        <v>3.25</v>
      </c>
      <c r="L93" s="167">
        <v>7.75</v>
      </c>
      <c r="M93" s="167">
        <v>65.125</v>
      </c>
      <c r="N93" s="168" t="s">
        <v>123</v>
      </c>
    </row>
    <row r="94" spans="1:23" ht="16.5" thickBot="1" x14ac:dyDescent="0.3">
      <c r="A94" s="22">
        <v>2010</v>
      </c>
      <c r="B94" s="22">
        <v>6</v>
      </c>
      <c r="C94" s="22">
        <v>1</v>
      </c>
      <c r="D94" s="22">
        <v>10.199999999999999</v>
      </c>
      <c r="E94" s="23" t="s">
        <v>13</v>
      </c>
      <c r="F94" s="17" t="s">
        <v>16</v>
      </c>
      <c r="G94">
        <f t="shared" si="6"/>
        <v>-4.8000000000000007</v>
      </c>
      <c r="H94" s="5">
        <v>40330</v>
      </c>
      <c r="I94" s="60">
        <f t="shared" si="5"/>
        <v>10.199999999999999</v>
      </c>
      <c r="J94" s="55">
        <v>2.4</v>
      </c>
      <c r="K94" s="167">
        <v>3.25</v>
      </c>
      <c r="L94" s="167">
        <v>8.375</v>
      </c>
      <c r="M94" s="167">
        <v>60.75</v>
      </c>
      <c r="N94" s="168" t="s">
        <v>119</v>
      </c>
      <c r="O94">
        <v>1</v>
      </c>
      <c r="P94">
        <v>17</v>
      </c>
      <c r="S94">
        <v>1</v>
      </c>
      <c r="U94">
        <v>29</v>
      </c>
      <c r="W94">
        <v>1</v>
      </c>
    </row>
    <row r="95" spans="1:23" ht="16.5" thickBot="1" x14ac:dyDescent="0.3">
      <c r="A95" s="22">
        <v>2010</v>
      </c>
      <c r="B95" s="22">
        <v>6</v>
      </c>
      <c r="C95" s="22">
        <v>2</v>
      </c>
      <c r="D95" s="22">
        <v>14.4</v>
      </c>
      <c r="E95" s="23" t="s">
        <v>13</v>
      </c>
      <c r="F95" s="17" t="s">
        <v>16</v>
      </c>
      <c r="G95">
        <f t="shared" si="6"/>
        <v>-0.59999999999999964</v>
      </c>
      <c r="H95" s="5">
        <v>40331</v>
      </c>
      <c r="I95" s="60">
        <f t="shared" si="5"/>
        <v>14.4</v>
      </c>
      <c r="J95" s="55">
        <v>0</v>
      </c>
      <c r="K95" s="167">
        <v>2.375</v>
      </c>
      <c r="L95" s="167">
        <v>6.625</v>
      </c>
      <c r="M95" s="167">
        <v>44.875</v>
      </c>
      <c r="N95" s="168" t="s">
        <v>119</v>
      </c>
    </row>
    <row r="96" spans="1:23" ht="16.5" thickBot="1" x14ac:dyDescent="0.3">
      <c r="A96" s="22">
        <v>2010</v>
      </c>
      <c r="B96" s="22">
        <v>6</v>
      </c>
      <c r="C96" s="22">
        <v>3</v>
      </c>
      <c r="D96" s="22">
        <v>18.2</v>
      </c>
      <c r="E96" s="23" t="s">
        <v>14</v>
      </c>
      <c r="F96" s="17" t="s">
        <v>16</v>
      </c>
      <c r="G96">
        <f t="shared" si="6"/>
        <v>3.1999999999999993</v>
      </c>
      <c r="H96" s="5">
        <v>40332</v>
      </c>
      <c r="I96" s="60">
        <f t="shared" si="5"/>
        <v>18.2</v>
      </c>
      <c r="J96" s="55">
        <v>0</v>
      </c>
      <c r="K96" s="167">
        <v>1.5</v>
      </c>
      <c r="L96" s="167">
        <v>4.625</v>
      </c>
      <c r="M96" s="167">
        <v>48.375</v>
      </c>
      <c r="N96" s="168" t="s">
        <v>119</v>
      </c>
      <c r="P96">
        <v>7</v>
      </c>
      <c r="W96">
        <v>2</v>
      </c>
    </row>
    <row r="97" spans="1:24" ht="16.5" thickBot="1" x14ac:dyDescent="0.3">
      <c r="A97" s="22">
        <v>2010</v>
      </c>
      <c r="B97" s="22">
        <v>6</v>
      </c>
      <c r="C97" s="22">
        <v>4</v>
      </c>
      <c r="D97" s="22">
        <v>17.100000000000001</v>
      </c>
      <c r="E97" s="23" t="s">
        <v>14</v>
      </c>
      <c r="F97" s="17" t="s">
        <v>16</v>
      </c>
      <c r="G97">
        <f t="shared" si="6"/>
        <v>2.1000000000000014</v>
      </c>
      <c r="H97" s="5">
        <v>40333</v>
      </c>
      <c r="I97" s="60">
        <f t="shared" si="5"/>
        <v>17.100000000000001</v>
      </c>
      <c r="J97" s="55">
        <v>1</v>
      </c>
      <c r="K97" s="167">
        <v>3.25</v>
      </c>
      <c r="L97" s="167">
        <v>8.75</v>
      </c>
      <c r="M97" s="167">
        <v>70.375</v>
      </c>
      <c r="N97" s="168" t="s">
        <v>122</v>
      </c>
    </row>
    <row r="98" spans="1:24" ht="16.5" thickBot="1" x14ac:dyDescent="0.3">
      <c r="A98" s="22">
        <v>2010</v>
      </c>
      <c r="B98" s="22">
        <v>6</v>
      </c>
      <c r="C98" s="22">
        <v>5</v>
      </c>
      <c r="D98" s="22">
        <v>17.3</v>
      </c>
      <c r="E98" s="23" t="s">
        <v>14</v>
      </c>
      <c r="F98" s="17" t="s">
        <v>16</v>
      </c>
      <c r="G98">
        <f t="shared" si="6"/>
        <v>2.3000000000000007</v>
      </c>
      <c r="H98" s="5">
        <v>40334</v>
      </c>
      <c r="I98" s="60">
        <f t="shared" si="5"/>
        <v>17.3</v>
      </c>
      <c r="J98" s="55">
        <v>1.5</v>
      </c>
      <c r="K98" s="167">
        <v>1.25</v>
      </c>
      <c r="L98" s="167">
        <v>4.125</v>
      </c>
      <c r="M98" s="167">
        <v>57.75</v>
      </c>
      <c r="N98" s="168" t="s">
        <v>121</v>
      </c>
    </row>
    <row r="99" spans="1:24" ht="16.5" thickBot="1" x14ac:dyDescent="0.3">
      <c r="A99" s="22">
        <v>2010</v>
      </c>
      <c r="B99" s="22">
        <v>6</v>
      </c>
      <c r="C99" s="22">
        <v>6</v>
      </c>
      <c r="D99" s="22">
        <v>14.6</v>
      </c>
      <c r="E99" s="23" t="s">
        <v>13</v>
      </c>
      <c r="F99" s="17" t="s">
        <v>16</v>
      </c>
      <c r="G99">
        <f t="shared" si="6"/>
        <v>-0.40000000000000036</v>
      </c>
      <c r="H99" s="5">
        <v>40335</v>
      </c>
      <c r="I99" s="60">
        <f t="shared" si="5"/>
        <v>14.6</v>
      </c>
      <c r="J99" s="55">
        <v>0</v>
      </c>
      <c r="K99" s="167">
        <v>0.75</v>
      </c>
      <c r="L99" s="167">
        <v>3.25</v>
      </c>
      <c r="M99" s="167">
        <v>42</v>
      </c>
      <c r="N99" s="168" t="s">
        <v>130</v>
      </c>
    </row>
    <row r="100" spans="1:24" ht="16.5" thickBot="1" x14ac:dyDescent="0.3">
      <c r="A100" s="22">
        <v>2010</v>
      </c>
      <c r="B100" s="22">
        <v>6</v>
      </c>
      <c r="C100" s="22">
        <v>7</v>
      </c>
      <c r="D100" s="22">
        <v>18.600000000000001</v>
      </c>
      <c r="E100" s="23" t="s">
        <v>14</v>
      </c>
      <c r="F100" s="17" t="s">
        <v>16</v>
      </c>
      <c r="G100">
        <f t="shared" si="6"/>
        <v>3.6000000000000014</v>
      </c>
      <c r="H100" s="5">
        <v>40336</v>
      </c>
      <c r="I100" s="60">
        <f t="shared" si="5"/>
        <v>18.600000000000001</v>
      </c>
      <c r="J100" s="55">
        <v>0</v>
      </c>
      <c r="K100" s="167">
        <v>1.125</v>
      </c>
      <c r="L100" s="167">
        <v>3.375</v>
      </c>
      <c r="M100" s="167">
        <v>40.625</v>
      </c>
      <c r="N100" s="168" t="s">
        <v>129</v>
      </c>
      <c r="T100">
        <v>79</v>
      </c>
    </row>
    <row r="101" spans="1:24" ht="16.5" thickBot="1" x14ac:dyDescent="0.3">
      <c r="A101" s="22">
        <v>2010</v>
      </c>
      <c r="B101" s="22">
        <v>6</v>
      </c>
      <c r="C101" s="22">
        <v>8</v>
      </c>
      <c r="D101" s="22">
        <v>21.9</v>
      </c>
      <c r="E101" s="23" t="s">
        <v>14</v>
      </c>
      <c r="F101" s="17" t="s">
        <v>16</v>
      </c>
      <c r="G101">
        <f t="shared" si="6"/>
        <v>6.8999999999999986</v>
      </c>
      <c r="H101" s="5">
        <v>40337</v>
      </c>
      <c r="I101" s="60">
        <f t="shared" si="5"/>
        <v>21.9</v>
      </c>
      <c r="J101" s="55">
        <v>0</v>
      </c>
      <c r="K101" s="167">
        <v>0.75</v>
      </c>
      <c r="L101" s="167">
        <v>2.625</v>
      </c>
      <c r="M101" s="167">
        <v>40.5</v>
      </c>
      <c r="N101" s="168" t="s">
        <v>127</v>
      </c>
      <c r="P101">
        <v>9</v>
      </c>
      <c r="U101">
        <v>360</v>
      </c>
      <c r="W101">
        <v>2</v>
      </c>
    </row>
    <row r="102" spans="1:24" ht="16.5" thickBot="1" x14ac:dyDescent="0.3">
      <c r="A102" s="22">
        <v>2010</v>
      </c>
      <c r="B102" s="22">
        <v>6</v>
      </c>
      <c r="C102" s="22">
        <v>9</v>
      </c>
      <c r="D102" s="22">
        <v>22.5</v>
      </c>
      <c r="E102" s="23" t="s">
        <v>14</v>
      </c>
      <c r="F102" s="17" t="s">
        <v>16</v>
      </c>
      <c r="G102">
        <f t="shared" si="6"/>
        <v>7.5</v>
      </c>
      <c r="H102" s="5">
        <v>40338</v>
      </c>
      <c r="I102" s="60">
        <f t="shared" si="5"/>
        <v>22.5</v>
      </c>
      <c r="J102" s="55">
        <v>0</v>
      </c>
      <c r="K102" s="167">
        <v>1.875</v>
      </c>
      <c r="L102" s="167">
        <v>6.125</v>
      </c>
      <c r="M102" s="167">
        <v>66.125</v>
      </c>
      <c r="N102" s="168" t="s">
        <v>120</v>
      </c>
      <c r="P102">
        <v>7</v>
      </c>
      <c r="W102">
        <v>14</v>
      </c>
      <c r="X102">
        <v>10</v>
      </c>
    </row>
    <row r="103" spans="1:24" ht="16.5" thickBot="1" x14ac:dyDescent="0.3">
      <c r="A103" s="22">
        <v>2010</v>
      </c>
      <c r="B103" s="22">
        <v>6</v>
      </c>
      <c r="C103" s="22">
        <v>10</v>
      </c>
      <c r="D103" s="22">
        <v>17.600000000000001</v>
      </c>
      <c r="E103" s="23" t="s">
        <v>14</v>
      </c>
      <c r="F103" s="17" t="s">
        <v>16</v>
      </c>
      <c r="G103">
        <f t="shared" si="6"/>
        <v>2.6000000000000014</v>
      </c>
      <c r="H103" s="5">
        <v>40339</v>
      </c>
      <c r="I103" s="60">
        <f t="shared" si="5"/>
        <v>17.600000000000001</v>
      </c>
      <c r="J103" s="55">
        <v>0</v>
      </c>
      <c r="K103" s="167">
        <v>1.625</v>
      </c>
      <c r="L103" s="167">
        <v>4.75</v>
      </c>
      <c r="M103" s="167">
        <v>55.375</v>
      </c>
      <c r="N103" s="168" t="s">
        <v>117</v>
      </c>
      <c r="P103">
        <v>4</v>
      </c>
      <c r="T103">
        <v>2</v>
      </c>
      <c r="U103">
        <v>831</v>
      </c>
      <c r="W103">
        <v>6</v>
      </c>
    </row>
    <row r="104" spans="1:24" ht="16.5" thickBot="1" x14ac:dyDescent="0.3">
      <c r="A104" s="22">
        <v>2010</v>
      </c>
      <c r="B104" s="22">
        <v>6</v>
      </c>
      <c r="C104" s="22">
        <v>11</v>
      </c>
      <c r="D104" s="22">
        <v>18.2</v>
      </c>
      <c r="E104" s="23" t="s">
        <v>14</v>
      </c>
      <c r="F104" s="17" t="s">
        <v>16</v>
      </c>
      <c r="G104">
        <f t="shared" si="6"/>
        <v>3.1999999999999993</v>
      </c>
      <c r="H104" s="5">
        <v>40340</v>
      </c>
      <c r="I104" s="60">
        <f t="shared" si="5"/>
        <v>18.2</v>
      </c>
      <c r="J104" s="55">
        <v>0</v>
      </c>
      <c r="K104" s="167">
        <v>1.75</v>
      </c>
      <c r="L104" s="167">
        <v>4.75</v>
      </c>
      <c r="M104" s="167">
        <v>43.875</v>
      </c>
      <c r="N104" s="168" t="s">
        <v>124</v>
      </c>
    </row>
    <row r="105" spans="1:24" ht="16.5" thickBot="1" x14ac:dyDescent="0.3">
      <c r="A105" s="22">
        <v>2010</v>
      </c>
      <c r="B105" s="22">
        <v>6</v>
      </c>
      <c r="C105" s="22">
        <v>12</v>
      </c>
      <c r="D105" s="22">
        <v>19.8</v>
      </c>
      <c r="E105" s="23" t="s">
        <v>14</v>
      </c>
      <c r="F105" s="17" t="s">
        <v>16</v>
      </c>
      <c r="G105">
        <f t="shared" si="6"/>
        <v>4.8000000000000007</v>
      </c>
      <c r="H105" s="5">
        <v>40341</v>
      </c>
      <c r="I105" s="60">
        <f t="shared" si="5"/>
        <v>19.8</v>
      </c>
      <c r="J105" s="55">
        <v>1.2</v>
      </c>
      <c r="K105" s="167">
        <v>2.125</v>
      </c>
      <c r="L105" s="167">
        <v>6.25</v>
      </c>
      <c r="M105" s="167">
        <v>66.625</v>
      </c>
      <c r="N105" s="168" t="s">
        <v>119</v>
      </c>
    </row>
    <row r="106" spans="1:24" ht="16.5" thickBot="1" x14ac:dyDescent="0.3">
      <c r="A106" s="22">
        <v>2010</v>
      </c>
      <c r="B106" s="22">
        <v>6</v>
      </c>
      <c r="C106" s="22">
        <v>13</v>
      </c>
      <c r="D106" s="22">
        <v>15.5</v>
      </c>
      <c r="E106" s="23" t="s">
        <v>14</v>
      </c>
      <c r="F106" s="17" t="s">
        <v>16</v>
      </c>
      <c r="G106">
        <f t="shared" si="6"/>
        <v>0.5</v>
      </c>
      <c r="H106" s="5">
        <v>40342</v>
      </c>
      <c r="I106" s="60">
        <f t="shared" si="5"/>
        <v>15.5</v>
      </c>
      <c r="J106" s="55">
        <v>0</v>
      </c>
      <c r="K106" s="167">
        <v>2.125</v>
      </c>
      <c r="L106" s="167">
        <v>5.125</v>
      </c>
      <c r="M106" s="167">
        <v>49</v>
      </c>
      <c r="N106" s="168" t="s">
        <v>119</v>
      </c>
      <c r="P106">
        <v>3</v>
      </c>
      <c r="U106">
        <v>105</v>
      </c>
      <c r="W106">
        <v>33</v>
      </c>
      <c r="X106">
        <v>1</v>
      </c>
    </row>
    <row r="107" spans="1:24" ht="16.5" thickBot="1" x14ac:dyDescent="0.3">
      <c r="A107" s="22">
        <v>2010</v>
      </c>
      <c r="B107" s="22">
        <v>6</v>
      </c>
      <c r="C107" s="22">
        <v>14</v>
      </c>
      <c r="D107" s="22">
        <v>20.2</v>
      </c>
      <c r="E107" s="23" t="s">
        <v>14</v>
      </c>
      <c r="F107" s="17" t="s">
        <v>16</v>
      </c>
      <c r="G107">
        <f t="shared" si="6"/>
        <v>5.1999999999999993</v>
      </c>
      <c r="H107" s="5">
        <v>40343</v>
      </c>
      <c r="I107" s="60">
        <f t="shared" si="5"/>
        <v>20.2</v>
      </c>
      <c r="J107" s="55">
        <v>0</v>
      </c>
      <c r="K107" s="167">
        <v>1.875</v>
      </c>
      <c r="L107" s="167">
        <v>5.75</v>
      </c>
      <c r="M107" s="167">
        <v>52.125</v>
      </c>
      <c r="N107" s="168" t="s">
        <v>122</v>
      </c>
      <c r="O107">
        <v>1</v>
      </c>
      <c r="P107">
        <v>3</v>
      </c>
      <c r="U107">
        <v>35</v>
      </c>
      <c r="W107">
        <v>10</v>
      </c>
    </row>
    <row r="108" spans="1:24" ht="16.5" thickBot="1" x14ac:dyDescent="0.3">
      <c r="A108" s="22">
        <v>2010</v>
      </c>
      <c r="B108" s="22">
        <v>6</v>
      </c>
      <c r="C108" s="22">
        <v>15</v>
      </c>
      <c r="D108" s="22">
        <v>25</v>
      </c>
      <c r="E108" s="23" t="s">
        <v>14</v>
      </c>
      <c r="F108" s="17" t="s">
        <v>16</v>
      </c>
      <c r="G108">
        <f t="shared" si="6"/>
        <v>10</v>
      </c>
      <c r="H108" s="5">
        <v>40344</v>
      </c>
      <c r="I108" s="60">
        <f t="shared" si="5"/>
        <v>25</v>
      </c>
      <c r="J108" s="55">
        <v>0</v>
      </c>
      <c r="K108" s="167">
        <v>2.125</v>
      </c>
      <c r="L108" s="167">
        <v>6</v>
      </c>
      <c r="M108" s="167">
        <v>43.25</v>
      </c>
      <c r="N108" s="168" t="s">
        <v>123</v>
      </c>
    </row>
    <row r="109" spans="1:24" ht="16.5" thickBot="1" x14ac:dyDescent="0.3">
      <c r="A109" s="22">
        <v>2010</v>
      </c>
      <c r="B109" s="22">
        <v>6</v>
      </c>
      <c r="C109" s="22">
        <v>16</v>
      </c>
      <c r="D109" s="22">
        <v>24.6</v>
      </c>
      <c r="E109" s="23" t="s">
        <v>14</v>
      </c>
      <c r="F109" s="17" t="s">
        <v>16</v>
      </c>
      <c r="G109">
        <f t="shared" si="6"/>
        <v>9.6000000000000014</v>
      </c>
      <c r="H109" s="5">
        <v>40345</v>
      </c>
      <c r="I109" s="60">
        <f t="shared" si="5"/>
        <v>24.6</v>
      </c>
      <c r="J109" s="55">
        <v>0</v>
      </c>
      <c r="K109" s="167">
        <v>1.625</v>
      </c>
      <c r="L109" s="167">
        <v>5.25</v>
      </c>
      <c r="M109" s="167">
        <v>56.625</v>
      </c>
      <c r="N109" s="168" t="s">
        <v>120</v>
      </c>
    </row>
    <row r="110" spans="1:24" ht="16.5" thickBot="1" x14ac:dyDescent="0.3">
      <c r="A110" s="22">
        <v>2010</v>
      </c>
      <c r="B110" s="22">
        <v>6</v>
      </c>
      <c r="C110" s="22">
        <v>17</v>
      </c>
      <c r="D110" s="22">
        <v>19.899999999999999</v>
      </c>
      <c r="E110" s="23" t="s">
        <v>14</v>
      </c>
      <c r="F110" s="17" t="s">
        <v>16</v>
      </c>
      <c r="G110">
        <f t="shared" si="6"/>
        <v>4.8999999999999986</v>
      </c>
      <c r="H110" s="5">
        <v>40346</v>
      </c>
      <c r="I110" s="60">
        <f t="shared" si="5"/>
        <v>19.899999999999999</v>
      </c>
      <c r="J110" s="55">
        <v>0</v>
      </c>
      <c r="K110" s="167">
        <v>1.25</v>
      </c>
      <c r="L110" s="167">
        <v>5</v>
      </c>
      <c r="M110" s="167">
        <v>50.875</v>
      </c>
      <c r="N110" s="168" t="s">
        <v>124</v>
      </c>
    </row>
    <row r="111" spans="1:24" ht="16.5" thickBot="1" x14ac:dyDescent="0.3">
      <c r="A111" s="22">
        <v>2010</v>
      </c>
      <c r="B111" s="22">
        <v>6</v>
      </c>
      <c r="C111" s="22">
        <v>18</v>
      </c>
      <c r="D111" s="22">
        <v>19.600000000000001</v>
      </c>
      <c r="E111" s="23" t="s">
        <v>14</v>
      </c>
      <c r="F111" s="17" t="s">
        <v>16</v>
      </c>
      <c r="G111">
        <f t="shared" si="6"/>
        <v>4.6000000000000014</v>
      </c>
      <c r="H111" s="5">
        <v>40347</v>
      </c>
      <c r="I111" s="60">
        <f t="shared" si="5"/>
        <v>19.600000000000001</v>
      </c>
      <c r="J111" s="55">
        <v>0</v>
      </c>
      <c r="K111" s="167">
        <v>1.375</v>
      </c>
      <c r="L111" s="167">
        <v>3.875</v>
      </c>
      <c r="M111" s="167">
        <v>55.375</v>
      </c>
      <c r="N111" s="168" t="s">
        <v>125</v>
      </c>
    </row>
    <row r="112" spans="1:24" ht="16.5" thickBot="1" x14ac:dyDescent="0.3">
      <c r="A112" s="22">
        <v>2010</v>
      </c>
      <c r="B112" s="22">
        <v>6</v>
      </c>
      <c r="C112" s="22">
        <v>19</v>
      </c>
      <c r="D112" s="22">
        <v>21.9</v>
      </c>
      <c r="E112" s="23" t="s">
        <v>14</v>
      </c>
      <c r="F112" s="17" t="s">
        <v>16</v>
      </c>
      <c r="G112">
        <f t="shared" si="6"/>
        <v>6.8999999999999986</v>
      </c>
      <c r="H112" s="5">
        <v>40348</v>
      </c>
      <c r="I112" s="60">
        <f t="shared" si="5"/>
        <v>21.9</v>
      </c>
      <c r="J112" s="55">
        <v>0</v>
      </c>
      <c r="K112" s="167">
        <v>0.75</v>
      </c>
      <c r="L112" s="167">
        <v>2.375</v>
      </c>
      <c r="M112" s="167">
        <v>49.25</v>
      </c>
      <c r="N112" s="168" t="s">
        <v>120</v>
      </c>
    </row>
    <row r="113" spans="1:26" ht="16.5" thickBot="1" x14ac:dyDescent="0.3">
      <c r="A113" s="22">
        <v>2010</v>
      </c>
      <c r="B113" s="22">
        <v>6</v>
      </c>
      <c r="C113" s="22">
        <v>20</v>
      </c>
      <c r="D113" s="22">
        <v>24.3</v>
      </c>
      <c r="E113" s="23" t="s">
        <v>14</v>
      </c>
      <c r="F113" s="17" t="s">
        <v>16</v>
      </c>
      <c r="G113">
        <f t="shared" si="6"/>
        <v>9.3000000000000007</v>
      </c>
      <c r="H113" s="5">
        <v>40349</v>
      </c>
      <c r="I113" s="60">
        <f t="shared" si="5"/>
        <v>24.3</v>
      </c>
      <c r="J113" s="55">
        <v>0</v>
      </c>
      <c r="K113" s="167">
        <v>1.25</v>
      </c>
      <c r="L113" s="167">
        <v>3.5</v>
      </c>
      <c r="M113" s="167">
        <v>50.375</v>
      </c>
      <c r="N113" s="168" t="s">
        <v>124</v>
      </c>
      <c r="P113">
        <v>2</v>
      </c>
      <c r="U113">
        <v>5</v>
      </c>
      <c r="W113">
        <v>79</v>
      </c>
      <c r="Y113" s="6"/>
    </row>
    <row r="114" spans="1:26" ht="16.5" thickBot="1" x14ac:dyDescent="0.3">
      <c r="A114" s="22">
        <v>2010</v>
      </c>
      <c r="B114" s="22">
        <v>6</v>
      </c>
      <c r="C114" s="22">
        <v>21</v>
      </c>
      <c r="D114" s="22">
        <v>23.5</v>
      </c>
      <c r="E114" s="23" t="s">
        <v>14</v>
      </c>
      <c r="F114" s="17" t="s">
        <v>16</v>
      </c>
      <c r="G114">
        <f t="shared" si="6"/>
        <v>8.5</v>
      </c>
      <c r="H114" s="5">
        <v>40350</v>
      </c>
      <c r="I114" s="60">
        <f t="shared" si="5"/>
        <v>23.5</v>
      </c>
      <c r="J114" s="55">
        <v>6.7</v>
      </c>
      <c r="K114" s="167">
        <v>2.625</v>
      </c>
      <c r="L114" s="167">
        <v>5.625</v>
      </c>
      <c r="M114" s="167">
        <v>80.5</v>
      </c>
      <c r="N114" s="168" t="s">
        <v>119</v>
      </c>
    </row>
    <row r="115" spans="1:26" ht="16.5" thickBot="1" x14ac:dyDescent="0.3">
      <c r="A115" s="22">
        <v>2010</v>
      </c>
      <c r="B115" s="22">
        <v>6</v>
      </c>
      <c r="C115" s="22">
        <v>22</v>
      </c>
      <c r="D115" s="22">
        <v>15.3</v>
      </c>
      <c r="E115" s="23" t="s">
        <v>14</v>
      </c>
      <c r="F115" s="17" t="s">
        <v>16</v>
      </c>
      <c r="G115">
        <f t="shared" si="6"/>
        <v>0.30000000000000071</v>
      </c>
      <c r="H115" s="5">
        <v>40351</v>
      </c>
      <c r="I115" s="60">
        <f t="shared" si="5"/>
        <v>15.3</v>
      </c>
      <c r="J115" s="55">
        <v>10</v>
      </c>
      <c r="K115" s="167">
        <v>3.125</v>
      </c>
      <c r="L115" s="167">
        <v>9</v>
      </c>
      <c r="M115" s="167">
        <v>76.25</v>
      </c>
      <c r="N115" s="168" t="s">
        <v>120</v>
      </c>
      <c r="P115">
        <v>2</v>
      </c>
      <c r="U115">
        <v>1</v>
      </c>
      <c r="W115">
        <v>10</v>
      </c>
      <c r="Y115">
        <v>1</v>
      </c>
    </row>
    <row r="116" spans="1:26" ht="16.5" thickBot="1" x14ac:dyDescent="0.3">
      <c r="A116" s="22">
        <v>2010</v>
      </c>
      <c r="B116" s="22">
        <v>6</v>
      </c>
      <c r="C116" s="22">
        <v>23</v>
      </c>
      <c r="D116" s="22">
        <v>12.1</v>
      </c>
      <c r="E116" s="23" t="s">
        <v>13</v>
      </c>
      <c r="F116" s="17" t="s">
        <v>16</v>
      </c>
      <c r="G116">
        <f t="shared" si="6"/>
        <v>-2.9000000000000004</v>
      </c>
      <c r="H116" s="5">
        <v>40352</v>
      </c>
      <c r="I116" s="60">
        <f t="shared" si="5"/>
        <v>12.1</v>
      </c>
      <c r="J116" s="55">
        <v>1.1000000000000001</v>
      </c>
      <c r="K116" s="167">
        <v>0.75</v>
      </c>
      <c r="L116" s="167">
        <v>2.875</v>
      </c>
      <c r="M116" s="167">
        <v>72.625</v>
      </c>
      <c r="N116" s="168" t="s">
        <v>124</v>
      </c>
      <c r="Y116">
        <v>1</v>
      </c>
    </row>
    <row r="117" spans="1:26" ht="16.5" thickBot="1" x14ac:dyDescent="0.3">
      <c r="A117" s="22">
        <v>2010</v>
      </c>
      <c r="B117" s="22">
        <v>6</v>
      </c>
      <c r="C117" s="22">
        <v>24</v>
      </c>
      <c r="D117" s="22">
        <v>13.8</v>
      </c>
      <c r="E117" s="23" t="s">
        <v>13</v>
      </c>
      <c r="F117" s="17" t="s">
        <v>16</v>
      </c>
      <c r="G117">
        <f t="shared" si="6"/>
        <v>-1.1999999999999993</v>
      </c>
      <c r="H117" s="5">
        <v>40353</v>
      </c>
      <c r="I117" s="60">
        <f t="shared" si="5"/>
        <v>13.8</v>
      </c>
      <c r="J117" s="55">
        <v>0</v>
      </c>
      <c r="K117" s="167">
        <v>0.75</v>
      </c>
      <c r="L117" s="167">
        <v>3.25</v>
      </c>
      <c r="M117" s="167">
        <v>63</v>
      </c>
      <c r="N117" s="168" t="s">
        <v>118</v>
      </c>
      <c r="U117">
        <v>3</v>
      </c>
      <c r="W117">
        <v>60</v>
      </c>
      <c r="Y117">
        <v>1</v>
      </c>
    </row>
    <row r="118" spans="1:26" ht="16.5" thickBot="1" x14ac:dyDescent="0.3">
      <c r="A118" s="22">
        <v>2010</v>
      </c>
      <c r="B118" s="22">
        <v>6</v>
      </c>
      <c r="C118" s="22">
        <v>25</v>
      </c>
      <c r="D118" s="22">
        <v>14.3</v>
      </c>
      <c r="E118" s="23" t="s">
        <v>13</v>
      </c>
      <c r="F118" s="17" t="s">
        <v>16</v>
      </c>
      <c r="G118">
        <f t="shared" si="6"/>
        <v>-0.69999999999999929</v>
      </c>
      <c r="H118" s="5">
        <v>40354</v>
      </c>
      <c r="I118" s="60">
        <f t="shared" si="5"/>
        <v>14.3</v>
      </c>
      <c r="J118" s="55">
        <v>1.5</v>
      </c>
      <c r="K118" s="167">
        <v>1.375</v>
      </c>
      <c r="L118" s="167">
        <v>4</v>
      </c>
      <c r="M118" s="167">
        <v>77.125</v>
      </c>
      <c r="N118" s="168" t="s">
        <v>118</v>
      </c>
      <c r="Y118">
        <v>3</v>
      </c>
    </row>
    <row r="119" spans="1:26" ht="16.5" thickBot="1" x14ac:dyDescent="0.3">
      <c r="A119" s="22">
        <v>2010</v>
      </c>
      <c r="B119" s="22">
        <v>6</v>
      </c>
      <c r="C119" s="22">
        <v>26</v>
      </c>
      <c r="D119" s="22">
        <v>16.7</v>
      </c>
      <c r="E119" s="23" t="s">
        <v>14</v>
      </c>
      <c r="F119" s="17" t="s">
        <v>16</v>
      </c>
      <c r="G119">
        <f t="shared" si="6"/>
        <v>1.6999999999999993</v>
      </c>
      <c r="H119" s="5">
        <v>40355</v>
      </c>
      <c r="I119" s="60">
        <f t="shared" si="5"/>
        <v>16.7</v>
      </c>
      <c r="J119" s="55">
        <v>3</v>
      </c>
      <c r="K119" s="167">
        <v>0.75</v>
      </c>
      <c r="L119" s="167">
        <v>3.375</v>
      </c>
      <c r="M119" s="167">
        <v>66.125</v>
      </c>
      <c r="N119" s="168" t="s">
        <v>124</v>
      </c>
      <c r="Y119">
        <v>3</v>
      </c>
    </row>
    <row r="120" spans="1:26" ht="16.5" thickBot="1" x14ac:dyDescent="0.3">
      <c r="A120" s="22">
        <v>2010</v>
      </c>
      <c r="B120" s="22">
        <v>6</v>
      </c>
      <c r="C120" s="22">
        <v>27</v>
      </c>
      <c r="D120" s="22">
        <v>17.8</v>
      </c>
      <c r="E120" s="23" t="s">
        <v>14</v>
      </c>
      <c r="F120" s="17" t="s">
        <v>16</v>
      </c>
      <c r="G120">
        <f t="shared" si="6"/>
        <v>2.8000000000000007</v>
      </c>
      <c r="H120" s="5">
        <v>40356</v>
      </c>
      <c r="I120" s="60">
        <f t="shared" si="5"/>
        <v>17.8</v>
      </c>
      <c r="J120" s="55">
        <v>0</v>
      </c>
      <c r="K120" s="167">
        <v>1.125</v>
      </c>
      <c r="L120" s="167">
        <v>3.25</v>
      </c>
      <c r="M120" s="167">
        <v>54</v>
      </c>
      <c r="N120" s="168" t="s">
        <v>119</v>
      </c>
      <c r="U120">
        <v>9</v>
      </c>
      <c r="W120">
        <v>8</v>
      </c>
      <c r="X120">
        <v>1</v>
      </c>
      <c r="Y120">
        <v>8</v>
      </c>
    </row>
    <row r="121" spans="1:26" ht="16.5" thickBot="1" x14ac:dyDescent="0.3">
      <c r="A121" s="22">
        <v>2010</v>
      </c>
      <c r="B121" s="22">
        <v>6</v>
      </c>
      <c r="C121" s="22">
        <v>28</v>
      </c>
      <c r="D121" s="22">
        <v>15.9</v>
      </c>
      <c r="E121" s="23" t="s">
        <v>14</v>
      </c>
      <c r="F121" s="17" t="s">
        <v>16</v>
      </c>
      <c r="G121">
        <f t="shared" si="6"/>
        <v>0.90000000000000036</v>
      </c>
      <c r="H121" s="5">
        <v>40357</v>
      </c>
      <c r="I121" s="60">
        <f t="shared" si="5"/>
        <v>15.9</v>
      </c>
      <c r="J121" s="55">
        <v>0.8</v>
      </c>
      <c r="K121" s="167">
        <v>2</v>
      </c>
      <c r="L121" s="167">
        <v>5.875</v>
      </c>
      <c r="M121" s="167">
        <v>83.375</v>
      </c>
      <c r="N121" s="168" t="s">
        <v>126</v>
      </c>
      <c r="X121">
        <v>7</v>
      </c>
      <c r="Y121">
        <v>7</v>
      </c>
    </row>
    <row r="122" spans="1:26" ht="16.5" thickBot="1" x14ac:dyDescent="0.3">
      <c r="A122" s="22">
        <v>2010</v>
      </c>
      <c r="B122" s="22">
        <v>6</v>
      </c>
      <c r="C122" s="22">
        <v>29</v>
      </c>
      <c r="D122" s="22">
        <v>14.4</v>
      </c>
      <c r="E122" s="23" t="s">
        <v>13</v>
      </c>
      <c r="F122" s="17" t="s">
        <v>16</v>
      </c>
      <c r="G122">
        <f t="shared" si="6"/>
        <v>-0.59999999999999964</v>
      </c>
      <c r="H122" s="5">
        <v>40358</v>
      </c>
      <c r="I122" s="60">
        <f t="shared" si="5"/>
        <v>14.4</v>
      </c>
      <c r="J122" s="55">
        <v>12.4</v>
      </c>
      <c r="K122" s="167">
        <v>1</v>
      </c>
      <c r="L122" s="167">
        <v>4.75</v>
      </c>
      <c r="M122" s="167">
        <v>88.25</v>
      </c>
      <c r="N122" s="168" t="s">
        <v>118</v>
      </c>
      <c r="X122">
        <v>3</v>
      </c>
      <c r="Y122">
        <v>2</v>
      </c>
    </row>
    <row r="123" spans="1:26" ht="16.5" thickBot="1" x14ac:dyDescent="0.3">
      <c r="A123" s="22">
        <v>2010</v>
      </c>
      <c r="B123" s="22">
        <v>6</v>
      </c>
      <c r="C123" s="22">
        <v>30</v>
      </c>
      <c r="D123" s="22">
        <v>15.4</v>
      </c>
      <c r="E123" s="23" t="s">
        <v>14</v>
      </c>
      <c r="F123" s="17" t="s">
        <v>16</v>
      </c>
      <c r="G123">
        <f t="shared" si="6"/>
        <v>0.40000000000000036</v>
      </c>
      <c r="H123" s="5">
        <v>40359</v>
      </c>
      <c r="I123" s="60">
        <f t="shared" si="5"/>
        <v>15.4</v>
      </c>
      <c r="J123" s="55">
        <v>3</v>
      </c>
      <c r="K123" s="167">
        <v>1.375</v>
      </c>
      <c r="L123" s="167">
        <v>4.25</v>
      </c>
      <c r="M123" s="167">
        <v>88.875</v>
      </c>
      <c r="N123" s="168" t="s">
        <v>117</v>
      </c>
      <c r="X123">
        <v>5</v>
      </c>
      <c r="Y123">
        <v>4</v>
      </c>
    </row>
    <row r="124" spans="1:26" ht="16.5" thickBot="1" x14ac:dyDescent="0.3">
      <c r="A124" s="22">
        <v>2010</v>
      </c>
      <c r="B124" s="22">
        <v>7</v>
      </c>
      <c r="C124" s="22">
        <v>1</v>
      </c>
      <c r="D124" s="22">
        <v>18.3</v>
      </c>
      <c r="E124" s="23" t="s">
        <v>14</v>
      </c>
      <c r="F124" s="17" t="s">
        <v>16</v>
      </c>
      <c r="G124">
        <f t="shared" si="6"/>
        <v>3.3000000000000007</v>
      </c>
      <c r="H124" s="5">
        <v>40360</v>
      </c>
      <c r="I124" s="60">
        <f t="shared" si="5"/>
        <v>18.3</v>
      </c>
      <c r="J124" s="55">
        <v>0.3</v>
      </c>
      <c r="K124" s="167">
        <v>1.125</v>
      </c>
      <c r="L124" s="167">
        <v>4.25</v>
      </c>
      <c r="M124" s="167">
        <v>79.375</v>
      </c>
      <c r="N124" s="168" t="s">
        <v>117</v>
      </c>
      <c r="P124">
        <v>1</v>
      </c>
      <c r="V124">
        <v>1</v>
      </c>
      <c r="W124">
        <v>8</v>
      </c>
      <c r="X124">
        <v>9</v>
      </c>
      <c r="Y124">
        <v>6</v>
      </c>
    </row>
    <row r="125" spans="1:26" ht="16.5" thickBot="1" x14ac:dyDescent="0.3">
      <c r="A125" s="22">
        <v>2010</v>
      </c>
      <c r="B125" s="22">
        <v>7</v>
      </c>
      <c r="C125" s="22">
        <v>2</v>
      </c>
      <c r="D125" s="22">
        <v>18.3</v>
      </c>
      <c r="E125" s="23" t="s">
        <v>14</v>
      </c>
      <c r="F125" s="17" t="s">
        <v>16</v>
      </c>
      <c r="G125">
        <f t="shared" si="6"/>
        <v>3.3000000000000007</v>
      </c>
      <c r="H125" s="5">
        <v>40361</v>
      </c>
      <c r="I125" s="60">
        <f t="shared" si="5"/>
        <v>18.3</v>
      </c>
      <c r="J125" s="55">
        <v>0.7</v>
      </c>
      <c r="K125" s="167">
        <v>1</v>
      </c>
      <c r="L125" s="167">
        <v>4</v>
      </c>
      <c r="M125" s="167">
        <v>80.125</v>
      </c>
      <c r="N125" s="168" t="s">
        <v>119</v>
      </c>
      <c r="X125">
        <v>12</v>
      </c>
      <c r="Y125">
        <v>7</v>
      </c>
    </row>
    <row r="126" spans="1:26" ht="16.5" thickBot="1" x14ac:dyDescent="0.3">
      <c r="A126" s="22">
        <v>2010</v>
      </c>
      <c r="B126" s="22">
        <v>7</v>
      </c>
      <c r="C126" s="22">
        <v>3</v>
      </c>
      <c r="D126" s="22">
        <v>17</v>
      </c>
      <c r="E126" s="23" t="s">
        <v>14</v>
      </c>
      <c r="F126" s="17" t="s">
        <v>16</v>
      </c>
      <c r="G126">
        <f t="shared" si="6"/>
        <v>2</v>
      </c>
      <c r="H126" s="5">
        <v>40362</v>
      </c>
      <c r="I126" s="60">
        <f t="shared" si="5"/>
        <v>17</v>
      </c>
      <c r="J126" s="55">
        <v>2</v>
      </c>
      <c r="K126" s="167">
        <v>1.25</v>
      </c>
      <c r="L126" s="167">
        <v>4</v>
      </c>
      <c r="M126" s="167">
        <v>69.5</v>
      </c>
      <c r="N126" s="168" t="s">
        <v>121</v>
      </c>
      <c r="X126">
        <v>15</v>
      </c>
      <c r="Y126">
        <v>6</v>
      </c>
    </row>
    <row r="127" spans="1:26" ht="16.5" thickBot="1" x14ac:dyDescent="0.3">
      <c r="A127" s="22">
        <v>2010</v>
      </c>
      <c r="B127" s="22">
        <v>7</v>
      </c>
      <c r="C127" s="22">
        <v>4</v>
      </c>
      <c r="D127" s="22">
        <v>17</v>
      </c>
      <c r="E127" s="23" t="s">
        <v>14</v>
      </c>
      <c r="F127" s="17" t="s">
        <v>16</v>
      </c>
      <c r="G127">
        <f t="shared" si="6"/>
        <v>2</v>
      </c>
      <c r="H127" s="5">
        <v>40363</v>
      </c>
      <c r="I127" s="60">
        <f t="shared" si="5"/>
        <v>17</v>
      </c>
      <c r="J127" s="55">
        <v>0</v>
      </c>
      <c r="K127" s="167">
        <v>1.875</v>
      </c>
      <c r="L127" s="167">
        <v>5.125</v>
      </c>
      <c r="M127" s="167">
        <v>54.5</v>
      </c>
      <c r="N127" s="168" t="s">
        <v>122</v>
      </c>
      <c r="V127">
        <v>4</v>
      </c>
      <c r="W127">
        <v>20</v>
      </c>
      <c r="X127">
        <v>18</v>
      </c>
      <c r="Y127">
        <v>8</v>
      </c>
    </row>
    <row r="128" spans="1:26" ht="16.5" thickBot="1" x14ac:dyDescent="0.3">
      <c r="A128" s="22">
        <v>2010</v>
      </c>
      <c r="B128" s="22">
        <v>7</v>
      </c>
      <c r="C128" s="22">
        <v>5</v>
      </c>
      <c r="D128" s="22">
        <v>21.4</v>
      </c>
      <c r="E128" s="23" t="s">
        <v>14</v>
      </c>
      <c r="F128" s="17" t="s">
        <v>16</v>
      </c>
      <c r="G128">
        <f t="shared" si="6"/>
        <v>6.3999999999999986</v>
      </c>
      <c r="H128" s="5">
        <v>40364</v>
      </c>
      <c r="I128" s="60">
        <f t="shared" si="5"/>
        <v>21.4</v>
      </c>
      <c r="J128" s="55">
        <v>0</v>
      </c>
      <c r="K128" s="167">
        <v>1</v>
      </c>
      <c r="L128" s="167">
        <v>3</v>
      </c>
      <c r="M128" s="167">
        <v>58.125</v>
      </c>
      <c r="N128" s="168" t="s">
        <v>124</v>
      </c>
      <c r="X128">
        <v>35</v>
      </c>
      <c r="Y128">
        <v>6</v>
      </c>
      <c r="Z128">
        <v>2</v>
      </c>
    </row>
    <row r="129" spans="1:26" ht="16.5" thickBot="1" x14ac:dyDescent="0.3">
      <c r="A129" s="22">
        <v>2010</v>
      </c>
      <c r="B129" s="22">
        <v>7</v>
      </c>
      <c r="C129" s="22">
        <v>6</v>
      </c>
      <c r="D129" s="22">
        <v>21.2</v>
      </c>
      <c r="E129" s="23" t="s">
        <v>14</v>
      </c>
      <c r="F129" s="17" t="s">
        <v>16</v>
      </c>
      <c r="G129">
        <f t="shared" si="6"/>
        <v>6.1999999999999993</v>
      </c>
      <c r="H129" s="5">
        <v>40365</v>
      </c>
      <c r="I129" s="60">
        <f t="shared" si="5"/>
        <v>21.2</v>
      </c>
      <c r="J129" s="55">
        <v>0</v>
      </c>
      <c r="K129" s="167">
        <v>2.25</v>
      </c>
      <c r="L129" s="167">
        <v>6.875</v>
      </c>
      <c r="M129" s="167">
        <v>65.625</v>
      </c>
      <c r="N129" s="168" t="s">
        <v>119</v>
      </c>
      <c r="O129">
        <v>5</v>
      </c>
      <c r="P129">
        <v>114</v>
      </c>
      <c r="Q129">
        <v>6</v>
      </c>
      <c r="R129">
        <v>122</v>
      </c>
      <c r="S129">
        <v>2</v>
      </c>
      <c r="X129">
        <v>28</v>
      </c>
      <c r="Y129">
        <v>8</v>
      </c>
      <c r="Z129">
        <v>3</v>
      </c>
    </row>
    <row r="130" spans="1:26" ht="16.5" thickBot="1" x14ac:dyDescent="0.3">
      <c r="A130" s="22">
        <v>2010</v>
      </c>
      <c r="B130" s="22">
        <v>7</v>
      </c>
      <c r="C130" s="22">
        <v>7</v>
      </c>
      <c r="D130" s="22">
        <v>18.2</v>
      </c>
      <c r="E130" s="23" t="s">
        <v>14</v>
      </c>
      <c r="F130" s="17" t="s">
        <v>16</v>
      </c>
      <c r="G130">
        <f t="shared" si="6"/>
        <v>3.1999999999999993</v>
      </c>
      <c r="H130" s="5">
        <v>40366</v>
      </c>
      <c r="I130" s="60">
        <f t="shared" si="5"/>
        <v>18.2</v>
      </c>
      <c r="J130" s="55">
        <v>8.5</v>
      </c>
      <c r="K130" s="167">
        <v>1.875</v>
      </c>
      <c r="L130" s="167">
        <v>5.25</v>
      </c>
      <c r="M130" s="167">
        <v>69.125</v>
      </c>
      <c r="N130" s="168" t="s">
        <v>117</v>
      </c>
      <c r="X130">
        <v>14</v>
      </c>
      <c r="Y130">
        <v>8</v>
      </c>
      <c r="Z130">
        <v>4</v>
      </c>
    </row>
    <row r="131" spans="1:26" ht="16.5" thickBot="1" x14ac:dyDescent="0.3">
      <c r="A131" s="22">
        <v>2010</v>
      </c>
      <c r="B131" s="22">
        <v>7</v>
      </c>
      <c r="C131" s="22">
        <v>8</v>
      </c>
      <c r="D131" s="22">
        <v>16.7</v>
      </c>
      <c r="E131" s="23" t="s">
        <v>14</v>
      </c>
      <c r="F131" s="17" t="s">
        <v>16</v>
      </c>
      <c r="G131">
        <f t="shared" si="6"/>
        <v>1.6999999999999993</v>
      </c>
      <c r="H131" s="5">
        <v>40367</v>
      </c>
      <c r="I131" s="60">
        <f t="shared" ref="I131:I194" si="7">D131</f>
        <v>16.7</v>
      </c>
      <c r="J131" s="55">
        <v>0</v>
      </c>
      <c r="K131" s="167">
        <v>1.875</v>
      </c>
      <c r="L131" s="167">
        <v>5.875</v>
      </c>
      <c r="M131" s="167">
        <v>65.625</v>
      </c>
      <c r="N131" s="168" t="s">
        <v>120</v>
      </c>
      <c r="X131">
        <v>17</v>
      </c>
      <c r="Y131">
        <v>12</v>
      </c>
      <c r="Z131">
        <v>11</v>
      </c>
    </row>
    <row r="132" spans="1:26" ht="16.5" thickBot="1" x14ac:dyDescent="0.3">
      <c r="A132" s="22">
        <v>2010</v>
      </c>
      <c r="B132" s="22">
        <v>7</v>
      </c>
      <c r="C132" s="22">
        <v>9</v>
      </c>
      <c r="D132" s="22">
        <v>13.7</v>
      </c>
      <c r="E132" s="23" t="s">
        <v>13</v>
      </c>
      <c r="F132" s="17" t="s">
        <v>16</v>
      </c>
      <c r="G132">
        <f t="shared" si="6"/>
        <v>-1.3000000000000007</v>
      </c>
      <c r="H132" s="5">
        <v>40368</v>
      </c>
      <c r="I132" s="60">
        <f t="shared" si="7"/>
        <v>13.7</v>
      </c>
      <c r="J132" s="55">
        <v>4.3</v>
      </c>
      <c r="K132" s="167">
        <v>1.125</v>
      </c>
      <c r="L132" s="167">
        <v>3.875</v>
      </c>
      <c r="M132" s="167">
        <v>86.875</v>
      </c>
      <c r="N132" s="168" t="s">
        <v>121</v>
      </c>
      <c r="X132">
        <v>11</v>
      </c>
      <c r="Y132">
        <v>7</v>
      </c>
      <c r="Z132">
        <v>6</v>
      </c>
    </row>
    <row r="133" spans="1:26" ht="16.5" thickBot="1" x14ac:dyDescent="0.3">
      <c r="A133" s="22">
        <v>2010</v>
      </c>
      <c r="B133" s="22">
        <v>7</v>
      </c>
      <c r="C133" s="22">
        <v>10</v>
      </c>
      <c r="D133" s="22">
        <v>14.3</v>
      </c>
      <c r="E133" s="23" t="s">
        <v>13</v>
      </c>
      <c r="F133" s="17" t="s">
        <v>16</v>
      </c>
      <c r="G133">
        <f t="shared" si="6"/>
        <v>-0.69999999999999929</v>
      </c>
      <c r="H133" s="5">
        <v>40369</v>
      </c>
      <c r="I133" s="60">
        <f t="shared" si="7"/>
        <v>14.3</v>
      </c>
      <c r="J133" s="55">
        <v>5</v>
      </c>
      <c r="K133" s="167">
        <v>0.75</v>
      </c>
      <c r="L133" s="167">
        <v>3.625</v>
      </c>
      <c r="M133" s="167">
        <v>83.375</v>
      </c>
      <c r="N133" s="168" t="s">
        <v>124</v>
      </c>
      <c r="X133">
        <v>8</v>
      </c>
      <c r="Y133">
        <v>5</v>
      </c>
      <c r="Z133">
        <v>5</v>
      </c>
    </row>
    <row r="134" spans="1:26" ht="16.5" thickBot="1" x14ac:dyDescent="0.3">
      <c r="A134" s="22">
        <v>2010</v>
      </c>
      <c r="B134" s="22">
        <v>7</v>
      </c>
      <c r="C134" s="22">
        <v>11</v>
      </c>
      <c r="D134" s="22">
        <v>15.2</v>
      </c>
      <c r="E134" s="23" t="s">
        <v>14</v>
      </c>
      <c r="F134" s="17" t="s">
        <v>16</v>
      </c>
      <c r="G134">
        <f t="shared" si="6"/>
        <v>0.19999999999999929</v>
      </c>
      <c r="H134" s="5">
        <v>40370</v>
      </c>
      <c r="I134" s="60">
        <f t="shared" si="7"/>
        <v>15.2</v>
      </c>
      <c r="J134" s="55">
        <v>9.6</v>
      </c>
      <c r="K134" s="167">
        <v>1.625</v>
      </c>
      <c r="L134" s="167">
        <v>4.375</v>
      </c>
      <c r="M134" s="167">
        <v>77.75</v>
      </c>
      <c r="N134" s="168" t="s">
        <v>121</v>
      </c>
      <c r="X134">
        <v>5</v>
      </c>
      <c r="Y134">
        <v>3</v>
      </c>
      <c r="Z134">
        <v>3</v>
      </c>
    </row>
    <row r="135" spans="1:26" ht="16.5" thickBot="1" x14ac:dyDescent="0.3">
      <c r="A135" s="22">
        <v>2010</v>
      </c>
      <c r="B135" s="22">
        <v>7</v>
      </c>
      <c r="C135" s="22">
        <v>12</v>
      </c>
      <c r="D135" s="22">
        <v>16.2</v>
      </c>
      <c r="E135" s="23" t="s">
        <v>14</v>
      </c>
      <c r="F135" s="17" t="s">
        <v>16</v>
      </c>
      <c r="G135">
        <f t="shared" si="6"/>
        <v>1.1999999999999993</v>
      </c>
      <c r="H135" s="5">
        <v>40371</v>
      </c>
      <c r="I135" s="60">
        <f t="shared" si="7"/>
        <v>16.2</v>
      </c>
      <c r="J135" s="55">
        <v>1</v>
      </c>
      <c r="K135" s="167">
        <v>1.375</v>
      </c>
      <c r="L135" s="167">
        <v>5.5</v>
      </c>
      <c r="M135" s="167">
        <v>74.375</v>
      </c>
      <c r="N135" s="168" t="s">
        <v>117</v>
      </c>
      <c r="X135">
        <v>9</v>
      </c>
      <c r="Y135">
        <v>8</v>
      </c>
      <c r="Z135">
        <v>9</v>
      </c>
    </row>
    <row r="136" spans="1:26" ht="16.5" thickBot="1" x14ac:dyDescent="0.3">
      <c r="A136" s="22">
        <v>2010</v>
      </c>
      <c r="B136" s="22">
        <v>7</v>
      </c>
      <c r="C136" s="22">
        <v>13</v>
      </c>
      <c r="D136" s="22">
        <v>16.8</v>
      </c>
      <c r="E136" s="23" t="s">
        <v>14</v>
      </c>
      <c r="F136" s="17" t="s">
        <v>16</v>
      </c>
      <c r="G136">
        <f t="shared" si="6"/>
        <v>1.8000000000000007</v>
      </c>
      <c r="H136" s="5">
        <v>40372</v>
      </c>
      <c r="I136" s="60">
        <f t="shared" si="7"/>
        <v>16.8</v>
      </c>
      <c r="J136" s="55">
        <v>0</v>
      </c>
      <c r="K136" s="167">
        <v>1.375</v>
      </c>
      <c r="L136" s="167">
        <v>4</v>
      </c>
      <c r="M136" s="167">
        <v>77.625</v>
      </c>
      <c r="N136" s="168" t="s">
        <v>117</v>
      </c>
      <c r="X136">
        <v>12</v>
      </c>
      <c r="Y136">
        <v>13</v>
      </c>
      <c r="Z136">
        <v>22</v>
      </c>
    </row>
    <row r="137" spans="1:26" ht="16.5" thickBot="1" x14ac:dyDescent="0.3">
      <c r="A137" s="22">
        <v>2010</v>
      </c>
      <c r="B137" s="22">
        <v>7</v>
      </c>
      <c r="C137" s="22">
        <v>14</v>
      </c>
      <c r="D137" s="22">
        <v>19.7</v>
      </c>
      <c r="E137" s="23" t="s">
        <v>14</v>
      </c>
      <c r="F137" s="17" t="s">
        <v>16</v>
      </c>
      <c r="G137">
        <f t="shared" si="6"/>
        <v>4.6999999999999993</v>
      </c>
      <c r="H137" s="5">
        <v>40373</v>
      </c>
      <c r="I137" s="60">
        <f t="shared" si="7"/>
        <v>19.7</v>
      </c>
      <c r="J137" s="55">
        <v>0</v>
      </c>
      <c r="K137" s="167">
        <v>1.25</v>
      </c>
      <c r="L137" s="167">
        <v>3.75</v>
      </c>
      <c r="M137" s="167">
        <v>64.25</v>
      </c>
      <c r="N137" s="168" t="s">
        <v>129</v>
      </c>
      <c r="X137">
        <v>15</v>
      </c>
      <c r="Y137">
        <v>15</v>
      </c>
      <c r="Z137">
        <v>27</v>
      </c>
    </row>
    <row r="138" spans="1:26" ht="16.5" thickBot="1" x14ac:dyDescent="0.3">
      <c r="A138" s="22">
        <v>2010</v>
      </c>
      <c r="B138" s="22">
        <v>7</v>
      </c>
      <c r="C138" s="22">
        <v>15</v>
      </c>
      <c r="D138" s="22">
        <v>22</v>
      </c>
      <c r="E138" s="23" t="s">
        <v>14</v>
      </c>
      <c r="F138" s="17" t="s">
        <v>16</v>
      </c>
      <c r="G138">
        <f t="shared" si="6"/>
        <v>7</v>
      </c>
      <c r="H138" s="5">
        <v>40374</v>
      </c>
      <c r="I138" s="60">
        <f t="shared" si="7"/>
        <v>22</v>
      </c>
      <c r="J138" s="55">
        <v>0</v>
      </c>
      <c r="K138" s="167">
        <v>0.875</v>
      </c>
      <c r="L138" s="167">
        <v>2.875</v>
      </c>
      <c r="M138" s="167">
        <v>63.875</v>
      </c>
      <c r="N138" s="168" t="s">
        <v>125</v>
      </c>
      <c r="X138">
        <v>11</v>
      </c>
      <c r="Y138">
        <v>18</v>
      </c>
      <c r="Z138">
        <v>21</v>
      </c>
    </row>
    <row r="139" spans="1:26" ht="16.5" thickBot="1" x14ac:dyDescent="0.3">
      <c r="A139" s="22">
        <v>2010</v>
      </c>
      <c r="B139" s="22">
        <v>7</v>
      </c>
      <c r="C139" s="22">
        <v>16</v>
      </c>
      <c r="D139" s="22">
        <v>22.9</v>
      </c>
      <c r="E139" s="23" t="s">
        <v>14</v>
      </c>
      <c r="F139" s="17" t="s">
        <v>16</v>
      </c>
      <c r="G139">
        <f t="shared" si="6"/>
        <v>7.8999999999999986</v>
      </c>
      <c r="H139" s="5">
        <v>40375</v>
      </c>
      <c r="I139" s="60">
        <f t="shared" si="7"/>
        <v>22.9</v>
      </c>
      <c r="J139" s="55">
        <v>0</v>
      </c>
      <c r="K139" s="167">
        <v>0.5</v>
      </c>
      <c r="L139" s="167">
        <v>2.375</v>
      </c>
      <c r="M139" s="167">
        <v>65.75</v>
      </c>
      <c r="N139" s="168" t="s">
        <v>125</v>
      </c>
      <c r="V139">
        <v>12</v>
      </c>
      <c r="X139">
        <v>8</v>
      </c>
      <c r="Y139">
        <v>23</v>
      </c>
      <c r="Z139">
        <v>19</v>
      </c>
    </row>
    <row r="140" spans="1:26" ht="16.5" thickBot="1" x14ac:dyDescent="0.3">
      <c r="A140" s="22">
        <v>2010</v>
      </c>
      <c r="B140" s="22">
        <v>7</v>
      </c>
      <c r="C140" s="22">
        <v>17</v>
      </c>
      <c r="D140" s="22">
        <v>23.7</v>
      </c>
      <c r="E140" s="23" t="s">
        <v>14</v>
      </c>
      <c r="F140" s="17" t="s">
        <v>16</v>
      </c>
      <c r="G140">
        <f t="shared" si="6"/>
        <v>8.6999999999999993</v>
      </c>
      <c r="H140" s="5">
        <v>40376</v>
      </c>
      <c r="I140" s="60">
        <f t="shared" si="7"/>
        <v>23.7</v>
      </c>
      <c r="J140" s="55">
        <v>0</v>
      </c>
      <c r="K140" s="167">
        <v>1.125</v>
      </c>
      <c r="L140" s="167">
        <v>3.75</v>
      </c>
      <c r="M140" s="167">
        <v>73.5</v>
      </c>
      <c r="N140" s="168" t="s">
        <v>118</v>
      </c>
      <c r="X140">
        <v>8</v>
      </c>
      <c r="Y140">
        <v>22</v>
      </c>
      <c r="Z140">
        <v>12</v>
      </c>
    </row>
    <row r="141" spans="1:26" ht="16.5" thickBot="1" x14ac:dyDescent="0.3">
      <c r="A141" s="22">
        <v>2010</v>
      </c>
      <c r="B141" s="22">
        <v>7</v>
      </c>
      <c r="C141" s="22">
        <v>18</v>
      </c>
      <c r="D141" s="22">
        <v>22.5</v>
      </c>
      <c r="E141" s="23" t="s">
        <v>14</v>
      </c>
      <c r="F141" s="17" t="s">
        <v>16</v>
      </c>
      <c r="G141">
        <f t="shared" si="6"/>
        <v>7.5</v>
      </c>
      <c r="H141" s="5">
        <v>40377</v>
      </c>
      <c r="I141" s="60">
        <f t="shared" si="7"/>
        <v>22.5</v>
      </c>
      <c r="J141" s="55">
        <v>47</v>
      </c>
      <c r="K141" s="167">
        <v>0.875</v>
      </c>
      <c r="L141" s="167">
        <v>5.5</v>
      </c>
      <c r="M141" s="167">
        <v>84</v>
      </c>
      <c r="N141" s="168" t="s">
        <v>120</v>
      </c>
      <c r="X141">
        <v>7</v>
      </c>
      <c r="Y141">
        <v>30</v>
      </c>
      <c r="Z141">
        <v>2</v>
      </c>
    </row>
    <row r="142" spans="1:26" ht="16.5" thickBot="1" x14ac:dyDescent="0.3">
      <c r="A142" s="22">
        <v>2010</v>
      </c>
      <c r="B142" s="22">
        <v>7</v>
      </c>
      <c r="C142" s="22">
        <v>19</v>
      </c>
      <c r="D142" s="22">
        <v>18.7</v>
      </c>
      <c r="E142" s="23" t="s">
        <v>14</v>
      </c>
      <c r="F142" s="17" t="s">
        <v>16</v>
      </c>
      <c r="G142">
        <f t="shared" si="6"/>
        <v>3.6999999999999993</v>
      </c>
      <c r="H142" s="5">
        <v>40378</v>
      </c>
      <c r="I142" s="60">
        <f t="shared" si="7"/>
        <v>18.7</v>
      </c>
      <c r="J142" s="55">
        <v>1.9</v>
      </c>
      <c r="K142" s="167">
        <v>0.875</v>
      </c>
      <c r="L142" s="167">
        <v>2.75</v>
      </c>
      <c r="M142" s="167">
        <v>81.625</v>
      </c>
      <c r="N142" s="168" t="s">
        <v>121</v>
      </c>
      <c r="X142">
        <v>5</v>
      </c>
      <c r="Y142">
        <v>11</v>
      </c>
      <c r="Z142">
        <v>9</v>
      </c>
    </row>
    <row r="143" spans="1:26" ht="16.5" thickBot="1" x14ac:dyDescent="0.3">
      <c r="A143" s="22">
        <v>2010</v>
      </c>
      <c r="B143" s="22">
        <v>7</v>
      </c>
      <c r="C143" s="22">
        <v>20</v>
      </c>
      <c r="D143" s="22">
        <v>16.5</v>
      </c>
      <c r="E143" s="23" t="s">
        <v>14</v>
      </c>
      <c r="F143" s="17" t="s">
        <v>16</v>
      </c>
      <c r="G143">
        <f t="shared" si="6"/>
        <v>1.5</v>
      </c>
      <c r="H143" s="5">
        <v>40379</v>
      </c>
      <c r="I143" s="60">
        <f t="shared" si="7"/>
        <v>16.5</v>
      </c>
      <c r="J143" s="55">
        <v>0</v>
      </c>
      <c r="K143" s="167">
        <v>1.125</v>
      </c>
      <c r="L143" s="167">
        <v>3.5</v>
      </c>
      <c r="M143" s="167">
        <v>72.25</v>
      </c>
      <c r="N143" s="168" t="s">
        <v>119</v>
      </c>
      <c r="X143">
        <v>4</v>
      </c>
      <c r="Y143">
        <v>8</v>
      </c>
      <c r="Z143">
        <v>11</v>
      </c>
    </row>
    <row r="144" spans="1:26" ht="16.5" thickBot="1" x14ac:dyDescent="0.3">
      <c r="A144" s="22">
        <v>2010</v>
      </c>
      <c r="B144" s="22">
        <v>7</v>
      </c>
      <c r="C144" s="22">
        <v>21</v>
      </c>
      <c r="D144" s="22">
        <v>14.8</v>
      </c>
      <c r="E144" s="23" t="s">
        <v>13</v>
      </c>
      <c r="F144" s="17" t="s">
        <v>16</v>
      </c>
      <c r="G144">
        <f t="shared" si="6"/>
        <v>-0.19999999999999929</v>
      </c>
      <c r="H144" s="5">
        <v>40380</v>
      </c>
      <c r="I144" s="60">
        <f t="shared" si="7"/>
        <v>14.8</v>
      </c>
      <c r="J144" s="55">
        <v>2.8</v>
      </c>
      <c r="K144" s="167">
        <v>1.625</v>
      </c>
      <c r="L144" s="167">
        <v>5.125</v>
      </c>
      <c r="M144" s="167">
        <v>77.875</v>
      </c>
      <c r="N144" s="168" t="s">
        <v>123</v>
      </c>
      <c r="Y144">
        <v>11</v>
      </c>
      <c r="Z144">
        <v>8</v>
      </c>
    </row>
    <row r="145" spans="1:28" ht="16.5" thickBot="1" x14ac:dyDescent="0.3">
      <c r="A145" s="22">
        <v>2010</v>
      </c>
      <c r="B145" s="22">
        <v>7</v>
      </c>
      <c r="C145" s="22">
        <v>22</v>
      </c>
      <c r="D145" s="22">
        <v>16</v>
      </c>
      <c r="E145" s="23" t="s">
        <v>14</v>
      </c>
      <c r="F145" s="17" t="s">
        <v>16</v>
      </c>
      <c r="G145">
        <f t="shared" si="6"/>
        <v>1</v>
      </c>
      <c r="H145" s="5">
        <v>40381</v>
      </c>
      <c r="I145" s="60">
        <f t="shared" si="7"/>
        <v>16</v>
      </c>
      <c r="J145" s="55">
        <v>0.5</v>
      </c>
      <c r="K145" s="167">
        <v>1.625</v>
      </c>
      <c r="L145" s="167">
        <v>4.75</v>
      </c>
      <c r="M145" s="167">
        <v>77.5</v>
      </c>
      <c r="N145" s="168" t="s">
        <v>119</v>
      </c>
      <c r="Y145">
        <v>8</v>
      </c>
      <c r="Z145">
        <v>11</v>
      </c>
    </row>
    <row r="146" spans="1:28" ht="16.5" thickBot="1" x14ac:dyDescent="0.3">
      <c r="A146" s="22">
        <v>2010</v>
      </c>
      <c r="B146" s="22">
        <v>7</v>
      </c>
      <c r="C146" s="22">
        <v>23</v>
      </c>
      <c r="D146" s="22">
        <v>14.1</v>
      </c>
      <c r="E146" s="23" t="s">
        <v>13</v>
      </c>
      <c r="F146" s="17" t="s">
        <v>16</v>
      </c>
      <c r="G146">
        <f t="shared" si="6"/>
        <v>-0.90000000000000036</v>
      </c>
      <c r="H146" s="5">
        <v>40382</v>
      </c>
      <c r="I146" s="60">
        <f t="shared" si="7"/>
        <v>14.1</v>
      </c>
      <c r="J146" s="55">
        <v>9.5</v>
      </c>
      <c r="K146" s="167">
        <v>1.375</v>
      </c>
      <c r="L146" s="167">
        <v>4.125</v>
      </c>
      <c r="M146" s="167">
        <v>92.125</v>
      </c>
      <c r="N146" s="168" t="s">
        <v>123</v>
      </c>
      <c r="Y146">
        <v>4</v>
      </c>
      <c r="Z146">
        <v>5</v>
      </c>
    </row>
    <row r="147" spans="1:28" ht="16.5" thickBot="1" x14ac:dyDescent="0.3">
      <c r="A147" s="22">
        <v>2010</v>
      </c>
      <c r="B147" s="22">
        <v>7</v>
      </c>
      <c r="C147" s="22">
        <v>24</v>
      </c>
      <c r="D147" s="22">
        <v>15.9</v>
      </c>
      <c r="E147" s="23" t="s">
        <v>14</v>
      </c>
      <c r="F147" s="17" t="s">
        <v>16</v>
      </c>
      <c r="G147">
        <f t="shared" si="6"/>
        <v>0.90000000000000036</v>
      </c>
      <c r="H147" s="5">
        <v>40383</v>
      </c>
      <c r="I147" s="60">
        <f t="shared" si="7"/>
        <v>15.9</v>
      </c>
      <c r="J147" s="55">
        <v>0</v>
      </c>
      <c r="K147" s="167">
        <v>1.125</v>
      </c>
      <c r="L147" s="167">
        <v>3.625</v>
      </c>
      <c r="M147" s="167">
        <v>78</v>
      </c>
      <c r="N147" s="168" t="s">
        <v>129</v>
      </c>
      <c r="Y147">
        <v>8</v>
      </c>
      <c r="Z147">
        <v>9</v>
      </c>
    </row>
    <row r="148" spans="1:28" ht="16.5" thickBot="1" x14ac:dyDescent="0.3">
      <c r="A148" s="22">
        <v>2010</v>
      </c>
      <c r="B148" s="22">
        <v>7</v>
      </c>
      <c r="C148" s="22">
        <v>25</v>
      </c>
      <c r="D148" s="22">
        <v>20.100000000000001</v>
      </c>
      <c r="E148" s="23" t="s">
        <v>14</v>
      </c>
      <c r="F148" s="17" t="s">
        <v>16</v>
      </c>
      <c r="G148">
        <f t="shared" si="6"/>
        <v>5.1000000000000014</v>
      </c>
      <c r="H148" s="5">
        <v>40384</v>
      </c>
      <c r="I148" s="60">
        <f t="shared" si="7"/>
        <v>20.100000000000001</v>
      </c>
      <c r="J148" s="55">
        <v>0</v>
      </c>
      <c r="K148" s="167">
        <v>0.875</v>
      </c>
      <c r="L148" s="167">
        <v>3.25</v>
      </c>
      <c r="M148" s="167">
        <v>69.25</v>
      </c>
      <c r="N148" s="168" t="s">
        <v>129</v>
      </c>
      <c r="Y148">
        <v>11</v>
      </c>
      <c r="Z148">
        <v>10</v>
      </c>
    </row>
    <row r="149" spans="1:28" ht="16.5" thickBot="1" x14ac:dyDescent="0.3">
      <c r="A149" s="22">
        <v>2010</v>
      </c>
      <c r="B149" s="22">
        <v>7</v>
      </c>
      <c r="C149" s="22">
        <v>26</v>
      </c>
      <c r="D149" s="22">
        <v>21.8</v>
      </c>
      <c r="E149" s="23" t="s">
        <v>14</v>
      </c>
      <c r="F149" s="17" t="s">
        <v>16</v>
      </c>
      <c r="G149">
        <f t="shared" si="6"/>
        <v>6.8000000000000007</v>
      </c>
      <c r="H149" s="5">
        <v>40385</v>
      </c>
      <c r="I149" s="60">
        <f t="shared" si="7"/>
        <v>21.8</v>
      </c>
      <c r="J149" s="55">
        <v>0</v>
      </c>
      <c r="K149" s="167">
        <v>1.625</v>
      </c>
      <c r="L149" s="167">
        <v>5.375</v>
      </c>
      <c r="M149" s="167">
        <v>69.625</v>
      </c>
      <c r="N149" s="168" t="s">
        <v>123</v>
      </c>
      <c r="Y149">
        <v>8</v>
      </c>
      <c r="Z149">
        <v>11</v>
      </c>
    </row>
    <row r="150" spans="1:28" ht="16.5" thickBot="1" x14ac:dyDescent="0.3">
      <c r="A150" s="22">
        <v>2010</v>
      </c>
      <c r="B150" s="22">
        <v>7</v>
      </c>
      <c r="C150" s="22">
        <v>27</v>
      </c>
      <c r="D150" s="22">
        <v>13.8</v>
      </c>
      <c r="E150" s="23" t="s">
        <v>13</v>
      </c>
      <c r="F150" s="17" t="s">
        <v>16</v>
      </c>
      <c r="G150">
        <f t="shared" si="6"/>
        <v>-1.1999999999999993</v>
      </c>
      <c r="H150" s="5">
        <v>40386</v>
      </c>
      <c r="I150" s="60">
        <f t="shared" si="7"/>
        <v>13.8</v>
      </c>
      <c r="J150" s="55">
        <v>20.2</v>
      </c>
      <c r="K150" s="167">
        <v>2.375</v>
      </c>
      <c r="L150" s="167">
        <v>6.75</v>
      </c>
      <c r="M150" s="167">
        <v>91.625</v>
      </c>
      <c r="N150" s="168" t="s">
        <v>126</v>
      </c>
      <c r="Y150">
        <v>3</v>
      </c>
      <c r="Z150">
        <v>1</v>
      </c>
    </row>
    <row r="151" spans="1:28" ht="16.5" thickBot="1" x14ac:dyDescent="0.3">
      <c r="A151" s="22">
        <v>2010</v>
      </c>
      <c r="B151" s="22">
        <v>7</v>
      </c>
      <c r="C151" s="22">
        <v>28</v>
      </c>
      <c r="D151" s="22">
        <v>10.9</v>
      </c>
      <c r="E151" s="23" t="s">
        <v>13</v>
      </c>
      <c r="F151" s="17" t="s">
        <v>16</v>
      </c>
      <c r="G151">
        <f t="shared" si="6"/>
        <v>-4.0999999999999996</v>
      </c>
      <c r="H151" s="5">
        <v>40387</v>
      </c>
      <c r="I151" s="60">
        <f t="shared" si="7"/>
        <v>10.9</v>
      </c>
      <c r="J151" s="55">
        <v>6.4</v>
      </c>
      <c r="K151" s="167">
        <v>1.875</v>
      </c>
      <c r="L151" s="167">
        <v>4.5</v>
      </c>
      <c r="M151" s="167">
        <v>85</v>
      </c>
      <c r="N151" s="168" t="s">
        <v>119</v>
      </c>
      <c r="Y151">
        <v>3</v>
      </c>
      <c r="Z151">
        <v>4</v>
      </c>
    </row>
    <row r="152" spans="1:28" ht="16.5" thickBot="1" x14ac:dyDescent="0.3">
      <c r="A152" s="22">
        <v>2010</v>
      </c>
      <c r="B152" s="22">
        <v>7</v>
      </c>
      <c r="C152" s="22">
        <v>29</v>
      </c>
      <c r="D152" s="22">
        <v>12.2</v>
      </c>
      <c r="E152" s="23" t="s">
        <v>13</v>
      </c>
      <c r="F152" s="17" t="s">
        <v>16</v>
      </c>
      <c r="G152">
        <f t="shared" si="6"/>
        <v>-2.8000000000000007</v>
      </c>
      <c r="H152" s="5">
        <v>40388</v>
      </c>
      <c r="I152" s="60">
        <f t="shared" si="7"/>
        <v>12.2</v>
      </c>
      <c r="J152" s="55">
        <v>0</v>
      </c>
      <c r="K152" s="167">
        <v>1</v>
      </c>
      <c r="L152" s="167">
        <v>3.5</v>
      </c>
      <c r="M152" s="167">
        <v>77.5</v>
      </c>
      <c r="N152" s="168" t="s">
        <v>124</v>
      </c>
      <c r="Y152">
        <v>4</v>
      </c>
      <c r="Z152">
        <v>9</v>
      </c>
    </row>
    <row r="153" spans="1:28" ht="16.5" thickBot="1" x14ac:dyDescent="0.3">
      <c r="A153" s="22">
        <v>2010</v>
      </c>
      <c r="B153" s="22">
        <v>7</v>
      </c>
      <c r="C153" s="22">
        <v>30</v>
      </c>
      <c r="D153" s="22">
        <v>14.1</v>
      </c>
      <c r="E153" s="23" t="s">
        <v>13</v>
      </c>
      <c r="F153" s="17" t="s">
        <v>16</v>
      </c>
      <c r="G153">
        <f t="shared" ref="G153:G193" si="8">D153-15</f>
        <v>-0.90000000000000036</v>
      </c>
      <c r="H153" s="5">
        <v>40389</v>
      </c>
      <c r="I153" s="60">
        <f t="shared" si="7"/>
        <v>14.1</v>
      </c>
      <c r="J153" s="55">
        <v>0</v>
      </c>
      <c r="K153" s="167">
        <v>0.75</v>
      </c>
      <c r="L153" s="167">
        <v>2.5</v>
      </c>
      <c r="M153" s="167">
        <v>67</v>
      </c>
      <c r="N153" s="168" t="s">
        <v>129</v>
      </c>
      <c r="Y153">
        <v>4</v>
      </c>
      <c r="Z153">
        <v>7</v>
      </c>
      <c r="AA153">
        <v>1</v>
      </c>
    </row>
    <row r="154" spans="1:28" ht="16.5" thickBot="1" x14ac:dyDescent="0.3">
      <c r="A154" s="22">
        <v>2010</v>
      </c>
      <c r="B154" s="22">
        <v>7</v>
      </c>
      <c r="C154" s="22">
        <v>31</v>
      </c>
      <c r="D154" s="22">
        <v>15.4</v>
      </c>
      <c r="E154" s="23" t="s">
        <v>14</v>
      </c>
      <c r="F154" s="17" t="s">
        <v>16</v>
      </c>
      <c r="G154">
        <f t="shared" si="8"/>
        <v>0.40000000000000036</v>
      </c>
      <c r="H154" s="5">
        <v>40390</v>
      </c>
      <c r="I154" s="60">
        <f t="shared" si="7"/>
        <v>15.4</v>
      </c>
      <c r="J154" s="55">
        <v>0</v>
      </c>
      <c r="K154" s="167">
        <v>1.25</v>
      </c>
      <c r="L154" s="167">
        <v>3.375</v>
      </c>
      <c r="M154" s="167">
        <v>70.5</v>
      </c>
      <c r="N154" s="168" t="s">
        <v>122</v>
      </c>
      <c r="Y154">
        <v>2</v>
      </c>
      <c r="Z154">
        <v>9</v>
      </c>
      <c r="AA154">
        <v>11</v>
      </c>
    </row>
    <row r="155" spans="1:28" ht="16.5" thickBot="1" x14ac:dyDescent="0.3">
      <c r="A155" s="22">
        <v>2010</v>
      </c>
      <c r="B155" s="22">
        <v>8</v>
      </c>
      <c r="C155" s="22">
        <v>1</v>
      </c>
      <c r="D155" s="22">
        <v>17.2</v>
      </c>
      <c r="E155" s="23" t="s">
        <v>14</v>
      </c>
      <c r="F155" s="17" t="s">
        <v>16</v>
      </c>
      <c r="G155">
        <f t="shared" si="8"/>
        <v>2.1999999999999993</v>
      </c>
      <c r="H155" s="5">
        <v>40391</v>
      </c>
      <c r="I155" s="60">
        <f t="shared" si="7"/>
        <v>17.2</v>
      </c>
      <c r="J155" s="55">
        <v>0</v>
      </c>
      <c r="K155" s="167">
        <v>1.875</v>
      </c>
      <c r="L155" s="167">
        <v>6</v>
      </c>
      <c r="M155" s="167">
        <v>62.375</v>
      </c>
      <c r="N155" s="168" t="s">
        <v>128</v>
      </c>
      <c r="Y155">
        <v>6</v>
      </c>
      <c r="Z155">
        <v>5</v>
      </c>
      <c r="AA155">
        <v>13</v>
      </c>
    </row>
    <row r="156" spans="1:28" ht="16.5" thickBot="1" x14ac:dyDescent="0.3">
      <c r="A156" s="22">
        <v>2010</v>
      </c>
      <c r="B156" s="22">
        <v>8</v>
      </c>
      <c r="C156" s="22">
        <v>2</v>
      </c>
      <c r="D156" s="22">
        <v>14.6</v>
      </c>
      <c r="E156" s="23" t="s">
        <v>13</v>
      </c>
      <c r="F156" s="17" t="s">
        <v>16</v>
      </c>
      <c r="G156">
        <f t="shared" si="8"/>
        <v>-0.40000000000000036</v>
      </c>
      <c r="H156" s="5">
        <v>40392</v>
      </c>
      <c r="I156" s="60">
        <f t="shared" si="7"/>
        <v>14.6</v>
      </c>
      <c r="J156" s="55">
        <v>0</v>
      </c>
      <c r="K156" s="167">
        <v>1</v>
      </c>
      <c r="L156" s="167">
        <v>4</v>
      </c>
      <c r="M156" s="167">
        <v>70.875</v>
      </c>
      <c r="N156" s="168" t="s">
        <v>119</v>
      </c>
      <c r="Y156">
        <v>3</v>
      </c>
      <c r="Z156">
        <v>3</v>
      </c>
      <c r="AA156">
        <v>13</v>
      </c>
    </row>
    <row r="157" spans="1:28" ht="16.5" thickBot="1" x14ac:dyDescent="0.3">
      <c r="A157" s="22">
        <v>2010</v>
      </c>
      <c r="B157" s="22">
        <v>8</v>
      </c>
      <c r="C157" s="22">
        <v>3</v>
      </c>
      <c r="D157" s="22">
        <v>14.8</v>
      </c>
      <c r="E157" s="23" t="s">
        <v>13</v>
      </c>
      <c r="F157" s="17" t="s">
        <v>16</v>
      </c>
      <c r="G157">
        <f t="shared" si="8"/>
        <v>-0.19999999999999929</v>
      </c>
      <c r="H157" s="5">
        <v>40393</v>
      </c>
      <c r="I157" s="60">
        <f t="shared" si="7"/>
        <v>14.8</v>
      </c>
      <c r="J157" s="55">
        <v>0</v>
      </c>
      <c r="K157" s="167">
        <v>1.5</v>
      </c>
      <c r="L157" s="167">
        <v>3.75</v>
      </c>
      <c r="M157" s="167">
        <v>57.625</v>
      </c>
      <c r="N157" s="168" t="s">
        <v>117</v>
      </c>
      <c r="Y157">
        <v>1</v>
      </c>
      <c r="Z157">
        <v>2</v>
      </c>
      <c r="AA157">
        <v>22</v>
      </c>
    </row>
    <row r="158" spans="1:28" ht="16.5" thickBot="1" x14ac:dyDescent="0.3">
      <c r="A158" s="22">
        <v>2010</v>
      </c>
      <c r="B158" s="22">
        <v>8</v>
      </c>
      <c r="C158" s="22">
        <v>4</v>
      </c>
      <c r="D158" s="22">
        <v>19.600000000000001</v>
      </c>
      <c r="E158" s="23" t="s">
        <v>14</v>
      </c>
      <c r="F158" s="17" t="s">
        <v>16</v>
      </c>
      <c r="G158">
        <f t="shared" si="8"/>
        <v>4.6000000000000014</v>
      </c>
      <c r="H158" s="5">
        <v>40394</v>
      </c>
      <c r="I158" s="60">
        <f t="shared" si="7"/>
        <v>19.600000000000001</v>
      </c>
      <c r="J158" s="55">
        <v>0</v>
      </c>
      <c r="K158" s="167">
        <v>1.25</v>
      </c>
      <c r="L158" s="167">
        <v>3.875</v>
      </c>
      <c r="M158" s="167">
        <v>63.25</v>
      </c>
      <c r="N158" s="168" t="s">
        <v>117</v>
      </c>
      <c r="Y158">
        <v>4</v>
      </c>
      <c r="Z158">
        <v>1</v>
      </c>
      <c r="AA158">
        <v>45</v>
      </c>
      <c r="AB158" s="57">
        <v>2</v>
      </c>
    </row>
    <row r="159" spans="1:28" ht="16.5" thickBot="1" x14ac:dyDescent="0.3">
      <c r="A159" s="22">
        <v>2010</v>
      </c>
      <c r="B159" s="22">
        <v>8</v>
      </c>
      <c r="C159" s="22">
        <v>5</v>
      </c>
      <c r="D159" s="22">
        <v>20.399999999999999</v>
      </c>
      <c r="E159" s="23" t="s">
        <v>14</v>
      </c>
      <c r="F159" s="17" t="s">
        <v>16</v>
      </c>
      <c r="G159">
        <f t="shared" si="8"/>
        <v>5.3999999999999986</v>
      </c>
      <c r="H159" s="5">
        <v>40395</v>
      </c>
      <c r="I159" s="60">
        <f t="shared" si="7"/>
        <v>20.399999999999999</v>
      </c>
      <c r="J159" s="55">
        <v>0</v>
      </c>
      <c r="K159" s="167">
        <v>1.125</v>
      </c>
      <c r="L159" s="167">
        <v>3.75</v>
      </c>
      <c r="M159" s="167">
        <v>69.75</v>
      </c>
      <c r="N159" s="168" t="s">
        <v>121</v>
      </c>
      <c r="Y159">
        <v>1</v>
      </c>
      <c r="Z159">
        <v>3</v>
      </c>
      <c r="AA159">
        <v>63</v>
      </c>
      <c r="AB159" s="57">
        <v>3.5</v>
      </c>
    </row>
    <row r="160" spans="1:28" ht="16.5" thickBot="1" x14ac:dyDescent="0.3">
      <c r="A160" s="22">
        <v>2010</v>
      </c>
      <c r="B160" s="22">
        <v>8</v>
      </c>
      <c r="C160" s="22">
        <v>6</v>
      </c>
      <c r="D160" s="22">
        <v>18.5</v>
      </c>
      <c r="E160" s="23" t="s">
        <v>14</v>
      </c>
      <c r="F160" s="17" t="s">
        <v>16</v>
      </c>
      <c r="G160">
        <f t="shared" si="8"/>
        <v>3.5</v>
      </c>
      <c r="H160" s="5">
        <v>40396</v>
      </c>
      <c r="I160" s="60">
        <f t="shared" si="7"/>
        <v>18.5</v>
      </c>
      <c r="J160" s="55">
        <v>0</v>
      </c>
      <c r="K160" s="167">
        <v>1</v>
      </c>
      <c r="L160" s="167">
        <v>3.625</v>
      </c>
      <c r="M160" s="167">
        <v>62</v>
      </c>
      <c r="N160" s="168" t="s">
        <v>117</v>
      </c>
      <c r="Y160">
        <v>1</v>
      </c>
      <c r="Z160">
        <v>5</v>
      </c>
      <c r="AA160">
        <v>82</v>
      </c>
      <c r="AB160" s="57">
        <v>5.5</v>
      </c>
    </row>
    <row r="161" spans="1:28" ht="16.5" thickBot="1" x14ac:dyDescent="0.3">
      <c r="A161" s="22">
        <v>2010</v>
      </c>
      <c r="B161" s="22">
        <v>8</v>
      </c>
      <c r="C161" s="22">
        <v>7</v>
      </c>
      <c r="D161" s="22">
        <v>19.100000000000001</v>
      </c>
      <c r="E161" s="23" t="s">
        <v>14</v>
      </c>
      <c r="F161" s="17" t="s">
        <v>16</v>
      </c>
      <c r="G161">
        <f t="shared" si="8"/>
        <v>4.1000000000000014</v>
      </c>
      <c r="H161" s="5">
        <v>40397</v>
      </c>
      <c r="I161" s="60">
        <f t="shared" si="7"/>
        <v>19.100000000000001</v>
      </c>
      <c r="J161" s="55">
        <v>0</v>
      </c>
      <c r="K161" s="167">
        <v>1</v>
      </c>
      <c r="L161" s="167">
        <v>3.75</v>
      </c>
      <c r="M161" s="167">
        <v>69.75</v>
      </c>
      <c r="N161" s="168" t="s">
        <v>121</v>
      </c>
      <c r="Y161">
        <v>3</v>
      </c>
      <c r="Z161">
        <v>5</v>
      </c>
      <c r="AA161">
        <v>94</v>
      </c>
      <c r="AB161" s="57">
        <v>8</v>
      </c>
    </row>
    <row r="162" spans="1:28" ht="16.5" thickBot="1" x14ac:dyDescent="0.3">
      <c r="A162" s="22">
        <v>2010</v>
      </c>
      <c r="B162" s="22">
        <v>8</v>
      </c>
      <c r="C162" s="22">
        <v>8</v>
      </c>
      <c r="D162" s="22">
        <v>22</v>
      </c>
      <c r="E162" s="23" t="s">
        <v>14</v>
      </c>
      <c r="F162" s="17" t="s">
        <v>16</v>
      </c>
      <c r="G162">
        <f t="shared" si="8"/>
        <v>7</v>
      </c>
      <c r="H162" s="5">
        <v>40398</v>
      </c>
      <c r="I162" s="60">
        <f t="shared" si="7"/>
        <v>22</v>
      </c>
      <c r="J162" s="55">
        <v>0.5</v>
      </c>
      <c r="K162" s="167">
        <v>1.75</v>
      </c>
      <c r="L162" s="167">
        <v>4.25</v>
      </c>
      <c r="M162" s="167">
        <v>74.5</v>
      </c>
      <c r="N162" s="168" t="s">
        <v>120</v>
      </c>
      <c r="Y162">
        <v>1</v>
      </c>
      <c r="Z162">
        <v>4</v>
      </c>
      <c r="AA162">
        <v>75</v>
      </c>
      <c r="AB162" s="57">
        <v>9.5</v>
      </c>
    </row>
    <row r="163" spans="1:28" ht="16.5" thickBot="1" x14ac:dyDescent="0.3">
      <c r="A163" s="22">
        <v>2010</v>
      </c>
      <c r="B163" s="22">
        <v>8</v>
      </c>
      <c r="C163" s="22">
        <v>9</v>
      </c>
      <c r="D163" s="22">
        <v>18.5</v>
      </c>
      <c r="E163" s="23" t="s">
        <v>14</v>
      </c>
      <c r="F163" s="17" t="s">
        <v>16</v>
      </c>
      <c r="G163">
        <f t="shared" si="8"/>
        <v>3.5</v>
      </c>
      <c r="H163" s="5">
        <v>40399</v>
      </c>
      <c r="I163" s="60">
        <f t="shared" si="7"/>
        <v>18.5</v>
      </c>
      <c r="J163" s="55">
        <v>0.8</v>
      </c>
      <c r="K163" s="167">
        <v>1.375</v>
      </c>
      <c r="L163" s="167">
        <v>4.375</v>
      </c>
      <c r="M163" s="167">
        <v>74</v>
      </c>
      <c r="N163" s="168" t="s">
        <v>123</v>
      </c>
      <c r="Y163">
        <v>1</v>
      </c>
      <c r="Z163">
        <v>1</v>
      </c>
      <c r="AA163">
        <v>66</v>
      </c>
      <c r="AB163" s="57">
        <v>12</v>
      </c>
    </row>
    <row r="164" spans="1:28" ht="16.5" thickBot="1" x14ac:dyDescent="0.3">
      <c r="A164" s="22">
        <v>2010</v>
      </c>
      <c r="B164" s="22">
        <v>8</v>
      </c>
      <c r="C164" s="22">
        <v>10</v>
      </c>
      <c r="D164" s="22">
        <v>14.8</v>
      </c>
      <c r="E164" s="23" t="s">
        <v>13</v>
      </c>
      <c r="F164" s="17" t="s">
        <v>16</v>
      </c>
      <c r="G164">
        <f t="shared" si="8"/>
        <v>-0.19999999999999929</v>
      </c>
      <c r="H164" s="5">
        <v>40400</v>
      </c>
      <c r="I164" s="60">
        <f t="shared" si="7"/>
        <v>14.8</v>
      </c>
      <c r="J164" s="55">
        <v>0</v>
      </c>
      <c r="K164" s="167">
        <v>1.5</v>
      </c>
      <c r="L164" s="167">
        <v>4</v>
      </c>
      <c r="M164" s="167">
        <v>70.25</v>
      </c>
      <c r="N164" s="168" t="s">
        <v>126</v>
      </c>
      <c r="Z164">
        <v>1</v>
      </c>
      <c r="AA164">
        <v>61</v>
      </c>
      <c r="AB164" s="57">
        <v>17.5</v>
      </c>
    </row>
    <row r="165" spans="1:28" ht="16.5" thickBot="1" x14ac:dyDescent="0.3">
      <c r="A165" s="22">
        <v>2010</v>
      </c>
      <c r="B165" s="22">
        <v>8</v>
      </c>
      <c r="C165" s="22">
        <v>11</v>
      </c>
      <c r="D165" s="22">
        <v>13.5</v>
      </c>
      <c r="E165" s="23" t="s">
        <v>13</v>
      </c>
      <c r="F165" s="17" t="s">
        <v>16</v>
      </c>
      <c r="G165">
        <f t="shared" si="8"/>
        <v>-1.5</v>
      </c>
      <c r="H165" s="5">
        <v>40401</v>
      </c>
      <c r="I165" s="60">
        <f t="shared" si="7"/>
        <v>13.5</v>
      </c>
      <c r="J165" s="55">
        <v>6.1</v>
      </c>
      <c r="K165" s="167">
        <v>1.125</v>
      </c>
      <c r="L165" s="167">
        <v>4.375</v>
      </c>
      <c r="M165" s="167">
        <v>83.125</v>
      </c>
      <c r="N165" s="168" t="s">
        <v>117</v>
      </c>
      <c r="AA165">
        <v>48</v>
      </c>
      <c r="AB165" s="57">
        <v>10.5</v>
      </c>
    </row>
    <row r="166" spans="1:28" ht="16.5" thickBot="1" x14ac:dyDescent="0.3">
      <c r="A166" s="22">
        <v>2010</v>
      </c>
      <c r="B166" s="22">
        <v>8</v>
      </c>
      <c r="C166" s="22">
        <v>12</v>
      </c>
      <c r="D166" s="22">
        <v>13.2</v>
      </c>
      <c r="E166" s="23" t="s">
        <v>13</v>
      </c>
      <c r="F166" s="17" t="s">
        <v>16</v>
      </c>
      <c r="G166">
        <f t="shared" si="8"/>
        <v>-1.8000000000000007</v>
      </c>
      <c r="H166" s="5">
        <v>40402</v>
      </c>
      <c r="I166" s="60">
        <f t="shared" si="7"/>
        <v>13.2</v>
      </c>
      <c r="J166" s="55">
        <v>0</v>
      </c>
      <c r="K166" s="167">
        <v>0.375</v>
      </c>
      <c r="L166" s="167">
        <v>1.375</v>
      </c>
      <c r="M166" s="167">
        <v>65.75</v>
      </c>
      <c r="N166" s="168" t="s">
        <v>124</v>
      </c>
      <c r="AA166">
        <v>54</v>
      </c>
      <c r="AB166" s="57">
        <v>25</v>
      </c>
    </row>
    <row r="167" spans="1:28" ht="16.5" thickBot="1" x14ac:dyDescent="0.3">
      <c r="A167" s="22">
        <v>2010</v>
      </c>
      <c r="B167" s="22">
        <v>8</v>
      </c>
      <c r="C167" s="22">
        <v>13</v>
      </c>
      <c r="D167" s="22">
        <v>16.100000000000001</v>
      </c>
      <c r="E167" s="23" t="s">
        <v>14</v>
      </c>
      <c r="F167" s="17" t="s">
        <v>16</v>
      </c>
      <c r="G167">
        <f t="shared" si="8"/>
        <v>1.1000000000000014</v>
      </c>
      <c r="H167" s="5">
        <v>40403</v>
      </c>
      <c r="I167" s="60">
        <f t="shared" si="7"/>
        <v>16.100000000000001</v>
      </c>
      <c r="J167" s="55">
        <v>0</v>
      </c>
      <c r="K167" s="167">
        <v>1</v>
      </c>
      <c r="L167" s="167">
        <v>3.125</v>
      </c>
      <c r="M167" s="167">
        <v>62.375</v>
      </c>
      <c r="N167" s="168" t="s">
        <v>124</v>
      </c>
      <c r="AA167">
        <v>37</v>
      </c>
      <c r="AB167" s="57">
        <v>29</v>
      </c>
    </row>
    <row r="168" spans="1:28" ht="16.5" thickBot="1" x14ac:dyDescent="0.3">
      <c r="A168" s="22">
        <v>2010</v>
      </c>
      <c r="B168" s="22">
        <v>8</v>
      </c>
      <c r="C168" s="22">
        <v>14</v>
      </c>
      <c r="D168" s="22">
        <v>17.899999999999999</v>
      </c>
      <c r="E168" s="23" t="s">
        <v>14</v>
      </c>
      <c r="F168" s="17" t="s">
        <v>16</v>
      </c>
      <c r="G168">
        <f t="shared" si="8"/>
        <v>2.8999999999999986</v>
      </c>
      <c r="H168" s="5">
        <v>40404</v>
      </c>
      <c r="I168" s="60">
        <f t="shared" si="7"/>
        <v>17.899999999999999</v>
      </c>
      <c r="J168" s="55">
        <v>0</v>
      </c>
      <c r="K168" s="167">
        <v>0.75</v>
      </c>
      <c r="L168" s="167">
        <v>3.125</v>
      </c>
      <c r="M168" s="167">
        <v>69.125</v>
      </c>
      <c r="N168" s="168" t="s">
        <v>118</v>
      </c>
      <c r="AA168">
        <v>28</v>
      </c>
      <c r="AB168" s="57">
        <v>32.5</v>
      </c>
    </row>
    <row r="169" spans="1:28" ht="16.5" thickBot="1" x14ac:dyDescent="0.3">
      <c r="A169" s="22">
        <v>2010</v>
      </c>
      <c r="B169" s="22">
        <v>8</v>
      </c>
      <c r="C169" s="22">
        <v>15</v>
      </c>
      <c r="D169" s="22">
        <v>16.100000000000001</v>
      </c>
      <c r="E169" s="23" t="s">
        <v>14</v>
      </c>
      <c r="F169" s="17" t="s">
        <v>16</v>
      </c>
      <c r="G169">
        <f t="shared" si="8"/>
        <v>1.1000000000000014</v>
      </c>
      <c r="H169" s="5">
        <v>40405</v>
      </c>
      <c r="I169" s="60">
        <f t="shared" si="7"/>
        <v>16.100000000000001</v>
      </c>
      <c r="J169" s="55">
        <v>2.5</v>
      </c>
      <c r="K169" s="167">
        <v>1.75</v>
      </c>
      <c r="L169" s="167">
        <v>5.625</v>
      </c>
      <c r="M169" s="167">
        <v>75.375</v>
      </c>
      <c r="N169" s="168" t="s">
        <v>132</v>
      </c>
      <c r="AA169">
        <v>26</v>
      </c>
      <c r="AB169" s="57">
        <v>25</v>
      </c>
    </row>
    <row r="170" spans="1:28" ht="16.5" thickBot="1" x14ac:dyDescent="0.3">
      <c r="A170" s="22">
        <v>2010</v>
      </c>
      <c r="B170" s="22">
        <v>8</v>
      </c>
      <c r="C170" s="22">
        <v>16</v>
      </c>
      <c r="D170" s="22">
        <v>12.8</v>
      </c>
      <c r="E170" s="23" t="s">
        <v>13</v>
      </c>
      <c r="F170" s="17" t="s">
        <v>16</v>
      </c>
      <c r="G170">
        <f t="shared" si="8"/>
        <v>-2.1999999999999993</v>
      </c>
      <c r="H170" s="5">
        <v>40406</v>
      </c>
      <c r="I170" s="60">
        <f t="shared" si="7"/>
        <v>12.8</v>
      </c>
      <c r="J170" s="55">
        <v>0</v>
      </c>
      <c r="K170" s="167">
        <v>1.375</v>
      </c>
      <c r="L170" s="167">
        <v>3.875</v>
      </c>
      <c r="M170" s="167">
        <v>70.875</v>
      </c>
      <c r="N170" s="168" t="s">
        <v>120</v>
      </c>
      <c r="AA170">
        <v>22</v>
      </c>
      <c r="AB170" s="57">
        <v>39</v>
      </c>
    </row>
    <row r="171" spans="1:28" ht="16.5" thickBot="1" x14ac:dyDescent="0.3">
      <c r="A171" s="22">
        <v>2010</v>
      </c>
      <c r="B171" s="22">
        <v>8</v>
      </c>
      <c r="C171" s="22">
        <v>17</v>
      </c>
      <c r="D171" s="22">
        <v>15.4</v>
      </c>
      <c r="E171" s="23" t="s">
        <v>14</v>
      </c>
      <c r="F171" s="17" t="s">
        <v>16</v>
      </c>
      <c r="G171">
        <f t="shared" si="8"/>
        <v>0.40000000000000036</v>
      </c>
      <c r="H171" s="5">
        <v>40407</v>
      </c>
      <c r="I171" s="60">
        <f t="shared" si="7"/>
        <v>15.4</v>
      </c>
      <c r="J171" s="55">
        <v>0.7</v>
      </c>
      <c r="K171" s="167">
        <v>0.875</v>
      </c>
      <c r="L171" s="167">
        <v>3.125</v>
      </c>
      <c r="M171" s="167">
        <v>72.5</v>
      </c>
      <c r="N171" s="168" t="s">
        <v>117</v>
      </c>
      <c r="AA171">
        <v>24</v>
      </c>
      <c r="AB171" s="57">
        <v>37</v>
      </c>
    </row>
    <row r="172" spans="1:28" ht="16.5" thickBot="1" x14ac:dyDescent="0.3">
      <c r="A172" s="22">
        <v>2010</v>
      </c>
      <c r="B172" s="22">
        <v>8</v>
      </c>
      <c r="C172" s="22">
        <v>18</v>
      </c>
      <c r="D172" s="22">
        <v>16.100000000000001</v>
      </c>
      <c r="E172" s="23" t="s">
        <v>14</v>
      </c>
      <c r="F172" s="17" t="s">
        <v>16</v>
      </c>
      <c r="G172">
        <f t="shared" si="8"/>
        <v>1.1000000000000014</v>
      </c>
      <c r="H172" s="5">
        <v>40408</v>
      </c>
      <c r="I172" s="60">
        <f t="shared" si="7"/>
        <v>16.100000000000001</v>
      </c>
      <c r="J172" s="55">
        <v>0</v>
      </c>
      <c r="K172" s="167">
        <v>2.125</v>
      </c>
      <c r="L172" s="167">
        <v>5.625</v>
      </c>
      <c r="M172" s="167">
        <v>60.125</v>
      </c>
      <c r="N172" s="168" t="s">
        <v>121</v>
      </c>
      <c r="AA172">
        <v>22</v>
      </c>
      <c r="AB172" s="57">
        <v>43.5</v>
      </c>
    </row>
    <row r="173" spans="1:28" ht="16.5" thickBot="1" x14ac:dyDescent="0.3">
      <c r="A173" s="22">
        <v>2010</v>
      </c>
      <c r="B173" s="22">
        <v>8</v>
      </c>
      <c r="C173" s="22">
        <v>19</v>
      </c>
      <c r="D173" s="22">
        <v>15.5</v>
      </c>
      <c r="E173" s="23" t="s">
        <v>14</v>
      </c>
      <c r="F173" s="17" t="s">
        <v>16</v>
      </c>
      <c r="G173">
        <f t="shared" si="8"/>
        <v>0.5</v>
      </c>
      <c r="H173" s="5">
        <v>40409</v>
      </c>
      <c r="I173" s="60">
        <f t="shared" si="7"/>
        <v>15.5</v>
      </c>
      <c r="J173" s="55">
        <v>0.1</v>
      </c>
      <c r="K173" s="167">
        <v>2.5</v>
      </c>
      <c r="L173" s="167">
        <v>6.5</v>
      </c>
      <c r="M173" s="167">
        <v>63.125</v>
      </c>
      <c r="N173" s="168" t="s">
        <v>119</v>
      </c>
      <c r="AA173">
        <v>22</v>
      </c>
      <c r="AB173" s="57">
        <v>40.5</v>
      </c>
    </row>
    <row r="174" spans="1:28" ht="16.5" thickBot="1" x14ac:dyDescent="0.3">
      <c r="A174" s="22">
        <v>2010</v>
      </c>
      <c r="B174" s="22">
        <v>8</v>
      </c>
      <c r="C174" s="22">
        <v>20</v>
      </c>
      <c r="D174" s="22">
        <v>16.3</v>
      </c>
      <c r="E174" s="23" t="s">
        <v>14</v>
      </c>
      <c r="F174" s="17" t="s">
        <v>16</v>
      </c>
      <c r="G174">
        <f t="shared" si="8"/>
        <v>1.3000000000000007</v>
      </c>
      <c r="H174" s="5">
        <v>40410</v>
      </c>
      <c r="I174" s="60">
        <f t="shared" si="7"/>
        <v>16.3</v>
      </c>
      <c r="J174" s="55">
        <v>0</v>
      </c>
      <c r="K174" s="167">
        <v>2</v>
      </c>
      <c r="L174" s="167">
        <v>4.25</v>
      </c>
      <c r="M174" s="167">
        <v>55.125</v>
      </c>
      <c r="N174" s="168" t="s">
        <v>118</v>
      </c>
      <c r="AA174">
        <v>18</v>
      </c>
      <c r="AB174" s="57">
        <v>46</v>
      </c>
    </row>
    <row r="175" spans="1:28" ht="16.5" thickBot="1" x14ac:dyDescent="0.3">
      <c r="A175" s="22">
        <v>2010</v>
      </c>
      <c r="B175" s="22">
        <v>8</v>
      </c>
      <c r="C175" s="22">
        <v>21</v>
      </c>
      <c r="D175" s="22">
        <v>21.1</v>
      </c>
      <c r="E175" s="23" t="s">
        <v>14</v>
      </c>
      <c r="F175" s="17" t="s">
        <v>16</v>
      </c>
      <c r="G175">
        <f t="shared" si="8"/>
        <v>6.1000000000000014</v>
      </c>
      <c r="H175" s="5">
        <v>40411</v>
      </c>
      <c r="I175" s="60">
        <f t="shared" si="7"/>
        <v>21.1</v>
      </c>
      <c r="J175" s="55">
        <v>0</v>
      </c>
      <c r="K175" s="167">
        <v>1.75</v>
      </c>
      <c r="L175" s="167">
        <v>5</v>
      </c>
      <c r="M175" s="167">
        <v>53.25</v>
      </c>
      <c r="N175" s="168" t="s">
        <v>124</v>
      </c>
      <c r="AA175">
        <v>12</v>
      </c>
      <c r="AB175" s="57">
        <v>46.5</v>
      </c>
    </row>
    <row r="176" spans="1:28" ht="16.5" thickBot="1" x14ac:dyDescent="0.3">
      <c r="A176" s="22">
        <v>2010</v>
      </c>
      <c r="B176" s="22">
        <v>8</v>
      </c>
      <c r="C176" s="22">
        <v>22</v>
      </c>
      <c r="D176" s="22">
        <v>26.2</v>
      </c>
      <c r="E176" s="23" t="s">
        <v>14</v>
      </c>
      <c r="F176" s="17" t="s">
        <v>16</v>
      </c>
      <c r="G176">
        <f t="shared" si="8"/>
        <v>11.2</v>
      </c>
      <c r="H176" s="5">
        <v>40412</v>
      </c>
      <c r="I176" s="60">
        <f t="shared" si="7"/>
        <v>26.2</v>
      </c>
      <c r="J176" s="55">
        <v>0</v>
      </c>
      <c r="K176" s="167">
        <v>2.5</v>
      </c>
      <c r="L176" s="167">
        <v>7.625</v>
      </c>
      <c r="M176" s="167">
        <v>44.625</v>
      </c>
      <c r="N176" s="168" t="s">
        <v>120</v>
      </c>
      <c r="AA176">
        <v>3</v>
      </c>
      <c r="AB176" s="57">
        <v>47.5</v>
      </c>
    </row>
    <row r="177" spans="1:28" ht="16.5" thickBot="1" x14ac:dyDescent="0.3">
      <c r="A177" s="22">
        <v>2010</v>
      </c>
      <c r="B177" s="22">
        <v>8</v>
      </c>
      <c r="C177" s="22">
        <v>23</v>
      </c>
      <c r="D177" s="22">
        <v>21.6</v>
      </c>
      <c r="E177" s="23" t="s">
        <v>14</v>
      </c>
      <c r="F177" s="17" t="s">
        <v>16</v>
      </c>
      <c r="G177">
        <f t="shared" si="8"/>
        <v>6.6000000000000014</v>
      </c>
      <c r="H177" s="5">
        <v>40413</v>
      </c>
      <c r="I177" s="60">
        <f t="shared" si="7"/>
        <v>21.6</v>
      </c>
      <c r="J177" s="55">
        <v>2</v>
      </c>
      <c r="K177" s="167">
        <v>3.625</v>
      </c>
      <c r="L177" s="167">
        <v>10.375</v>
      </c>
      <c r="M177" s="167">
        <v>69.75</v>
      </c>
      <c r="N177" s="168" t="s">
        <v>120</v>
      </c>
      <c r="AA177">
        <v>3</v>
      </c>
      <c r="AB177" s="57">
        <v>29.5</v>
      </c>
    </row>
    <row r="178" spans="1:28" ht="16.5" thickBot="1" x14ac:dyDescent="0.3">
      <c r="A178" s="22">
        <v>2010</v>
      </c>
      <c r="B178" s="22">
        <v>8</v>
      </c>
      <c r="C178" s="22">
        <v>24</v>
      </c>
      <c r="D178" s="22">
        <v>14.1</v>
      </c>
      <c r="E178" s="23" t="s">
        <v>13</v>
      </c>
      <c r="F178" s="17" t="s">
        <v>16</v>
      </c>
      <c r="G178">
        <f t="shared" si="8"/>
        <v>-0.90000000000000036</v>
      </c>
      <c r="H178" s="5">
        <v>40414</v>
      </c>
      <c r="I178" s="60">
        <f t="shared" si="7"/>
        <v>14.1</v>
      </c>
      <c r="J178" s="55">
        <v>0</v>
      </c>
      <c r="K178" s="167">
        <v>1.875</v>
      </c>
      <c r="L178" s="167">
        <v>5.625</v>
      </c>
      <c r="M178" s="167">
        <v>63.625</v>
      </c>
      <c r="N178" s="168" t="s">
        <v>117</v>
      </c>
      <c r="AA178">
        <v>1</v>
      </c>
      <c r="AB178" s="57">
        <v>37.5</v>
      </c>
    </row>
    <row r="179" spans="1:28" ht="16.5" thickBot="1" x14ac:dyDescent="0.3">
      <c r="A179" s="22">
        <v>2010</v>
      </c>
      <c r="B179" s="22">
        <v>8</v>
      </c>
      <c r="C179" s="22">
        <v>25</v>
      </c>
      <c r="D179" s="22">
        <v>13.6</v>
      </c>
      <c r="E179" s="23" t="s">
        <v>13</v>
      </c>
      <c r="F179" s="17" t="s">
        <v>16</v>
      </c>
      <c r="G179">
        <f t="shared" si="8"/>
        <v>-1.4000000000000004</v>
      </c>
      <c r="H179" s="5">
        <v>40415</v>
      </c>
      <c r="I179" s="60">
        <f t="shared" si="7"/>
        <v>13.6</v>
      </c>
      <c r="J179" s="55">
        <v>0</v>
      </c>
      <c r="K179" s="167">
        <v>2</v>
      </c>
      <c r="L179" s="167">
        <v>5</v>
      </c>
      <c r="M179" s="167">
        <v>54.625</v>
      </c>
      <c r="N179" s="168" t="s">
        <v>121</v>
      </c>
      <c r="AA179">
        <v>1</v>
      </c>
      <c r="AB179" s="57">
        <v>32.5</v>
      </c>
    </row>
    <row r="180" spans="1:28" ht="16.5" thickBot="1" x14ac:dyDescent="0.3">
      <c r="A180" s="22">
        <v>2010</v>
      </c>
      <c r="B180" s="22">
        <v>8</v>
      </c>
      <c r="C180" s="22">
        <v>26</v>
      </c>
      <c r="D180" s="22">
        <v>18.899999999999999</v>
      </c>
      <c r="E180" s="23" t="s">
        <v>14</v>
      </c>
      <c r="F180" s="17" t="s">
        <v>16</v>
      </c>
      <c r="G180">
        <f t="shared" si="8"/>
        <v>3.8999999999999986</v>
      </c>
      <c r="H180" s="5">
        <v>40416</v>
      </c>
      <c r="I180" s="60">
        <f t="shared" si="7"/>
        <v>18.899999999999999</v>
      </c>
      <c r="J180" s="55">
        <v>0</v>
      </c>
      <c r="K180" s="167">
        <v>2.375</v>
      </c>
      <c r="L180" s="167">
        <v>6.25</v>
      </c>
      <c r="M180" s="167">
        <v>55.125</v>
      </c>
      <c r="N180" s="168" t="s">
        <v>120</v>
      </c>
      <c r="AB180" s="57">
        <v>27.5</v>
      </c>
    </row>
    <row r="181" spans="1:28" ht="16.5" thickBot="1" x14ac:dyDescent="0.3">
      <c r="A181" s="22">
        <v>2010</v>
      </c>
      <c r="B181" s="22">
        <v>8</v>
      </c>
      <c r="C181" s="22">
        <v>27</v>
      </c>
      <c r="D181" s="22">
        <v>18</v>
      </c>
      <c r="E181" s="23" t="s">
        <v>14</v>
      </c>
      <c r="F181" s="17" t="s">
        <v>16</v>
      </c>
      <c r="G181">
        <f t="shared" si="8"/>
        <v>3</v>
      </c>
      <c r="H181" s="5">
        <v>40417</v>
      </c>
      <c r="I181" s="60">
        <f t="shared" si="7"/>
        <v>18</v>
      </c>
      <c r="J181" s="55">
        <v>0</v>
      </c>
      <c r="K181" s="167">
        <v>1</v>
      </c>
      <c r="L181" s="167">
        <v>3</v>
      </c>
      <c r="M181" s="167">
        <v>69.375</v>
      </c>
      <c r="N181" s="168" t="s">
        <v>117</v>
      </c>
      <c r="AB181" s="57">
        <v>22.5</v>
      </c>
    </row>
    <row r="182" spans="1:28" ht="16.5" thickBot="1" x14ac:dyDescent="0.3">
      <c r="A182" s="22">
        <v>2010</v>
      </c>
      <c r="B182" s="22">
        <v>8</v>
      </c>
      <c r="C182" s="22">
        <v>28</v>
      </c>
      <c r="D182" s="22">
        <v>18.600000000000001</v>
      </c>
      <c r="E182" s="23" t="s">
        <v>14</v>
      </c>
      <c r="F182" s="17" t="s">
        <v>16</v>
      </c>
      <c r="G182">
        <f t="shared" si="8"/>
        <v>3.6000000000000014</v>
      </c>
      <c r="H182" s="5">
        <v>40418</v>
      </c>
      <c r="I182" s="60">
        <f t="shared" si="7"/>
        <v>18.600000000000001</v>
      </c>
      <c r="J182" s="55">
        <v>0</v>
      </c>
      <c r="K182" s="167">
        <v>0.75</v>
      </c>
      <c r="L182" s="167">
        <v>2.375</v>
      </c>
      <c r="M182" s="167">
        <v>69.5</v>
      </c>
      <c r="N182" s="168" t="s">
        <v>129</v>
      </c>
      <c r="AB182" s="57">
        <v>17.5</v>
      </c>
    </row>
    <row r="183" spans="1:28" ht="16.5" thickBot="1" x14ac:dyDescent="0.3">
      <c r="A183" s="22">
        <v>2010</v>
      </c>
      <c r="B183" s="22">
        <v>8</v>
      </c>
      <c r="C183" s="22">
        <v>29</v>
      </c>
      <c r="D183" s="22">
        <v>19.8</v>
      </c>
      <c r="E183" s="23" t="s">
        <v>14</v>
      </c>
      <c r="F183" s="17" t="s">
        <v>16</v>
      </c>
      <c r="G183">
        <f t="shared" si="8"/>
        <v>4.8000000000000007</v>
      </c>
      <c r="H183" s="5">
        <v>40419</v>
      </c>
      <c r="I183" s="60">
        <f t="shared" si="7"/>
        <v>19.8</v>
      </c>
      <c r="J183" s="55">
        <v>0</v>
      </c>
      <c r="K183" s="167">
        <v>1.25</v>
      </c>
      <c r="L183" s="167">
        <v>3.125</v>
      </c>
      <c r="M183" s="167">
        <v>57.75</v>
      </c>
      <c r="N183" s="168" t="s">
        <v>117</v>
      </c>
      <c r="AB183" s="57">
        <v>14</v>
      </c>
    </row>
    <row r="184" spans="1:28" ht="16.5" thickBot="1" x14ac:dyDescent="0.3">
      <c r="A184" s="22">
        <v>2010</v>
      </c>
      <c r="B184" s="22">
        <v>8</v>
      </c>
      <c r="C184" s="22">
        <v>30</v>
      </c>
      <c r="D184" s="22">
        <v>21.9</v>
      </c>
      <c r="E184" s="23" t="s">
        <v>14</v>
      </c>
      <c r="F184" s="17" t="s">
        <v>16</v>
      </c>
      <c r="G184">
        <f t="shared" si="8"/>
        <v>6.8999999999999986</v>
      </c>
      <c r="H184" s="5">
        <v>40420</v>
      </c>
      <c r="I184" s="60">
        <f t="shared" si="7"/>
        <v>21.9</v>
      </c>
      <c r="J184" s="55">
        <v>0</v>
      </c>
      <c r="K184" s="167">
        <v>1.625</v>
      </c>
      <c r="L184" s="167">
        <v>4.125</v>
      </c>
      <c r="M184" s="167">
        <v>60</v>
      </c>
      <c r="N184" s="168" t="s">
        <v>122</v>
      </c>
      <c r="AB184" s="57">
        <v>11</v>
      </c>
    </row>
    <row r="185" spans="1:28" ht="16.5" thickBot="1" x14ac:dyDescent="0.3">
      <c r="A185" s="22">
        <v>2010</v>
      </c>
      <c r="B185" s="22">
        <v>8</v>
      </c>
      <c r="C185" s="22">
        <v>31</v>
      </c>
      <c r="D185" s="22">
        <v>20.2</v>
      </c>
      <c r="E185" s="23" t="s">
        <v>14</v>
      </c>
      <c r="F185" s="17" t="s">
        <v>16</v>
      </c>
      <c r="G185">
        <f t="shared" si="8"/>
        <v>5.1999999999999993</v>
      </c>
      <c r="H185" s="5">
        <v>40421</v>
      </c>
      <c r="I185" s="60">
        <f t="shared" si="7"/>
        <v>20.2</v>
      </c>
      <c r="J185" s="77">
        <v>0</v>
      </c>
      <c r="K185" s="167">
        <v>1</v>
      </c>
      <c r="L185" s="167">
        <v>3</v>
      </c>
      <c r="M185" s="167">
        <v>63.375</v>
      </c>
      <c r="N185" s="168" t="s">
        <v>125</v>
      </c>
      <c r="P185" s="78"/>
      <c r="R185" s="78"/>
      <c r="AB185" s="57">
        <v>8.5</v>
      </c>
    </row>
    <row r="186" spans="1:28" ht="16.5" thickBot="1" x14ac:dyDescent="0.3">
      <c r="A186" s="22">
        <v>2010</v>
      </c>
      <c r="B186" s="22">
        <v>9</v>
      </c>
      <c r="C186" s="22">
        <v>1</v>
      </c>
      <c r="D186" s="22">
        <v>22</v>
      </c>
      <c r="E186" s="23" t="s">
        <v>14</v>
      </c>
      <c r="F186" s="17" t="s">
        <v>16</v>
      </c>
      <c r="G186">
        <f t="shared" si="8"/>
        <v>7</v>
      </c>
      <c r="H186" s="5">
        <v>40422</v>
      </c>
      <c r="I186" s="60">
        <f t="shared" si="7"/>
        <v>22</v>
      </c>
      <c r="J186" s="77">
        <v>0</v>
      </c>
      <c r="K186" s="167">
        <v>0.375</v>
      </c>
      <c r="L186" s="167">
        <v>1.5</v>
      </c>
      <c r="M186" s="167">
        <v>69.875</v>
      </c>
      <c r="N186" s="168" t="s">
        <v>130</v>
      </c>
      <c r="P186" s="78"/>
      <c r="R186" s="78"/>
      <c r="AB186" s="57">
        <v>6.5</v>
      </c>
    </row>
    <row r="187" spans="1:28" ht="16.5" thickBot="1" x14ac:dyDescent="0.3">
      <c r="A187" s="22">
        <v>2010</v>
      </c>
      <c r="B187" s="22">
        <v>9</v>
      </c>
      <c r="C187" s="22">
        <v>2</v>
      </c>
      <c r="D187" s="22">
        <v>16.7</v>
      </c>
      <c r="E187" s="23" t="s">
        <v>14</v>
      </c>
      <c r="F187" s="17" t="s">
        <v>16</v>
      </c>
      <c r="G187">
        <f t="shared" si="8"/>
        <v>1.6999999999999993</v>
      </c>
      <c r="H187" s="5">
        <v>40423</v>
      </c>
      <c r="I187" s="60">
        <f t="shared" si="7"/>
        <v>16.7</v>
      </c>
      <c r="J187" s="77">
        <v>0</v>
      </c>
      <c r="K187" s="167">
        <v>2.375</v>
      </c>
      <c r="L187" s="167">
        <v>7.625</v>
      </c>
      <c r="M187" s="167">
        <v>77.625</v>
      </c>
      <c r="N187" s="168" t="s">
        <v>128</v>
      </c>
      <c r="P187" s="78"/>
      <c r="R187" s="78"/>
      <c r="AB187" s="57">
        <v>4.5</v>
      </c>
    </row>
    <row r="188" spans="1:28" ht="16.5" thickBot="1" x14ac:dyDescent="0.3">
      <c r="A188" s="22">
        <v>2010</v>
      </c>
      <c r="B188" s="22">
        <v>9</v>
      </c>
      <c r="C188" s="22">
        <v>3</v>
      </c>
      <c r="D188" s="22">
        <v>8.9</v>
      </c>
      <c r="E188" s="23" t="s">
        <v>12</v>
      </c>
      <c r="F188" s="17" t="s">
        <v>16</v>
      </c>
      <c r="G188">
        <f t="shared" si="8"/>
        <v>-6.1</v>
      </c>
      <c r="H188" s="5">
        <v>40424</v>
      </c>
      <c r="I188" s="60">
        <f t="shared" si="7"/>
        <v>8.9</v>
      </c>
      <c r="J188" s="77">
        <v>0.1</v>
      </c>
      <c r="K188" s="167">
        <v>1.5</v>
      </c>
      <c r="L188" s="167">
        <v>5.125</v>
      </c>
      <c r="M188" s="167">
        <v>69.125</v>
      </c>
      <c r="N188" s="168" t="s">
        <v>122</v>
      </c>
      <c r="P188" s="78"/>
      <c r="R188" s="78"/>
      <c r="AB188" s="57">
        <v>3</v>
      </c>
    </row>
    <row r="189" spans="1:28" ht="16.5" thickBot="1" x14ac:dyDescent="0.3">
      <c r="A189" s="22">
        <v>2010</v>
      </c>
      <c r="B189" s="22">
        <v>9</v>
      </c>
      <c r="C189" s="22">
        <v>4</v>
      </c>
      <c r="D189" s="22">
        <v>8.8000000000000007</v>
      </c>
      <c r="E189" s="23" t="s">
        <v>12</v>
      </c>
      <c r="F189" s="17" t="s">
        <v>16</v>
      </c>
      <c r="G189">
        <f t="shared" si="8"/>
        <v>-6.1999999999999993</v>
      </c>
      <c r="H189" s="5">
        <v>40425</v>
      </c>
      <c r="I189" s="60">
        <f t="shared" si="7"/>
        <v>8.8000000000000007</v>
      </c>
      <c r="J189" s="77">
        <v>0</v>
      </c>
      <c r="K189" s="167">
        <v>1.125</v>
      </c>
      <c r="L189" s="167">
        <v>3.125</v>
      </c>
      <c r="M189" s="167">
        <v>64</v>
      </c>
      <c r="N189" s="168" t="s">
        <v>120</v>
      </c>
      <c r="P189" s="78"/>
      <c r="R189" s="78"/>
      <c r="AB189" s="57">
        <v>2.5</v>
      </c>
    </row>
    <row r="190" spans="1:28" ht="16.5" thickBot="1" x14ac:dyDescent="0.3">
      <c r="A190" s="22">
        <v>2010</v>
      </c>
      <c r="B190" s="22">
        <v>9</v>
      </c>
      <c r="C190" s="22">
        <v>5</v>
      </c>
      <c r="D190" s="22">
        <v>13.4</v>
      </c>
      <c r="E190" s="23" t="s">
        <v>13</v>
      </c>
      <c r="F190" s="17" t="s">
        <v>16</v>
      </c>
      <c r="G190">
        <f t="shared" si="8"/>
        <v>-1.5999999999999996</v>
      </c>
      <c r="H190" s="5">
        <v>40426</v>
      </c>
      <c r="I190" s="60">
        <f t="shared" si="7"/>
        <v>13.4</v>
      </c>
      <c r="J190" s="77">
        <v>0</v>
      </c>
      <c r="K190" s="167">
        <v>1.375</v>
      </c>
      <c r="L190" s="167">
        <v>3.25</v>
      </c>
      <c r="M190" s="167">
        <v>46.5</v>
      </c>
      <c r="N190" s="168" t="s">
        <v>121</v>
      </c>
      <c r="P190" s="78"/>
      <c r="R190" s="78"/>
      <c r="AB190" s="57">
        <v>2</v>
      </c>
    </row>
    <row r="191" spans="1:28" ht="16.5" thickBot="1" x14ac:dyDescent="0.3">
      <c r="A191" s="22">
        <v>2010</v>
      </c>
      <c r="B191" s="22">
        <v>9</v>
      </c>
      <c r="C191" s="22">
        <v>6</v>
      </c>
      <c r="D191" s="22">
        <v>19.3</v>
      </c>
      <c r="E191" s="23" t="s">
        <v>14</v>
      </c>
      <c r="F191" s="17" t="s">
        <v>16</v>
      </c>
      <c r="G191">
        <f t="shared" si="8"/>
        <v>4.3000000000000007</v>
      </c>
      <c r="H191" s="5">
        <v>40427</v>
      </c>
      <c r="I191" s="60">
        <f t="shared" si="7"/>
        <v>19.3</v>
      </c>
      <c r="J191" s="77">
        <v>0</v>
      </c>
      <c r="K191" s="167">
        <v>1.875</v>
      </c>
      <c r="L191" s="167">
        <v>5</v>
      </c>
      <c r="M191" s="167">
        <v>41.5</v>
      </c>
      <c r="N191" s="168" t="s">
        <v>117</v>
      </c>
      <c r="P191" s="78"/>
      <c r="R191" s="78"/>
      <c r="AB191" s="57">
        <v>1.5</v>
      </c>
    </row>
    <row r="192" spans="1:28" ht="16.5" thickBot="1" x14ac:dyDescent="0.3">
      <c r="A192" s="22">
        <v>2010</v>
      </c>
      <c r="B192" s="22">
        <v>9</v>
      </c>
      <c r="C192" s="22">
        <v>7</v>
      </c>
      <c r="D192" s="22">
        <v>20.5</v>
      </c>
      <c r="E192" s="23" t="s">
        <v>14</v>
      </c>
      <c r="F192" s="17" t="s">
        <v>16</v>
      </c>
      <c r="G192">
        <f t="shared" si="8"/>
        <v>5.5</v>
      </c>
      <c r="H192" s="5">
        <v>40428</v>
      </c>
      <c r="I192" s="60">
        <f t="shared" si="7"/>
        <v>20.5</v>
      </c>
      <c r="J192" s="77">
        <v>0</v>
      </c>
      <c r="K192" s="167">
        <v>1</v>
      </c>
      <c r="L192" s="167">
        <v>3.875</v>
      </c>
      <c r="M192" s="167">
        <v>57.75</v>
      </c>
      <c r="N192" s="168" t="s">
        <v>129</v>
      </c>
      <c r="P192" s="78"/>
      <c r="R192" s="78"/>
      <c r="AB192" s="57">
        <v>1</v>
      </c>
    </row>
    <row r="193" spans="1:28" ht="16.5" thickBot="1" x14ac:dyDescent="0.3">
      <c r="A193" s="28">
        <v>2010</v>
      </c>
      <c r="B193" s="28">
        <v>9</v>
      </c>
      <c r="C193" s="28">
        <v>8</v>
      </c>
      <c r="D193" s="28">
        <v>21.5</v>
      </c>
      <c r="E193" s="29" t="s">
        <v>14</v>
      </c>
      <c r="F193" s="17" t="s">
        <v>16</v>
      </c>
      <c r="G193" s="30">
        <f t="shared" si="8"/>
        <v>6.5</v>
      </c>
      <c r="H193" s="5">
        <v>40429</v>
      </c>
      <c r="I193" s="117">
        <f t="shared" si="7"/>
        <v>21.5</v>
      </c>
      <c r="J193" s="77">
        <v>0</v>
      </c>
      <c r="K193" s="167">
        <v>5.125</v>
      </c>
      <c r="L193" s="167">
        <v>11.75</v>
      </c>
      <c r="M193" s="167">
        <v>38.75</v>
      </c>
      <c r="N193" s="168" t="s">
        <v>120</v>
      </c>
      <c r="P193" s="78"/>
      <c r="R193" s="78"/>
      <c r="AB193" s="57">
        <v>0.5</v>
      </c>
    </row>
    <row r="194" spans="1:28" ht="16.5" thickBot="1" x14ac:dyDescent="0.3">
      <c r="A194" s="22">
        <v>2010</v>
      </c>
      <c r="B194" s="22">
        <v>9</v>
      </c>
      <c r="C194" s="22">
        <v>9</v>
      </c>
      <c r="D194" s="22">
        <v>13</v>
      </c>
      <c r="E194" s="23" t="s">
        <v>13</v>
      </c>
      <c r="F194" s="17" t="s">
        <v>16</v>
      </c>
      <c r="G194">
        <f>D194-10</f>
        <v>3</v>
      </c>
      <c r="H194" s="5">
        <v>40430</v>
      </c>
      <c r="I194" s="60">
        <f t="shared" si="7"/>
        <v>13</v>
      </c>
      <c r="J194" s="77">
        <v>0</v>
      </c>
      <c r="K194" s="167">
        <v>6.375</v>
      </c>
      <c r="L194" s="167">
        <v>14.25</v>
      </c>
      <c r="M194" s="167">
        <v>53.375</v>
      </c>
      <c r="N194" s="168" t="s">
        <v>122</v>
      </c>
      <c r="P194" s="78"/>
      <c r="R194" s="78"/>
    </row>
    <row r="195" spans="1:28" ht="16.5" thickBot="1" x14ac:dyDescent="0.3">
      <c r="A195" s="28">
        <v>2010</v>
      </c>
      <c r="B195" s="28">
        <v>9</v>
      </c>
      <c r="C195" s="28">
        <v>10</v>
      </c>
      <c r="D195" s="28">
        <v>11.5</v>
      </c>
      <c r="E195" s="29" t="s">
        <v>13</v>
      </c>
      <c r="F195" s="17" t="s">
        <v>16</v>
      </c>
      <c r="G195" s="30">
        <f>D195-10</f>
        <v>1.5</v>
      </c>
      <c r="H195" s="5">
        <v>40431</v>
      </c>
      <c r="I195" s="117">
        <f t="shared" ref="I195:I215" si="9">D195</f>
        <v>11.5</v>
      </c>
      <c r="J195" s="77">
        <v>0</v>
      </c>
      <c r="K195" s="169">
        <v>2.875</v>
      </c>
      <c r="L195" s="169">
        <v>7.5</v>
      </c>
      <c r="M195" s="169">
        <v>54.375</v>
      </c>
      <c r="N195" s="170" t="s">
        <v>119</v>
      </c>
      <c r="P195" s="78"/>
      <c r="R195" s="78"/>
    </row>
    <row r="196" spans="1:28" ht="16.5" thickBot="1" x14ac:dyDescent="0.3">
      <c r="A196" s="22">
        <v>2010</v>
      </c>
      <c r="B196" s="22">
        <v>9</v>
      </c>
      <c r="C196" s="22">
        <v>11</v>
      </c>
      <c r="D196" s="22">
        <v>9.1999999999999993</v>
      </c>
      <c r="E196" s="23" t="s">
        <v>12</v>
      </c>
      <c r="F196" s="39" t="s">
        <v>18</v>
      </c>
      <c r="G196">
        <f>D196-5</f>
        <v>4.1999999999999993</v>
      </c>
      <c r="H196" s="5">
        <v>40432</v>
      </c>
      <c r="I196" s="60">
        <f t="shared" si="9"/>
        <v>9.1999999999999993</v>
      </c>
      <c r="J196" s="77">
        <v>1.4</v>
      </c>
      <c r="K196" s="143">
        <v>2.875</v>
      </c>
      <c r="L196" s="143">
        <v>7.375</v>
      </c>
      <c r="M196" s="143">
        <v>81.625</v>
      </c>
      <c r="N196" s="143" t="s">
        <v>122</v>
      </c>
      <c r="P196" s="78"/>
      <c r="R196" s="78"/>
    </row>
    <row r="197" spans="1:28" ht="16.5" thickBot="1" x14ac:dyDescent="0.3">
      <c r="A197" s="22">
        <v>2010</v>
      </c>
      <c r="B197" s="22">
        <v>9</v>
      </c>
      <c r="C197" s="22">
        <v>12</v>
      </c>
      <c r="D197" s="22">
        <v>4.9000000000000004</v>
      </c>
      <c r="E197" s="23" t="s">
        <v>11</v>
      </c>
      <c r="F197" s="21" t="s">
        <v>18</v>
      </c>
      <c r="G197">
        <f t="shared" ref="G197:G215" si="10">D197-5</f>
        <v>-9.9999999999999645E-2</v>
      </c>
      <c r="H197" s="5">
        <v>40433</v>
      </c>
      <c r="I197" s="60">
        <f t="shared" si="9"/>
        <v>4.9000000000000004</v>
      </c>
      <c r="J197" s="77">
        <v>0.7</v>
      </c>
      <c r="K197" s="143">
        <v>2.125</v>
      </c>
      <c r="L197" s="143">
        <v>5.625</v>
      </c>
      <c r="M197" s="143">
        <v>66.25</v>
      </c>
      <c r="N197" s="143" t="s">
        <v>117</v>
      </c>
      <c r="P197" s="78"/>
      <c r="R197" s="78"/>
    </row>
    <row r="198" spans="1:28" ht="16.5" thickBot="1" x14ac:dyDescent="0.3">
      <c r="A198" s="22">
        <v>2010</v>
      </c>
      <c r="B198" s="22">
        <v>9</v>
      </c>
      <c r="C198" s="22">
        <v>13</v>
      </c>
      <c r="D198" s="22">
        <v>4.2</v>
      </c>
      <c r="E198" s="23" t="s">
        <v>11</v>
      </c>
      <c r="F198" s="21" t="s">
        <v>18</v>
      </c>
      <c r="G198">
        <f t="shared" si="10"/>
        <v>-0.79999999999999982</v>
      </c>
      <c r="H198" s="5">
        <v>40434</v>
      </c>
      <c r="I198" s="60">
        <f t="shared" si="9"/>
        <v>4.2</v>
      </c>
      <c r="J198" s="77">
        <v>0</v>
      </c>
      <c r="K198" s="143">
        <v>1.5</v>
      </c>
      <c r="L198" s="143">
        <v>4.25</v>
      </c>
      <c r="M198" s="143">
        <v>57</v>
      </c>
      <c r="N198" s="143" t="s">
        <v>124</v>
      </c>
      <c r="P198" s="78"/>
      <c r="R198" s="78"/>
    </row>
    <row r="199" spans="1:28" ht="16.5" thickBot="1" x14ac:dyDescent="0.3">
      <c r="A199" s="22">
        <v>2010</v>
      </c>
      <c r="B199" s="22">
        <v>9</v>
      </c>
      <c r="C199" s="22">
        <v>14</v>
      </c>
      <c r="D199" s="22">
        <v>5.7</v>
      </c>
      <c r="E199" s="23" t="s">
        <v>12</v>
      </c>
      <c r="F199" s="21" t="s">
        <v>18</v>
      </c>
      <c r="G199">
        <f t="shared" si="10"/>
        <v>0.70000000000000018</v>
      </c>
      <c r="H199" s="5">
        <v>40435</v>
      </c>
      <c r="I199" s="60">
        <f t="shared" si="9"/>
        <v>5.7</v>
      </c>
      <c r="J199" s="77">
        <v>0</v>
      </c>
      <c r="K199" s="143">
        <v>1.25</v>
      </c>
      <c r="L199" s="143">
        <v>3.875</v>
      </c>
      <c r="M199" s="143">
        <v>61.25</v>
      </c>
      <c r="N199" s="143" t="s">
        <v>124</v>
      </c>
      <c r="P199" s="78"/>
      <c r="R199" s="78"/>
    </row>
    <row r="200" spans="1:28" ht="16.5" thickBot="1" x14ac:dyDescent="0.3">
      <c r="A200" s="22">
        <v>2010</v>
      </c>
      <c r="B200" s="22">
        <v>9</v>
      </c>
      <c r="C200" s="22">
        <v>15</v>
      </c>
      <c r="D200" s="22">
        <v>7</v>
      </c>
      <c r="E200" s="23" t="s">
        <v>12</v>
      </c>
      <c r="F200" s="21" t="s">
        <v>18</v>
      </c>
      <c r="G200">
        <f t="shared" si="10"/>
        <v>2</v>
      </c>
      <c r="H200" s="5">
        <v>40436</v>
      </c>
      <c r="I200" s="60">
        <f t="shared" si="9"/>
        <v>7</v>
      </c>
      <c r="J200" s="77">
        <v>1</v>
      </c>
      <c r="K200" s="143">
        <v>1.375</v>
      </c>
      <c r="L200" s="143">
        <v>4.25</v>
      </c>
      <c r="M200" s="143">
        <v>82</v>
      </c>
      <c r="N200" s="143" t="s">
        <v>119</v>
      </c>
      <c r="P200" s="78"/>
      <c r="R200" s="78"/>
    </row>
    <row r="201" spans="1:28" ht="16.5" thickBot="1" x14ac:dyDescent="0.3">
      <c r="A201" s="22">
        <v>2010</v>
      </c>
      <c r="B201" s="22">
        <v>9</v>
      </c>
      <c r="C201" s="22">
        <v>16</v>
      </c>
      <c r="D201" s="22">
        <v>6.2</v>
      </c>
      <c r="E201" s="23" t="s">
        <v>12</v>
      </c>
      <c r="F201" s="21" t="s">
        <v>18</v>
      </c>
      <c r="G201">
        <f t="shared" si="10"/>
        <v>1.2000000000000002</v>
      </c>
      <c r="H201" s="5">
        <v>40437</v>
      </c>
      <c r="I201" s="60">
        <f t="shared" si="9"/>
        <v>6.2</v>
      </c>
      <c r="J201" s="77">
        <v>0</v>
      </c>
      <c r="K201" s="143">
        <v>3.5</v>
      </c>
      <c r="L201" s="143">
        <v>8.5</v>
      </c>
      <c r="M201" s="143">
        <v>44.125</v>
      </c>
      <c r="N201" s="143" t="s">
        <v>120</v>
      </c>
      <c r="P201" s="78"/>
      <c r="R201" s="78"/>
    </row>
    <row r="202" spans="1:28" ht="16.5" thickBot="1" x14ac:dyDescent="0.3">
      <c r="A202" s="22">
        <v>2010</v>
      </c>
      <c r="B202" s="22">
        <v>9</v>
      </c>
      <c r="C202" s="22">
        <v>17</v>
      </c>
      <c r="D202" s="22">
        <v>12</v>
      </c>
      <c r="E202" s="23" t="s">
        <v>13</v>
      </c>
      <c r="F202" s="21" t="s">
        <v>18</v>
      </c>
      <c r="G202">
        <f t="shared" si="10"/>
        <v>7</v>
      </c>
      <c r="H202" s="5">
        <v>40438</v>
      </c>
      <c r="I202" s="60">
        <f t="shared" si="9"/>
        <v>12</v>
      </c>
      <c r="J202" s="77">
        <v>3.7</v>
      </c>
      <c r="K202" s="143">
        <v>2</v>
      </c>
      <c r="L202" s="143">
        <v>5.625</v>
      </c>
      <c r="M202" s="143">
        <v>77.125</v>
      </c>
      <c r="N202" s="143" t="s">
        <v>117</v>
      </c>
      <c r="P202" s="78"/>
      <c r="R202" s="78"/>
    </row>
    <row r="203" spans="1:28" ht="16.5" thickBot="1" x14ac:dyDescent="0.3">
      <c r="A203" s="22">
        <v>2010</v>
      </c>
      <c r="B203" s="22">
        <v>9</v>
      </c>
      <c r="C203" s="22">
        <v>18</v>
      </c>
      <c r="D203" s="22">
        <v>6.5</v>
      </c>
      <c r="E203" s="23" t="s">
        <v>12</v>
      </c>
      <c r="F203" s="21" t="s">
        <v>18</v>
      </c>
      <c r="G203">
        <f t="shared" si="10"/>
        <v>1.5</v>
      </c>
      <c r="H203" s="5">
        <v>40439</v>
      </c>
      <c r="I203" s="60">
        <f t="shared" si="9"/>
        <v>6.5</v>
      </c>
      <c r="J203" s="77">
        <v>3.7</v>
      </c>
      <c r="K203" s="143">
        <v>0.625</v>
      </c>
      <c r="L203" s="143">
        <v>2.5</v>
      </c>
      <c r="M203" s="143">
        <v>76.375</v>
      </c>
      <c r="N203" s="143" t="s">
        <v>121</v>
      </c>
      <c r="P203" s="78"/>
      <c r="R203" s="78"/>
    </row>
    <row r="204" spans="1:28" ht="16.5" thickBot="1" x14ac:dyDescent="0.3">
      <c r="A204" s="22">
        <v>2010</v>
      </c>
      <c r="B204" s="22">
        <v>9</v>
      </c>
      <c r="C204" s="22">
        <v>19</v>
      </c>
      <c r="D204" s="22">
        <v>2.8</v>
      </c>
      <c r="E204" s="23" t="s">
        <v>11</v>
      </c>
      <c r="F204" s="21" t="s">
        <v>18</v>
      </c>
      <c r="G204">
        <f t="shared" si="10"/>
        <v>-2.2000000000000002</v>
      </c>
      <c r="H204" s="5">
        <v>40440</v>
      </c>
      <c r="I204" s="60">
        <f t="shared" si="9"/>
        <v>2.8</v>
      </c>
      <c r="J204" s="77">
        <v>0</v>
      </c>
      <c r="K204" s="143">
        <v>0.75</v>
      </c>
      <c r="L204" s="143">
        <v>2.75</v>
      </c>
      <c r="M204" s="143">
        <v>77.875</v>
      </c>
      <c r="N204" s="143" t="s">
        <v>129</v>
      </c>
      <c r="P204" s="78"/>
      <c r="R204" s="78"/>
    </row>
    <row r="205" spans="1:28" ht="16.5" thickBot="1" x14ac:dyDescent="0.3">
      <c r="A205" s="22">
        <v>2010</v>
      </c>
      <c r="B205" s="22">
        <v>9</v>
      </c>
      <c r="C205" s="22">
        <v>20</v>
      </c>
      <c r="D205" s="22">
        <v>3.7</v>
      </c>
      <c r="E205" s="23" t="s">
        <v>11</v>
      </c>
      <c r="F205" s="21" t="s">
        <v>18</v>
      </c>
      <c r="G205">
        <f t="shared" si="10"/>
        <v>-1.2999999999999998</v>
      </c>
      <c r="H205" s="5">
        <v>40441</v>
      </c>
      <c r="I205" s="60">
        <f t="shared" si="9"/>
        <v>3.7</v>
      </c>
      <c r="J205" s="77">
        <v>0</v>
      </c>
      <c r="K205" s="143">
        <v>0.5</v>
      </c>
      <c r="L205" s="143">
        <v>2.25</v>
      </c>
      <c r="M205" s="143">
        <v>64.25</v>
      </c>
      <c r="N205" s="143" t="s">
        <v>125</v>
      </c>
      <c r="P205" s="78"/>
      <c r="R205" s="78"/>
    </row>
    <row r="206" spans="1:28" ht="16.5" thickBot="1" x14ac:dyDescent="0.3">
      <c r="A206" s="22">
        <v>2010</v>
      </c>
      <c r="B206" s="22">
        <v>9</v>
      </c>
      <c r="C206" s="22">
        <v>21</v>
      </c>
      <c r="D206" s="22">
        <v>8.9</v>
      </c>
      <c r="E206" s="23" t="s">
        <v>12</v>
      </c>
      <c r="F206" s="21" t="s">
        <v>18</v>
      </c>
      <c r="G206">
        <f t="shared" si="10"/>
        <v>3.9000000000000004</v>
      </c>
      <c r="H206" s="5">
        <v>40442</v>
      </c>
      <c r="I206" s="60">
        <f t="shared" si="9"/>
        <v>8.9</v>
      </c>
      <c r="J206" s="77">
        <v>0</v>
      </c>
      <c r="K206" s="143">
        <v>0.25</v>
      </c>
      <c r="L206" s="143">
        <v>0.625</v>
      </c>
      <c r="M206" s="143">
        <v>65.75</v>
      </c>
      <c r="N206" s="143" t="s">
        <v>125</v>
      </c>
      <c r="P206" s="78"/>
      <c r="R206" s="78"/>
    </row>
    <row r="207" spans="1:28" ht="16.5" thickBot="1" x14ac:dyDescent="0.3">
      <c r="A207" s="22">
        <v>2010</v>
      </c>
      <c r="B207" s="22">
        <v>9</v>
      </c>
      <c r="C207" s="22">
        <v>22</v>
      </c>
      <c r="D207" s="22">
        <v>11.4</v>
      </c>
      <c r="E207" s="23" t="s">
        <v>13</v>
      </c>
      <c r="F207" s="21" t="s">
        <v>18</v>
      </c>
      <c r="G207">
        <f t="shared" si="10"/>
        <v>6.4</v>
      </c>
      <c r="H207" s="5">
        <v>40443</v>
      </c>
      <c r="I207" s="60">
        <f t="shared" si="9"/>
        <v>11.4</v>
      </c>
      <c r="J207" s="77">
        <v>0</v>
      </c>
      <c r="K207" s="143">
        <v>0.375</v>
      </c>
      <c r="L207" s="143">
        <v>2</v>
      </c>
      <c r="M207" s="143">
        <v>59.75</v>
      </c>
      <c r="N207" s="143" t="s">
        <v>124</v>
      </c>
      <c r="P207" s="78"/>
      <c r="R207" s="78"/>
    </row>
    <row r="208" spans="1:28" ht="16.5" thickBot="1" x14ac:dyDescent="0.3">
      <c r="A208" s="22">
        <v>2010</v>
      </c>
      <c r="B208" s="22">
        <v>9</v>
      </c>
      <c r="C208" s="22">
        <v>23</v>
      </c>
      <c r="D208" s="22">
        <v>10.7</v>
      </c>
      <c r="E208" s="23" t="s">
        <v>13</v>
      </c>
      <c r="F208" s="21" t="s">
        <v>18</v>
      </c>
      <c r="G208">
        <f t="shared" si="10"/>
        <v>5.6999999999999993</v>
      </c>
      <c r="H208" s="5">
        <v>40444</v>
      </c>
      <c r="I208" s="60">
        <f t="shared" si="9"/>
        <v>10.7</v>
      </c>
      <c r="J208" s="77">
        <v>0</v>
      </c>
      <c r="K208" s="143">
        <v>2.75</v>
      </c>
      <c r="L208" s="143">
        <v>7.25</v>
      </c>
      <c r="M208" s="143">
        <v>65.625</v>
      </c>
      <c r="N208" s="143" t="s">
        <v>123</v>
      </c>
      <c r="P208" s="78"/>
      <c r="R208" s="78"/>
    </row>
    <row r="209" spans="1:18" ht="16.5" thickBot="1" x14ac:dyDescent="0.3">
      <c r="A209" s="22">
        <v>2010</v>
      </c>
      <c r="B209" s="22">
        <v>9</v>
      </c>
      <c r="C209" s="22">
        <v>24</v>
      </c>
      <c r="D209" s="22">
        <v>8.3000000000000007</v>
      </c>
      <c r="E209" s="23" t="s">
        <v>12</v>
      </c>
      <c r="F209" s="21" t="s">
        <v>18</v>
      </c>
      <c r="G209">
        <f t="shared" si="10"/>
        <v>3.3000000000000007</v>
      </c>
      <c r="H209" s="5">
        <v>40445</v>
      </c>
      <c r="I209" s="60">
        <f t="shared" si="9"/>
        <v>8.3000000000000007</v>
      </c>
      <c r="J209" s="77">
        <v>0</v>
      </c>
      <c r="K209" s="143">
        <v>1.25</v>
      </c>
      <c r="L209" s="143">
        <v>3.875</v>
      </c>
      <c r="M209" s="143">
        <v>63.125</v>
      </c>
      <c r="N209" s="143" t="s">
        <v>119</v>
      </c>
      <c r="P209" s="78"/>
      <c r="R209" s="78"/>
    </row>
    <row r="210" spans="1:18" ht="16.5" thickBot="1" x14ac:dyDescent="0.3">
      <c r="A210" s="22">
        <v>2010</v>
      </c>
      <c r="B210" s="22">
        <v>9</v>
      </c>
      <c r="C210" s="22">
        <v>25</v>
      </c>
      <c r="D210" s="22">
        <v>9.5</v>
      </c>
      <c r="E210" s="23" t="s">
        <v>12</v>
      </c>
      <c r="F210" s="21" t="s">
        <v>18</v>
      </c>
      <c r="G210">
        <f t="shared" si="10"/>
        <v>4.5</v>
      </c>
      <c r="H210" s="5">
        <v>40446</v>
      </c>
      <c r="I210" s="60">
        <f t="shared" si="9"/>
        <v>9.5</v>
      </c>
      <c r="J210" s="77">
        <v>0</v>
      </c>
      <c r="K210" s="143">
        <v>1</v>
      </c>
      <c r="L210" s="143">
        <v>3</v>
      </c>
      <c r="M210" s="143">
        <v>58.25</v>
      </c>
      <c r="N210" s="143" t="s">
        <v>125</v>
      </c>
      <c r="P210" s="78"/>
      <c r="R210" s="78"/>
    </row>
    <row r="211" spans="1:18" ht="16.5" thickBot="1" x14ac:dyDescent="0.3">
      <c r="A211" s="22">
        <v>2010</v>
      </c>
      <c r="B211" s="22">
        <v>9</v>
      </c>
      <c r="C211" s="22">
        <v>26</v>
      </c>
      <c r="D211" s="22">
        <v>10.8</v>
      </c>
      <c r="E211" s="23" t="s">
        <v>13</v>
      </c>
      <c r="F211" s="21" t="s">
        <v>18</v>
      </c>
      <c r="G211">
        <f t="shared" si="10"/>
        <v>5.8000000000000007</v>
      </c>
      <c r="H211" s="5">
        <v>40447</v>
      </c>
      <c r="I211" s="60">
        <f t="shared" si="9"/>
        <v>10.8</v>
      </c>
      <c r="J211" s="77">
        <v>0</v>
      </c>
      <c r="K211" s="143">
        <v>1</v>
      </c>
      <c r="L211" s="143">
        <v>3.25</v>
      </c>
      <c r="M211" s="143">
        <v>65.625</v>
      </c>
      <c r="N211" s="143" t="s">
        <v>127</v>
      </c>
      <c r="P211" s="78"/>
      <c r="R211" s="78"/>
    </row>
    <row r="212" spans="1:18" ht="16.5" thickBot="1" x14ac:dyDescent="0.3">
      <c r="A212" s="22">
        <v>2010</v>
      </c>
      <c r="B212" s="22">
        <v>9</v>
      </c>
      <c r="C212" s="22">
        <v>27</v>
      </c>
      <c r="D212" s="22">
        <v>12.6</v>
      </c>
      <c r="E212" s="23" t="s">
        <v>13</v>
      </c>
      <c r="F212" s="21" t="s">
        <v>18</v>
      </c>
      <c r="G212">
        <f t="shared" si="10"/>
        <v>7.6</v>
      </c>
      <c r="H212" s="5">
        <v>40448</v>
      </c>
      <c r="I212" s="60">
        <f t="shared" si="9"/>
        <v>12.6</v>
      </c>
      <c r="J212" s="77">
        <v>0</v>
      </c>
      <c r="K212" s="143">
        <v>2</v>
      </c>
      <c r="L212" s="143">
        <v>6.5</v>
      </c>
      <c r="M212" s="143">
        <v>60.125</v>
      </c>
      <c r="N212" s="143" t="s">
        <v>121</v>
      </c>
      <c r="P212" s="78"/>
      <c r="R212" s="78"/>
    </row>
    <row r="213" spans="1:18" ht="16.5" thickBot="1" x14ac:dyDescent="0.3">
      <c r="A213" s="22">
        <v>2010</v>
      </c>
      <c r="B213" s="22">
        <v>9</v>
      </c>
      <c r="C213" s="22">
        <v>28</v>
      </c>
      <c r="D213" s="22">
        <v>12.9</v>
      </c>
      <c r="E213" s="23" t="s">
        <v>13</v>
      </c>
      <c r="F213" s="21" t="s">
        <v>18</v>
      </c>
      <c r="G213">
        <f t="shared" si="10"/>
        <v>7.9</v>
      </c>
      <c r="H213" s="5">
        <v>40449</v>
      </c>
      <c r="I213" s="60">
        <f t="shared" si="9"/>
        <v>12.9</v>
      </c>
      <c r="J213" s="77">
        <v>1.3</v>
      </c>
      <c r="K213" s="143">
        <v>2.625</v>
      </c>
      <c r="L213" s="143">
        <v>7.75</v>
      </c>
      <c r="M213" s="143">
        <v>76.125</v>
      </c>
      <c r="N213" s="143" t="s">
        <v>120</v>
      </c>
      <c r="P213" s="78"/>
      <c r="R213" s="78"/>
    </row>
    <row r="214" spans="1:18" ht="16.5" thickBot="1" x14ac:dyDescent="0.3">
      <c r="A214" s="22">
        <v>2010</v>
      </c>
      <c r="B214" s="22">
        <v>9</v>
      </c>
      <c r="C214" s="22">
        <v>29</v>
      </c>
      <c r="D214" s="22">
        <v>9.6999999999999993</v>
      </c>
      <c r="E214" s="23" t="s">
        <v>12</v>
      </c>
      <c r="F214" s="21" t="s">
        <v>18</v>
      </c>
      <c r="G214">
        <f t="shared" si="10"/>
        <v>4.6999999999999993</v>
      </c>
      <c r="H214" s="5">
        <v>40450</v>
      </c>
      <c r="I214" s="60">
        <f t="shared" si="9"/>
        <v>9.6999999999999993</v>
      </c>
      <c r="J214" s="77">
        <v>3</v>
      </c>
      <c r="K214" s="143">
        <v>2.625</v>
      </c>
      <c r="L214" s="143">
        <v>5.875</v>
      </c>
      <c r="M214" s="143">
        <v>89.5</v>
      </c>
      <c r="N214" s="143" t="s">
        <v>120</v>
      </c>
      <c r="P214" s="78"/>
      <c r="R214" s="78"/>
    </row>
    <row r="215" spans="1:18" ht="16.5" thickBot="1" x14ac:dyDescent="0.3">
      <c r="A215" s="28">
        <v>2010</v>
      </c>
      <c r="B215" s="28">
        <v>9</v>
      </c>
      <c r="C215" s="28">
        <v>30</v>
      </c>
      <c r="D215" s="28">
        <v>10.7</v>
      </c>
      <c r="E215" s="29" t="s">
        <v>13</v>
      </c>
      <c r="F215" s="21" t="s">
        <v>18</v>
      </c>
      <c r="G215" s="30">
        <f t="shared" si="10"/>
        <v>5.6999999999999993</v>
      </c>
      <c r="H215" s="5">
        <v>40451</v>
      </c>
      <c r="I215" s="117">
        <f t="shared" si="9"/>
        <v>10.7</v>
      </c>
      <c r="J215" s="77">
        <v>0.4</v>
      </c>
      <c r="K215" s="143">
        <v>2.625</v>
      </c>
      <c r="L215" s="143">
        <v>6.625</v>
      </c>
      <c r="M215" s="143">
        <v>62.25</v>
      </c>
      <c r="N215" s="143" t="s">
        <v>120</v>
      </c>
      <c r="P215" s="78"/>
      <c r="R215" s="78"/>
    </row>
    <row r="216" spans="1:18" x14ac:dyDescent="0.25">
      <c r="P216" s="78"/>
      <c r="R216" s="78"/>
    </row>
    <row r="217" spans="1:18" x14ac:dyDescent="0.25">
      <c r="P217" s="78"/>
      <c r="R217" s="78"/>
    </row>
    <row r="218" spans="1:18" x14ac:dyDescent="0.25">
      <c r="P218" s="78"/>
      <c r="R218" s="78"/>
    </row>
    <row r="219" spans="1:18" x14ac:dyDescent="0.25">
      <c r="P219" s="78"/>
      <c r="R219" s="78"/>
    </row>
    <row r="220" spans="1:18" x14ac:dyDescent="0.25">
      <c r="P220" s="78"/>
      <c r="R220" s="78"/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46"/>
  <sheetViews>
    <sheetView zoomScale="85" zoomScaleNormal="85" workbookViewId="0">
      <pane ySplit="1" topLeftCell="A2" activePane="bottomLeft" state="frozen"/>
      <selection activeCell="F5" sqref="F5"/>
      <selection pane="bottomLeft" activeCell="W15" sqref="W15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19.5703125" customWidth="1"/>
    <col min="7" max="7" width="12.7109375" bestFit="1" customWidth="1"/>
    <col min="8" max="8" width="10.85546875" bestFit="1" customWidth="1"/>
    <col min="9" max="9" width="18.42578125" style="60" customWidth="1"/>
    <col min="10" max="10" width="14.7109375" customWidth="1"/>
    <col min="11" max="11" width="14" style="143" customWidth="1"/>
    <col min="12" max="12" width="13.42578125" style="143" customWidth="1"/>
    <col min="13" max="13" width="19.28515625" style="143" customWidth="1"/>
    <col min="14" max="14" width="11.42578125" style="143" customWidth="1"/>
    <col min="15" max="15" width="7.5703125" customWidth="1"/>
    <col min="19" max="19" width="6.5703125" customWidth="1"/>
    <col min="21" max="21" width="7" customWidth="1"/>
    <col min="22" max="22" width="7.28515625" customWidth="1"/>
    <col min="23" max="23" width="8.28515625" customWidth="1"/>
    <col min="24" max="24" width="8.7109375" customWidth="1"/>
    <col min="25" max="25" width="12.5703125" customWidth="1"/>
    <col min="26" max="26" width="8.7109375" customWidth="1"/>
    <col min="27" max="27" width="11.140625" customWidth="1"/>
    <col min="28" max="28" width="15.28515625" customWidth="1"/>
  </cols>
  <sheetData>
    <row r="1" spans="1:28" ht="57" customHeight="1" thickBo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3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2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2">
        <v>2011</v>
      </c>
      <c r="B2" s="22">
        <v>3</v>
      </c>
      <c r="C2" s="22">
        <v>1</v>
      </c>
      <c r="D2" s="22">
        <v>-18.600000000000001</v>
      </c>
      <c r="E2" s="23" t="s">
        <v>9</v>
      </c>
      <c r="F2" s="23" t="s">
        <v>9</v>
      </c>
      <c r="G2">
        <f>D2+5</f>
        <v>-13.600000000000001</v>
      </c>
      <c r="H2" s="5">
        <v>40603</v>
      </c>
      <c r="I2" s="60">
        <f>D2</f>
        <v>-18.600000000000001</v>
      </c>
      <c r="J2" s="55">
        <v>0</v>
      </c>
      <c r="K2" s="143">
        <v>0.5</v>
      </c>
      <c r="L2" s="143">
        <v>1.625</v>
      </c>
      <c r="M2" s="143">
        <v>74.625</v>
      </c>
      <c r="N2" s="143" t="s">
        <v>129</v>
      </c>
    </row>
    <row r="3" spans="1:28" ht="15.75" thickBot="1" x14ac:dyDescent="0.3">
      <c r="A3" s="22">
        <v>2011</v>
      </c>
      <c r="B3" s="22">
        <v>3</v>
      </c>
      <c r="C3" s="22">
        <v>2</v>
      </c>
      <c r="D3" s="22">
        <v>-18.899999999999999</v>
      </c>
      <c r="E3" s="23" t="s">
        <v>9</v>
      </c>
      <c r="F3" s="23" t="s">
        <v>9</v>
      </c>
      <c r="G3">
        <f t="shared" ref="G3:G36" si="0">D3+5</f>
        <v>-13.899999999999999</v>
      </c>
      <c r="H3" s="5">
        <v>40604</v>
      </c>
      <c r="I3" s="60">
        <f t="shared" ref="I3:I66" si="1">D3</f>
        <v>-18.899999999999999</v>
      </c>
      <c r="J3" s="77">
        <v>0</v>
      </c>
      <c r="K3" s="143">
        <v>1.375</v>
      </c>
      <c r="L3" s="143">
        <v>3.875</v>
      </c>
      <c r="M3" s="143">
        <v>73.625</v>
      </c>
      <c r="N3" s="143" t="s">
        <v>121</v>
      </c>
      <c r="P3" s="78"/>
      <c r="R3" s="78"/>
      <c r="T3" s="78"/>
      <c r="U3" s="78"/>
    </row>
    <row r="4" spans="1:28" ht="15.75" thickBot="1" x14ac:dyDescent="0.3">
      <c r="A4" s="22">
        <v>2011</v>
      </c>
      <c r="B4" s="22">
        <v>3</v>
      </c>
      <c r="C4" s="22">
        <v>3</v>
      </c>
      <c r="D4" s="22">
        <v>-15.7</v>
      </c>
      <c r="E4" s="23" t="s">
        <v>9</v>
      </c>
      <c r="F4" s="23" t="s">
        <v>9</v>
      </c>
      <c r="G4">
        <f t="shared" si="0"/>
        <v>-10.7</v>
      </c>
      <c r="H4" s="5">
        <v>40605</v>
      </c>
      <c r="I4" s="60">
        <f t="shared" si="1"/>
        <v>-15.7</v>
      </c>
      <c r="J4" s="77">
        <v>0</v>
      </c>
      <c r="K4" s="143">
        <v>2.125</v>
      </c>
      <c r="L4" s="143">
        <v>5</v>
      </c>
      <c r="M4" s="143">
        <v>76.125</v>
      </c>
      <c r="N4" s="143" t="s">
        <v>120</v>
      </c>
      <c r="P4" s="78"/>
      <c r="R4" s="78"/>
      <c r="T4" s="78"/>
      <c r="U4" s="78"/>
    </row>
    <row r="5" spans="1:28" ht="15.75" thickBot="1" x14ac:dyDescent="0.3">
      <c r="A5" s="22">
        <v>2011</v>
      </c>
      <c r="B5" s="22">
        <v>3</v>
      </c>
      <c r="C5" s="22">
        <v>4</v>
      </c>
      <c r="D5" s="22">
        <v>-15.8</v>
      </c>
      <c r="E5" s="23" t="s">
        <v>9</v>
      </c>
      <c r="F5" s="23" t="s">
        <v>9</v>
      </c>
      <c r="G5">
        <f t="shared" si="0"/>
        <v>-10.8</v>
      </c>
      <c r="H5" s="5">
        <v>40606</v>
      </c>
      <c r="I5" s="60">
        <f t="shared" si="1"/>
        <v>-15.8</v>
      </c>
      <c r="J5" s="77">
        <v>0</v>
      </c>
      <c r="K5" s="143">
        <v>0.5</v>
      </c>
      <c r="L5" s="143">
        <v>2.125</v>
      </c>
      <c r="M5" s="143">
        <v>72.5</v>
      </c>
      <c r="N5" s="143" t="s">
        <v>129</v>
      </c>
      <c r="P5" s="78"/>
      <c r="R5" s="78"/>
      <c r="T5" s="78"/>
      <c r="U5" s="78"/>
    </row>
    <row r="6" spans="1:28" ht="15.75" thickBot="1" x14ac:dyDescent="0.3">
      <c r="A6" s="22">
        <v>2011</v>
      </c>
      <c r="B6" s="22">
        <v>3</v>
      </c>
      <c r="C6" s="22">
        <v>5</v>
      </c>
      <c r="D6" s="22">
        <v>-16.100000000000001</v>
      </c>
      <c r="E6" s="23" t="s">
        <v>9</v>
      </c>
      <c r="F6" s="23" t="s">
        <v>9</v>
      </c>
      <c r="G6">
        <f t="shared" si="0"/>
        <v>-11.100000000000001</v>
      </c>
      <c r="H6" s="5">
        <v>40607</v>
      </c>
      <c r="I6" s="60">
        <f t="shared" si="1"/>
        <v>-16.100000000000001</v>
      </c>
      <c r="J6" s="77">
        <v>0</v>
      </c>
      <c r="K6" s="143">
        <v>1.25</v>
      </c>
      <c r="L6" s="143">
        <v>3.25</v>
      </c>
      <c r="M6" s="143">
        <v>68.375</v>
      </c>
      <c r="N6" s="143" t="s">
        <v>118</v>
      </c>
      <c r="P6" s="78"/>
      <c r="R6" s="78"/>
      <c r="T6" s="78"/>
      <c r="U6" s="78"/>
    </row>
    <row r="7" spans="1:28" ht="15.75" thickBot="1" x14ac:dyDescent="0.3">
      <c r="A7" s="22">
        <v>2011</v>
      </c>
      <c r="B7" s="22">
        <v>3</v>
      </c>
      <c r="C7" s="22">
        <v>6</v>
      </c>
      <c r="D7" s="22">
        <v>-9.6999999999999993</v>
      </c>
      <c r="E7" s="23" t="s">
        <v>9</v>
      </c>
      <c r="F7" s="23" t="s">
        <v>9</v>
      </c>
      <c r="G7">
        <f t="shared" si="0"/>
        <v>-4.6999999999999993</v>
      </c>
      <c r="H7" s="5">
        <v>40608</v>
      </c>
      <c r="I7" s="60">
        <f t="shared" si="1"/>
        <v>-9.6999999999999993</v>
      </c>
      <c r="J7" s="77">
        <v>0</v>
      </c>
      <c r="K7" s="143">
        <v>1.875</v>
      </c>
      <c r="L7" s="143">
        <v>6</v>
      </c>
      <c r="M7" s="143">
        <v>68.375</v>
      </c>
      <c r="N7" s="143" t="s">
        <v>117</v>
      </c>
      <c r="P7" s="78"/>
      <c r="R7" s="78"/>
      <c r="T7" s="78"/>
      <c r="U7" s="78"/>
    </row>
    <row r="8" spans="1:28" ht="15.75" thickBot="1" x14ac:dyDescent="0.3">
      <c r="A8" s="22">
        <v>2011</v>
      </c>
      <c r="B8" s="22">
        <v>3</v>
      </c>
      <c r="C8" s="22">
        <v>7</v>
      </c>
      <c r="D8" s="22">
        <v>-6.5</v>
      </c>
      <c r="E8" s="23" t="s">
        <v>9</v>
      </c>
      <c r="F8" s="23" t="s">
        <v>9</v>
      </c>
      <c r="G8">
        <f t="shared" si="0"/>
        <v>-1.5</v>
      </c>
      <c r="H8" s="5">
        <v>40609</v>
      </c>
      <c r="I8" s="60">
        <f t="shared" si="1"/>
        <v>-6.5</v>
      </c>
      <c r="J8" s="77">
        <v>0</v>
      </c>
      <c r="K8" s="143">
        <v>3</v>
      </c>
      <c r="L8" s="143">
        <v>7.625</v>
      </c>
      <c r="M8" s="143">
        <v>65.75</v>
      </c>
      <c r="N8" s="143" t="s">
        <v>117</v>
      </c>
      <c r="P8" s="78"/>
      <c r="R8" s="78"/>
      <c r="T8" s="78"/>
      <c r="U8" s="78"/>
    </row>
    <row r="9" spans="1:28" ht="15.75" thickBot="1" x14ac:dyDescent="0.3">
      <c r="A9" s="22">
        <v>2011</v>
      </c>
      <c r="B9" s="22">
        <v>3</v>
      </c>
      <c r="C9" s="22">
        <v>8</v>
      </c>
      <c r="D9" s="22">
        <v>-1</v>
      </c>
      <c r="E9" s="23" t="s">
        <v>10</v>
      </c>
      <c r="F9" s="23" t="s">
        <v>9</v>
      </c>
      <c r="G9">
        <f t="shared" si="0"/>
        <v>4</v>
      </c>
      <c r="H9" s="5">
        <v>40610</v>
      </c>
      <c r="I9" s="60">
        <f t="shared" si="1"/>
        <v>-1</v>
      </c>
      <c r="J9" s="77">
        <v>0</v>
      </c>
      <c r="K9" s="143">
        <v>1.875</v>
      </c>
      <c r="L9" s="143">
        <v>4.75</v>
      </c>
      <c r="M9" s="143">
        <v>78.25</v>
      </c>
      <c r="N9" s="143" t="s">
        <v>117</v>
      </c>
      <c r="P9" s="78"/>
      <c r="R9" s="78"/>
      <c r="T9" s="78"/>
      <c r="U9" s="78"/>
    </row>
    <row r="10" spans="1:28" ht="15.75" thickBot="1" x14ac:dyDescent="0.3">
      <c r="A10" s="22">
        <v>2011</v>
      </c>
      <c r="B10" s="22">
        <v>3</v>
      </c>
      <c r="C10" s="22">
        <v>9</v>
      </c>
      <c r="D10" s="22">
        <v>-2.5</v>
      </c>
      <c r="E10" s="23" t="s">
        <v>10</v>
      </c>
      <c r="F10" s="23" t="s">
        <v>9</v>
      </c>
      <c r="G10">
        <f t="shared" si="0"/>
        <v>2.5</v>
      </c>
      <c r="H10" s="5">
        <v>40611</v>
      </c>
      <c r="I10" s="60">
        <f t="shared" si="1"/>
        <v>-2.5</v>
      </c>
      <c r="J10" s="77">
        <v>0</v>
      </c>
      <c r="K10" s="143">
        <v>4</v>
      </c>
      <c r="L10" s="143">
        <v>9.625</v>
      </c>
      <c r="M10" s="143">
        <v>73.25</v>
      </c>
      <c r="N10" s="143" t="s">
        <v>117</v>
      </c>
      <c r="P10" s="78"/>
      <c r="R10" s="78"/>
      <c r="T10" s="78"/>
      <c r="U10" s="78"/>
    </row>
    <row r="11" spans="1:28" ht="15.75" thickBot="1" x14ac:dyDescent="0.3">
      <c r="A11" s="22">
        <v>2011</v>
      </c>
      <c r="B11" s="22">
        <v>3</v>
      </c>
      <c r="C11" s="22">
        <v>10</v>
      </c>
      <c r="D11" s="22">
        <v>-6.2</v>
      </c>
      <c r="E11" s="23" t="s">
        <v>9</v>
      </c>
      <c r="F11" s="23" t="s">
        <v>9</v>
      </c>
      <c r="G11">
        <f t="shared" si="0"/>
        <v>-1.2000000000000002</v>
      </c>
      <c r="H11" s="5">
        <v>40612</v>
      </c>
      <c r="I11" s="60">
        <f t="shared" si="1"/>
        <v>-6.2</v>
      </c>
      <c r="J11" s="77">
        <v>2.8</v>
      </c>
      <c r="K11" s="143">
        <v>4.125</v>
      </c>
      <c r="L11" s="143">
        <v>9.75</v>
      </c>
      <c r="M11" s="143">
        <v>76.625</v>
      </c>
      <c r="N11" s="143" t="s">
        <v>119</v>
      </c>
      <c r="P11" s="78"/>
      <c r="R11" s="78"/>
      <c r="T11" s="78"/>
      <c r="U11" s="78"/>
    </row>
    <row r="12" spans="1:28" ht="15.75" thickBot="1" x14ac:dyDescent="0.3">
      <c r="A12" s="22">
        <v>2011</v>
      </c>
      <c r="B12" s="22">
        <v>3</v>
      </c>
      <c r="C12" s="22">
        <v>11</v>
      </c>
      <c r="D12" s="22">
        <v>-11.6</v>
      </c>
      <c r="E12" s="23" t="s">
        <v>9</v>
      </c>
      <c r="F12" s="23" t="s">
        <v>9</v>
      </c>
      <c r="G12">
        <f t="shared" si="0"/>
        <v>-6.6</v>
      </c>
      <c r="H12" s="5">
        <v>40613</v>
      </c>
      <c r="I12" s="60">
        <f t="shared" si="1"/>
        <v>-11.6</v>
      </c>
      <c r="J12" s="77">
        <v>0.5</v>
      </c>
      <c r="K12" s="143">
        <v>1.875</v>
      </c>
      <c r="L12" s="143">
        <v>4.375</v>
      </c>
      <c r="M12" s="143">
        <v>79.375</v>
      </c>
      <c r="N12" s="143" t="s">
        <v>123</v>
      </c>
      <c r="P12" s="78"/>
      <c r="R12" s="78"/>
      <c r="T12" s="78"/>
      <c r="U12" s="78"/>
    </row>
    <row r="13" spans="1:28" ht="15.75" thickBot="1" x14ac:dyDescent="0.3">
      <c r="A13" s="22">
        <v>2011</v>
      </c>
      <c r="B13" s="22">
        <v>3</v>
      </c>
      <c r="C13" s="22">
        <v>12</v>
      </c>
      <c r="D13" s="22">
        <v>-13.7</v>
      </c>
      <c r="E13" s="23" t="s">
        <v>9</v>
      </c>
      <c r="F13" s="23" t="s">
        <v>9</v>
      </c>
      <c r="G13">
        <f t="shared" si="0"/>
        <v>-8.6999999999999993</v>
      </c>
      <c r="H13" s="5">
        <v>40614</v>
      </c>
      <c r="I13" s="60">
        <f t="shared" si="1"/>
        <v>-13.7</v>
      </c>
      <c r="J13" s="77">
        <v>0</v>
      </c>
      <c r="K13" s="143">
        <v>0.375</v>
      </c>
      <c r="L13" s="143">
        <v>1.875</v>
      </c>
      <c r="M13" s="143">
        <v>71</v>
      </c>
      <c r="N13" s="143" t="s">
        <v>129</v>
      </c>
      <c r="P13" s="78"/>
      <c r="R13" s="78"/>
      <c r="T13" s="78"/>
      <c r="U13" s="78"/>
    </row>
    <row r="14" spans="1:28" ht="15.75" thickBot="1" x14ac:dyDescent="0.3">
      <c r="A14" s="22">
        <v>2011</v>
      </c>
      <c r="B14" s="22">
        <v>3</v>
      </c>
      <c r="C14" s="22">
        <v>13</v>
      </c>
      <c r="D14" s="22">
        <v>-12.6</v>
      </c>
      <c r="E14" s="23" t="s">
        <v>9</v>
      </c>
      <c r="F14" s="23" t="s">
        <v>9</v>
      </c>
      <c r="G14">
        <f t="shared" si="0"/>
        <v>-7.6</v>
      </c>
      <c r="H14" s="5">
        <v>40615</v>
      </c>
      <c r="I14" s="60">
        <f t="shared" si="1"/>
        <v>-12.6</v>
      </c>
      <c r="J14" s="77">
        <v>0</v>
      </c>
      <c r="K14" s="143">
        <v>0.875</v>
      </c>
      <c r="L14" s="143">
        <v>2.875</v>
      </c>
      <c r="M14" s="143">
        <v>67</v>
      </c>
      <c r="N14" s="143" t="s">
        <v>130</v>
      </c>
      <c r="P14" s="78"/>
      <c r="R14" s="78"/>
      <c r="T14" s="78"/>
      <c r="U14" s="78"/>
    </row>
    <row r="15" spans="1:28" ht="15.75" thickBot="1" x14ac:dyDescent="0.3">
      <c r="A15" s="22">
        <v>2011</v>
      </c>
      <c r="B15" s="22">
        <v>3</v>
      </c>
      <c r="C15" s="22">
        <v>14</v>
      </c>
      <c r="D15" s="22">
        <v>-8.1</v>
      </c>
      <c r="E15" s="23" t="s">
        <v>9</v>
      </c>
      <c r="F15" s="23" t="s">
        <v>9</v>
      </c>
      <c r="G15">
        <f t="shared" si="0"/>
        <v>-3.0999999999999996</v>
      </c>
      <c r="H15" s="5">
        <v>40616</v>
      </c>
      <c r="I15" s="60">
        <f t="shared" si="1"/>
        <v>-8.1</v>
      </c>
      <c r="J15" s="77">
        <v>0</v>
      </c>
      <c r="K15" s="143">
        <v>0.875</v>
      </c>
      <c r="L15" s="143">
        <v>3.125</v>
      </c>
      <c r="M15" s="143">
        <v>61.125</v>
      </c>
      <c r="N15" s="143" t="s">
        <v>124</v>
      </c>
      <c r="P15" s="78"/>
      <c r="R15" s="78"/>
      <c r="T15" s="78"/>
      <c r="U15" s="78"/>
    </row>
    <row r="16" spans="1:28" ht="15.75" thickBot="1" x14ac:dyDescent="0.3">
      <c r="A16" s="22">
        <v>2011</v>
      </c>
      <c r="B16" s="22">
        <v>3</v>
      </c>
      <c r="C16" s="22">
        <v>15</v>
      </c>
      <c r="D16" s="22">
        <v>-1.2</v>
      </c>
      <c r="E16" s="23" t="s">
        <v>10</v>
      </c>
      <c r="F16" s="23" t="s">
        <v>9</v>
      </c>
      <c r="G16">
        <f t="shared" si="0"/>
        <v>3.8</v>
      </c>
      <c r="H16" s="5">
        <v>40617</v>
      </c>
      <c r="I16" s="60">
        <f t="shared" si="1"/>
        <v>-1.2</v>
      </c>
      <c r="J16" s="77">
        <v>3.1</v>
      </c>
      <c r="K16" s="143">
        <v>6</v>
      </c>
      <c r="L16" s="143">
        <v>14</v>
      </c>
      <c r="M16" s="143">
        <v>75.125</v>
      </c>
      <c r="N16" s="143" t="s">
        <v>119</v>
      </c>
      <c r="P16" s="78"/>
      <c r="R16" s="78"/>
      <c r="T16" s="78"/>
      <c r="U16" s="78"/>
    </row>
    <row r="17" spans="1:21" ht="15.75" thickBot="1" x14ac:dyDescent="0.3">
      <c r="A17" s="22">
        <v>2011</v>
      </c>
      <c r="B17" s="22">
        <v>3</v>
      </c>
      <c r="C17" s="22">
        <v>16</v>
      </c>
      <c r="D17" s="22">
        <v>-4.0999999999999996</v>
      </c>
      <c r="E17" s="23" t="s">
        <v>10</v>
      </c>
      <c r="F17" s="23" t="s">
        <v>9</v>
      </c>
      <c r="G17">
        <f t="shared" si="0"/>
        <v>0.90000000000000036</v>
      </c>
      <c r="H17" s="5">
        <v>40618</v>
      </c>
      <c r="I17" s="60">
        <f t="shared" si="1"/>
        <v>-4.0999999999999996</v>
      </c>
      <c r="J17" s="77">
        <v>0.6</v>
      </c>
      <c r="K17" s="143">
        <v>5</v>
      </c>
      <c r="L17" s="143">
        <v>11</v>
      </c>
      <c r="M17" s="143">
        <v>82.625</v>
      </c>
      <c r="N17" s="143" t="s">
        <v>119</v>
      </c>
      <c r="P17" s="78"/>
      <c r="R17" s="78"/>
      <c r="T17" s="78"/>
      <c r="U17" s="78"/>
    </row>
    <row r="18" spans="1:21" ht="15.75" thickBot="1" x14ac:dyDescent="0.3">
      <c r="A18" s="22">
        <v>2011</v>
      </c>
      <c r="B18" s="22">
        <v>3</v>
      </c>
      <c r="C18" s="22">
        <v>17</v>
      </c>
      <c r="D18" s="22">
        <v>-4.8</v>
      </c>
      <c r="E18" s="23" t="s">
        <v>10</v>
      </c>
      <c r="F18" s="23" t="s">
        <v>9</v>
      </c>
      <c r="G18">
        <f t="shared" si="0"/>
        <v>0.20000000000000018</v>
      </c>
      <c r="H18" s="5">
        <v>40619</v>
      </c>
      <c r="I18" s="60">
        <f t="shared" si="1"/>
        <v>-4.8</v>
      </c>
      <c r="J18" s="77">
        <v>5.8</v>
      </c>
      <c r="K18" s="143">
        <v>4.125</v>
      </c>
      <c r="L18" s="143">
        <v>9.5</v>
      </c>
      <c r="M18" s="143">
        <v>88.5</v>
      </c>
      <c r="N18" s="143" t="s">
        <v>122</v>
      </c>
      <c r="P18" s="78"/>
      <c r="R18" s="78"/>
      <c r="T18" s="78"/>
      <c r="U18" s="78"/>
    </row>
    <row r="19" spans="1:21" ht="15.75" thickBot="1" x14ac:dyDescent="0.3">
      <c r="A19" s="22">
        <v>2011</v>
      </c>
      <c r="B19" s="22">
        <v>3</v>
      </c>
      <c r="C19" s="22">
        <v>18</v>
      </c>
      <c r="D19" s="22">
        <v>-8.5</v>
      </c>
      <c r="E19" s="23" t="s">
        <v>9</v>
      </c>
      <c r="F19" s="23" t="s">
        <v>9</v>
      </c>
      <c r="G19">
        <f t="shared" si="0"/>
        <v>-3.5</v>
      </c>
      <c r="H19" s="5">
        <v>40620</v>
      </c>
      <c r="I19" s="60">
        <f t="shared" si="1"/>
        <v>-8.5</v>
      </c>
      <c r="J19" s="77">
        <v>0</v>
      </c>
      <c r="K19" s="143">
        <v>2.375</v>
      </c>
      <c r="L19" s="143">
        <v>5.75</v>
      </c>
      <c r="M19" s="143">
        <v>74.125</v>
      </c>
      <c r="N19" s="143" t="s">
        <v>126</v>
      </c>
      <c r="P19" s="78"/>
      <c r="R19" s="78"/>
      <c r="T19" s="78"/>
      <c r="U19" s="78"/>
    </row>
    <row r="20" spans="1:21" ht="15.75" thickBot="1" x14ac:dyDescent="0.3">
      <c r="A20" s="22">
        <v>2011</v>
      </c>
      <c r="B20" s="22">
        <v>3</v>
      </c>
      <c r="C20" s="22">
        <v>19</v>
      </c>
      <c r="D20" s="22">
        <v>-11.4</v>
      </c>
      <c r="E20" s="23" t="s">
        <v>9</v>
      </c>
      <c r="F20" s="23" t="s">
        <v>9</v>
      </c>
      <c r="G20">
        <f t="shared" si="0"/>
        <v>-6.4</v>
      </c>
      <c r="H20" s="5">
        <v>40621</v>
      </c>
      <c r="I20" s="60">
        <f t="shared" si="1"/>
        <v>-11.4</v>
      </c>
      <c r="J20" s="77">
        <v>0.5</v>
      </c>
      <c r="K20" s="143">
        <v>1.125</v>
      </c>
      <c r="L20" s="143">
        <v>3.25</v>
      </c>
      <c r="M20" s="143">
        <v>82.625</v>
      </c>
      <c r="N20" s="143" t="s">
        <v>121</v>
      </c>
      <c r="P20" s="78"/>
      <c r="R20" s="78"/>
      <c r="T20" s="78"/>
      <c r="U20" s="78"/>
    </row>
    <row r="21" spans="1:21" ht="15.75" thickBot="1" x14ac:dyDescent="0.3">
      <c r="A21" s="22">
        <v>2011</v>
      </c>
      <c r="B21" s="22">
        <v>3</v>
      </c>
      <c r="C21" s="22">
        <v>20</v>
      </c>
      <c r="D21" s="22">
        <v>-9.8000000000000007</v>
      </c>
      <c r="E21" s="23" t="s">
        <v>9</v>
      </c>
      <c r="F21" s="23" t="s">
        <v>9</v>
      </c>
      <c r="G21">
        <f t="shared" si="0"/>
        <v>-4.8000000000000007</v>
      </c>
      <c r="H21" s="5">
        <v>40622</v>
      </c>
      <c r="I21" s="60">
        <f t="shared" si="1"/>
        <v>-9.8000000000000007</v>
      </c>
      <c r="J21" s="77">
        <v>0</v>
      </c>
      <c r="K21" s="143">
        <v>1.125</v>
      </c>
      <c r="L21" s="143">
        <v>3.5</v>
      </c>
      <c r="M21" s="143">
        <v>83</v>
      </c>
      <c r="N21" s="143" t="s">
        <v>121</v>
      </c>
      <c r="P21" s="78"/>
      <c r="R21" s="78"/>
      <c r="T21" s="78"/>
      <c r="U21" s="78"/>
    </row>
    <row r="22" spans="1:21" ht="15.75" thickBot="1" x14ac:dyDescent="0.3">
      <c r="A22" s="22">
        <v>2011</v>
      </c>
      <c r="B22" s="22">
        <v>3</v>
      </c>
      <c r="C22" s="22">
        <v>21</v>
      </c>
      <c r="D22" s="22">
        <v>-8.9</v>
      </c>
      <c r="E22" s="23" t="s">
        <v>9</v>
      </c>
      <c r="F22" s="23" t="s">
        <v>9</v>
      </c>
      <c r="G22">
        <f t="shared" si="0"/>
        <v>-3.9000000000000004</v>
      </c>
      <c r="H22" s="5">
        <v>40623</v>
      </c>
      <c r="I22" s="60">
        <f t="shared" si="1"/>
        <v>-8.9</v>
      </c>
      <c r="J22" s="77">
        <v>0</v>
      </c>
      <c r="K22" s="143">
        <v>0.5</v>
      </c>
      <c r="L22" s="143">
        <v>2</v>
      </c>
      <c r="M22" s="143">
        <v>86.625</v>
      </c>
      <c r="N22" s="143" t="s">
        <v>127</v>
      </c>
      <c r="P22" s="78"/>
      <c r="R22" s="78"/>
      <c r="T22" s="78"/>
      <c r="U22" s="78"/>
    </row>
    <row r="23" spans="1:21" ht="15.75" thickBot="1" x14ac:dyDescent="0.3">
      <c r="A23" s="22">
        <v>2011</v>
      </c>
      <c r="B23" s="22">
        <v>3</v>
      </c>
      <c r="C23" s="22">
        <v>22</v>
      </c>
      <c r="D23" s="22">
        <v>-9.1999999999999993</v>
      </c>
      <c r="E23" s="23" t="s">
        <v>9</v>
      </c>
      <c r="F23" s="23" t="s">
        <v>9</v>
      </c>
      <c r="G23">
        <f t="shared" si="0"/>
        <v>-4.1999999999999993</v>
      </c>
      <c r="H23" s="5">
        <v>40624</v>
      </c>
      <c r="I23" s="60">
        <f t="shared" si="1"/>
        <v>-9.1999999999999993</v>
      </c>
      <c r="J23" s="77">
        <v>0</v>
      </c>
      <c r="K23" s="143">
        <v>0.25</v>
      </c>
      <c r="L23" s="143">
        <v>0.875</v>
      </c>
      <c r="M23" s="143">
        <v>75.875</v>
      </c>
      <c r="N23" s="143" t="s">
        <v>125</v>
      </c>
      <c r="P23" s="78"/>
      <c r="R23" s="78"/>
      <c r="T23" s="78"/>
      <c r="U23" s="78"/>
    </row>
    <row r="24" spans="1:21" ht="15.75" thickBot="1" x14ac:dyDescent="0.3">
      <c r="A24" s="22">
        <v>2011</v>
      </c>
      <c r="B24" s="22">
        <v>3</v>
      </c>
      <c r="C24" s="22">
        <v>23</v>
      </c>
      <c r="D24" s="22">
        <v>-6.9</v>
      </c>
      <c r="E24" s="23" t="s">
        <v>9</v>
      </c>
      <c r="F24" s="23" t="s">
        <v>9</v>
      </c>
      <c r="G24">
        <f t="shared" si="0"/>
        <v>-1.9000000000000004</v>
      </c>
      <c r="H24" s="5">
        <v>40625</v>
      </c>
      <c r="I24" s="60">
        <f t="shared" si="1"/>
        <v>-6.9</v>
      </c>
      <c r="J24" s="77">
        <v>0</v>
      </c>
      <c r="K24" s="143">
        <v>0.75</v>
      </c>
      <c r="L24" s="143">
        <v>2.25</v>
      </c>
      <c r="M24" s="143">
        <v>72.625</v>
      </c>
      <c r="N24" s="143" t="s">
        <v>129</v>
      </c>
      <c r="P24" s="78"/>
      <c r="R24" s="78"/>
      <c r="T24" s="78"/>
      <c r="U24" s="78"/>
    </row>
    <row r="25" spans="1:21" ht="15.75" thickBot="1" x14ac:dyDescent="0.3">
      <c r="A25" s="22">
        <v>2011</v>
      </c>
      <c r="B25" s="22">
        <v>3</v>
      </c>
      <c r="C25" s="22">
        <v>24</v>
      </c>
      <c r="D25" s="22">
        <v>-5.3</v>
      </c>
      <c r="E25" s="23" t="s">
        <v>9</v>
      </c>
      <c r="F25" s="23" t="s">
        <v>9</v>
      </c>
      <c r="G25">
        <f t="shared" si="0"/>
        <v>-0.29999999999999982</v>
      </c>
      <c r="H25" s="5">
        <v>40626</v>
      </c>
      <c r="I25" s="60">
        <f t="shared" si="1"/>
        <v>-5.3</v>
      </c>
      <c r="J25" s="77">
        <v>0</v>
      </c>
      <c r="K25" s="143">
        <v>1.5</v>
      </c>
      <c r="L25" s="143">
        <v>4.125</v>
      </c>
      <c r="M25" s="143">
        <v>58.5</v>
      </c>
      <c r="N25" s="143" t="s">
        <v>118</v>
      </c>
      <c r="P25" s="78"/>
      <c r="R25" s="78"/>
      <c r="T25" s="78"/>
      <c r="U25" s="78"/>
    </row>
    <row r="26" spans="1:21" ht="16.5" thickBot="1" x14ac:dyDescent="0.3">
      <c r="A26" s="22">
        <v>2011</v>
      </c>
      <c r="B26" s="22">
        <v>3</v>
      </c>
      <c r="C26" s="22">
        <v>25</v>
      </c>
      <c r="D26" s="22">
        <v>-0.1</v>
      </c>
      <c r="E26" s="23" t="s">
        <v>10</v>
      </c>
      <c r="F26" s="8" t="s">
        <v>10</v>
      </c>
      <c r="G26">
        <f t="shared" si="0"/>
        <v>4.9000000000000004</v>
      </c>
      <c r="H26" s="5">
        <v>40627</v>
      </c>
      <c r="I26" s="60">
        <f t="shared" si="1"/>
        <v>-0.1</v>
      </c>
      <c r="J26" s="77">
        <v>0</v>
      </c>
      <c r="K26" s="165">
        <v>1.75</v>
      </c>
      <c r="L26" s="165">
        <v>5.625</v>
      </c>
      <c r="M26" s="165">
        <v>66.625</v>
      </c>
      <c r="N26" s="166" t="s">
        <v>121</v>
      </c>
      <c r="P26" s="78"/>
      <c r="R26" s="78"/>
      <c r="T26" s="78"/>
      <c r="U26" s="78"/>
    </row>
    <row r="27" spans="1:21" ht="16.5" thickBot="1" x14ac:dyDescent="0.3">
      <c r="A27" s="22">
        <v>2011</v>
      </c>
      <c r="B27" s="22">
        <v>3</v>
      </c>
      <c r="C27" s="22">
        <v>26</v>
      </c>
      <c r="D27" s="22">
        <v>3</v>
      </c>
      <c r="E27" s="23" t="s">
        <v>11</v>
      </c>
      <c r="F27" s="8" t="s">
        <v>10</v>
      </c>
      <c r="G27">
        <f t="shared" si="0"/>
        <v>8</v>
      </c>
      <c r="H27" s="5">
        <v>40628</v>
      </c>
      <c r="I27" s="60">
        <f t="shared" si="1"/>
        <v>3</v>
      </c>
      <c r="J27" s="77">
        <v>0.5</v>
      </c>
      <c r="K27" s="167">
        <v>3.75</v>
      </c>
      <c r="L27" s="167">
        <v>8</v>
      </c>
      <c r="M27" s="167">
        <v>77.875</v>
      </c>
      <c r="N27" s="168" t="s">
        <v>117</v>
      </c>
      <c r="P27" s="78"/>
      <c r="R27" s="78"/>
      <c r="T27" s="78"/>
      <c r="U27" s="78"/>
    </row>
    <row r="28" spans="1:21" ht="16.5" thickBot="1" x14ac:dyDescent="0.3">
      <c r="A28" s="22">
        <v>2011</v>
      </c>
      <c r="B28" s="22">
        <v>3</v>
      </c>
      <c r="C28" s="22">
        <v>27</v>
      </c>
      <c r="D28" s="22">
        <v>0.6</v>
      </c>
      <c r="E28" s="23" t="s">
        <v>11</v>
      </c>
      <c r="F28" s="8" t="s">
        <v>10</v>
      </c>
      <c r="G28">
        <f t="shared" si="0"/>
        <v>5.6</v>
      </c>
      <c r="H28" s="5">
        <v>40629</v>
      </c>
      <c r="I28" s="60">
        <f t="shared" si="1"/>
        <v>0.6</v>
      </c>
      <c r="J28" s="77">
        <v>0.5</v>
      </c>
      <c r="K28" s="167">
        <v>4</v>
      </c>
      <c r="L28" s="167">
        <v>10.5</v>
      </c>
      <c r="M28" s="167">
        <v>58.875</v>
      </c>
      <c r="N28" s="168" t="s">
        <v>120</v>
      </c>
      <c r="P28" s="78"/>
      <c r="R28" s="78"/>
      <c r="T28" s="78"/>
      <c r="U28" s="78"/>
    </row>
    <row r="29" spans="1:21" ht="16.5" thickBot="1" x14ac:dyDescent="0.3">
      <c r="A29" s="22">
        <v>2011</v>
      </c>
      <c r="B29" s="22">
        <v>3</v>
      </c>
      <c r="C29" s="22">
        <v>28</v>
      </c>
      <c r="D29" s="22">
        <v>1</v>
      </c>
      <c r="E29" s="23" t="s">
        <v>11</v>
      </c>
      <c r="F29" s="8" t="s">
        <v>10</v>
      </c>
      <c r="G29">
        <f t="shared" si="0"/>
        <v>6</v>
      </c>
      <c r="H29" s="5">
        <v>40630</v>
      </c>
      <c r="I29" s="60">
        <f t="shared" si="1"/>
        <v>1</v>
      </c>
      <c r="J29" s="77">
        <v>0</v>
      </c>
      <c r="K29" s="167">
        <v>2.75</v>
      </c>
      <c r="L29" s="167">
        <v>6.875</v>
      </c>
      <c r="M29" s="167">
        <v>75.625</v>
      </c>
      <c r="N29" s="168" t="s">
        <v>119</v>
      </c>
      <c r="P29" s="78"/>
      <c r="R29" s="78"/>
      <c r="T29" s="78"/>
      <c r="U29" s="78"/>
    </row>
    <row r="30" spans="1:21" ht="16.5" thickBot="1" x14ac:dyDescent="0.3">
      <c r="A30" s="22">
        <v>2011</v>
      </c>
      <c r="B30" s="22">
        <v>3</v>
      </c>
      <c r="C30" s="22">
        <v>29</v>
      </c>
      <c r="D30" s="22">
        <v>-3.5</v>
      </c>
      <c r="E30" s="23" t="s">
        <v>10</v>
      </c>
      <c r="F30" s="8" t="s">
        <v>10</v>
      </c>
      <c r="G30">
        <f t="shared" si="0"/>
        <v>1.5</v>
      </c>
      <c r="H30" s="5">
        <v>40631</v>
      </c>
      <c r="I30" s="60">
        <f t="shared" si="1"/>
        <v>-3.5</v>
      </c>
      <c r="J30" s="77">
        <v>2.2999999999999998</v>
      </c>
      <c r="K30" s="167">
        <v>2.5</v>
      </c>
      <c r="L30" s="167">
        <v>5.5</v>
      </c>
      <c r="M30" s="167">
        <v>74.75</v>
      </c>
      <c r="N30" s="168" t="s">
        <v>117</v>
      </c>
      <c r="P30" s="78"/>
      <c r="R30" s="78"/>
      <c r="T30" s="78"/>
      <c r="U30" s="78"/>
    </row>
    <row r="31" spans="1:21" ht="16.5" thickBot="1" x14ac:dyDescent="0.3">
      <c r="A31" s="22">
        <v>2011</v>
      </c>
      <c r="B31" s="22">
        <v>3</v>
      </c>
      <c r="C31" s="22">
        <v>30</v>
      </c>
      <c r="D31" s="22">
        <v>-6.3</v>
      </c>
      <c r="E31" s="23" t="s">
        <v>9</v>
      </c>
      <c r="F31" s="8" t="s">
        <v>10</v>
      </c>
      <c r="G31">
        <f t="shared" si="0"/>
        <v>-1.2999999999999998</v>
      </c>
      <c r="H31" s="5">
        <v>40632</v>
      </c>
      <c r="I31" s="60">
        <f t="shared" si="1"/>
        <v>-6.3</v>
      </c>
      <c r="J31" s="77">
        <v>0</v>
      </c>
      <c r="K31" s="167">
        <v>1.125</v>
      </c>
      <c r="L31" s="167">
        <v>4</v>
      </c>
      <c r="M31" s="167">
        <v>59.25</v>
      </c>
      <c r="N31" s="168" t="s">
        <v>130</v>
      </c>
      <c r="P31" s="78"/>
      <c r="R31" s="78"/>
      <c r="T31" s="78"/>
      <c r="U31" s="78"/>
    </row>
    <row r="32" spans="1:21" ht="16.5" thickBot="1" x14ac:dyDescent="0.3">
      <c r="A32" s="22">
        <v>2011</v>
      </c>
      <c r="B32" s="22">
        <v>3</v>
      </c>
      <c r="C32" s="22">
        <v>31</v>
      </c>
      <c r="D32" s="22">
        <v>-4.7</v>
      </c>
      <c r="E32" s="23" t="s">
        <v>10</v>
      </c>
      <c r="F32" s="8" t="s">
        <v>10</v>
      </c>
      <c r="G32">
        <f t="shared" si="0"/>
        <v>0.29999999999999982</v>
      </c>
      <c r="H32" s="5">
        <v>40633</v>
      </c>
      <c r="I32" s="60">
        <f t="shared" si="1"/>
        <v>-4.7</v>
      </c>
      <c r="J32" s="77">
        <v>0</v>
      </c>
      <c r="K32" s="167">
        <v>1.75</v>
      </c>
      <c r="L32" s="167">
        <v>4.875</v>
      </c>
      <c r="M32" s="167">
        <v>67.125</v>
      </c>
      <c r="N32" s="168" t="s">
        <v>117</v>
      </c>
      <c r="P32" s="78"/>
      <c r="R32" s="78"/>
      <c r="T32" s="78"/>
      <c r="U32" s="78"/>
    </row>
    <row r="33" spans="1:21" ht="16.5" thickBot="1" x14ac:dyDescent="0.3">
      <c r="A33" s="22">
        <v>2011</v>
      </c>
      <c r="B33" s="22">
        <v>4</v>
      </c>
      <c r="C33" s="22">
        <v>1</v>
      </c>
      <c r="D33" s="22">
        <v>1.4</v>
      </c>
      <c r="E33" s="23" t="s">
        <v>11</v>
      </c>
      <c r="F33" s="8" t="s">
        <v>10</v>
      </c>
      <c r="G33">
        <f t="shared" si="0"/>
        <v>6.4</v>
      </c>
      <c r="H33" s="5">
        <v>40634</v>
      </c>
      <c r="I33" s="60">
        <f t="shared" si="1"/>
        <v>1.4</v>
      </c>
      <c r="J33" s="77">
        <v>0</v>
      </c>
      <c r="K33" s="167">
        <v>2</v>
      </c>
      <c r="L33" s="167">
        <v>4.125</v>
      </c>
      <c r="M33" s="167">
        <v>63.5</v>
      </c>
      <c r="N33" s="168" t="s">
        <v>117</v>
      </c>
      <c r="P33" s="78"/>
      <c r="R33" s="78"/>
      <c r="T33" s="78"/>
      <c r="U33" s="78"/>
    </row>
    <row r="34" spans="1:21" ht="16.5" thickBot="1" x14ac:dyDescent="0.3">
      <c r="A34" s="22">
        <v>2011</v>
      </c>
      <c r="B34" s="22">
        <v>4</v>
      </c>
      <c r="C34" s="22">
        <v>2</v>
      </c>
      <c r="D34" s="22">
        <v>3.6</v>
      </c>
      <c r="E34" s="23" t="s">
        <v>11</v>
      </c>
      <c r="F34" s="8" t="s">
        <v>10</v>
      </c>
      <c r="G34">
        <f t="shared" si="0"/>
        <v>8.6</v>
      </c>
      <c r="H34" s="5">
        <v>40635</v>
      </c>
      <c r="I34" s="60">
        <f t="shared" si="1"/>
        <v>3.6</v>
      </c>
      <c r="J34" s="77">
        <v>0.6</v>
      </c>
      <c r="K34" s="167">
        <v>2</v>
      </c>
      <c r="L34" s="167">
        <v>5</v>
      </c>
      <c r="M34" s="167">
        <v>81.5</v>
      </c>
      <c r="N34" s="168" t="s">
        <v>120</v>
      </c>
      <c r="P34" s="78"/>
      <c r="R34" s="78"/>
      <c r="T34" s="78"/>
      <c r="U34" s="78"/>
    </row>
    <row r="35" spans="1:21" ht="16.5" thickBot="1" x14ac:dyDescent="0.3">
      <c r="A35" s="22">
        <v>2011</v>
      </c>
      <c r="B35" s="22">
        <v>4</v>
      </c>
      <c r="C35" s="22">
        <v>3</v>
      </c>
      <c r="D35" s="22">
        <v>0</v>
      </c>
      <c r="E35" s="23" t="s">
        <v>11</v>
      </c>
      <c r="F35" s="8" t="s">
        <v>10</v>
      </c>
      <c r="G35">
        <f t="shared" si="0"/>
        <v>5</v>
      </c>
      <c r="H35" s="5">
        <v>40636</v>
      </c>
      <c r="I35" s="60">
        <f t="shared" si="1"/>
        <v>0</v>
      </c>
      <c r="J35" s="77">
        <v>18.5</v>
      </c>
      <c r="K35" s="167">
        <v>3.25</v>
      </c>
      <c r="L35" s="167">
        <v>6.625</v>
      </c>
      <c r="M35" s="167">
        <v>88.375</v>
      </c>
      <c r="N35" s="168" t="s">
        <v>119</v>
      </c>
      <c r="P35" s="78"/>
      <c r="R35" s="78"/>
      <c r="T35" s="78"/>
      <c r="U35" s="78"/>
    </row>
    <row r="36" spans="1:21" ht="16.5" thickBot="1" x14ac:dyDescent="0.3">
      <c r="A36" s="22">
        <v>2011</v>
      </c>
      <c r="B36" s="22">
        <v>4</v>
      </c>
      <c r="C36" s="22">
        <v>4</v>
      </c>
      <c r="D36" s="22">
        <v>-4.5</v>
      </c>
      <c r="E36" s="23" t="s">
        <v>10</v>
      </c>
      <c r="F36" s="8" t="s">
        <v>10</v>
      </c>
      <c r="G36">
        <f t="shared" si="0"/>
        <v>0.5</v>
      </c>
      <c r="H36" s="5">
        <v>40637</v>
      </c>
      <c r="I36" s="60">
        <f t="shared" si="1"/>
        <v>-4.5</v>
      </c>
      <c r="J36" s="77">
        <v>0.7</v>
      </c>
      <c r="K36" s="167">
        <v>5</v>
      </c>
      <c r="L36" s="167">
        <v>10.25</v>
      </c>
      <c r="M36" s="167">
        <v>80.375</v>
      </c>
      <c r="N36" s="168" t="s">
        <v>120</v>
      </c>
      <c r="P36" s="78"/>
      <c r="R36" s="78"/>
      <c r="T36" s="78"/>
      <c r="U36" s="78"/>
    </row>
    <row r="37" spans="1:21" ht="16.5" thickBot="1" x14ac:dyDescent="0.3">
      <c r="A37" s="28">
        <v>2011</v>
      </c>
      <c r="B37" s="28">
        <v>4</v>
      </c>
      <c r="C37" s="28">
        <v>5</v>
      </c>
      <c r="D37" s="28">
        <v>-0.9</v>
      </c>
      <c r="E37" s="29" t="s">
        <v>10</v>
      </c>
      <c r="F37" s="8" t="s">
        <v>10</v>
      </c>
      <c r="G37" s="30">
        <f>D37+5</f>
        <v>4.0999999999999996</v>
      </c>
      <c r="H37" s="5">
        <v>40638</v>
      </c>
      <c r="I37" s="117">
        <f t="shared" si="1"/>
        <v>-0.9</v>
      </c>
      <c r="J37" s="77">
        <v>5.9</v>
      </c>
      <c r="K37" s="167">
        <v>5.125</v>
      </c>
      <c r="L37" s="167">
        <v>11.75</v>
      </c>
      <c r="M37" s="167">
        <v>88.5</v>
      </c>
      <c r="N37" s="168" t="s">
        <v>119</v>
      </c>
      <c r="P37" s="78"/>
      <c r="R37" s="78"/>
      <c r="T37" s="78"/>
      <c r="U37" s="78"/>
    </row>
    <row r="38" spans="1:21" ht="16.5" thickBot="1" x14ac:dyDescent="0.3">
      <c r="A38" s="22">
        <v>2011</v>
      </c>
      <c r="B38" s="22">
        <v>4</v>
      </c>
      <c r="C38" s="22">
        <v>6</v>
      </c>
      <c r="D38" s="22">
        <v>1.9</v>
      </c>
      <c r="E38" s="23" t="s">
        <v>11</v>
      </c>
      <c r="F38" s="37" t="s">
        <v>11</v>
      </c>
      <c r="G38">
        <f>D38</f>
        <v>1.9</v>
      </c>
      <c r="H38" s="5">
        <v>40639</v>
      </c>
      <c r="I38" s="60">
        <f t="shared" si="1"/>
        <v>1.9</v>
      </c>
      <c r="J38" s="77">
        <v>0</v>
      </c>
      <c r="K38" s="167">
        <v>4.375</v>
      </c>
      <c r="L38" s="167">
        <v>9.125</v>
      </c>
      <c r="M38" s="167">
        <v>84.625</v>
      </c>
      <c r="N38" s="168" t="s">
        <v>120</v>
      </c>
      <c r="P38" s="78"/>
      <c r="R38" s="78"/>
      <c r="T38" s="78"/>
      <c r="U38" s="78"/>
    </row>
    <row r="39" spans="1:21" ht="16.5" thickBot="1" x14ac:dyDescent="0.3">
      <c r="A39" s="22">
        <v>2011</v>
      </c>
      <c r="B39" s="22">
        <v>4</v>
      </c>
      <c r="C39" s="22">
        <v>7</v>
      </c>
      <c r="D39" s="22">
        <v>3.2</v>
      </c>
      <c r="E39" s="23" t="s">
        <v>11</v>
      </c>
      <c r="F39" s="11" t="s">
        <v>11</v>
      </c>
      <c r="G39">
        <f t="shared" ref="G39:G41" si="2">D39</f>
        <v>3.2</v>
      </c>
      <c r="H39" s="5">
        <v>40640</v>
      </c>
      <c r="I39" s="60">
        <f t="shared" si="1"/>
        <v>3.2</v>
      </c>
      <c r="J39" s="77">
        <v>0</v>
      </c>
      <c r="K39" s="167">
        <v>4</v>
      </c>
      <c r="L39" s="167">
        <v>9.5</v>
      </c>
      <c r="M39" s="167">
        <v>79.5</v>
      </c>
      <c r="N39" s="168" t="s">
        <v>120</v>
      </c>
      <c r="P39" s="78"/>
      <c r="R39" s="78"/>
      <c r="T39" s="78"/>
      <c r="U39" s="78"/>
    </row>
    <row r="40" spans="1:21" ht="16.5" thickBot="1" x14ac:dyDescent="0.3">
      <c r="A40" s="22">
        <v>2011</v>
      </c>
      <c r="B40" s="22">
        <v>4</v>
      </c>
      <c r="C40" s="22">
        <v>8</v>
      </c>
      <c r="D40" s="22">
        <v>4</v>
      </c>
      <c r="E40" s="23" t="s">
        <v>11</v>
      </c>
      <c r="F40" s="11" t="s">
        <v>11</v>
      </c>
      <c r="G40">
        <f t="shared" si="2"/>
        <v>4</v>
      </c>
      <c r="H40" s="5">
        <v>40641</v>
      </c>
      <c r="I40" s="60">
        <f t="shared" si="1"/>
        <v>4</v>
      </c>
      <c r="J40" s="77">
        <v>0</v>
      </c>
      <c r="K40" s="167">
        <v>1.875</v>
      </c>
      <c r="L40" s="167">
        <v>4.75</v>
      </c>
      <c r="M40" s="167">
        <v>77</v>
      </c>
      <c r="N40" s="168" t="s">
        <v>129</v>
      </c>
      <c r="P40" s="78"/>
      <c r="R40" s="78"/>
      <c r="T40" s="78"/>
      <c r="U40" s="78"/>
    </row>
    <row r="41" spans="1:21" ht="16.5" thickBot="1" x14ac:dyDescent="0.3">
      <c r="A41" s="28">
        <v>2011</v>
      </c>
      <c r="B41" s="28">
        <v>4</v>
      </c>
      <c r="C41" s="28">
        <v>9</v>
      </c>
      <c r="D41" s="28">
        <v>4</v>
      </c>
      <c r="E41" s="29" t="s">
        <v>11</v>
      </c>
      <c r="F41" s="11" t="s">
        <v>11</v>
      </c>
      <c r="G41" s="30">
        <f t="shared" si="2"/>
        <v>4</v>
      </c>
      <c r="H41" s="5">
        <v>40642</v>
      </c>
      <c r="I41" s="117">
        <f t="shared" si="1"/>
        <v>4</v>
      </c>
      <c r="J41" s="77">
        <v>0</v>
      </c>
      <c r="K41" s="167">
        <v>1</v>
      </c>
      <c r="L41" s="167">
        <v>2.875</v>
      </c>
      <c r="M41" s="167">
        <v>67.25</v>
      </c>
      <c r="N41" s="168" t="s">
        <v>129</v>
      </c>
      <c r="P41" s="78"/>
      <c r="R41" s="78"/>
      <c r="T41" s="78"/>
      <c r="U41" s="78"/>
    </row>
    <row r="42" spans="1:21" ht="16.5" thickBot="1" x14ac:dyDescent="0.3">
      <c r="A42" s="22">
        <v>2011</v>
      </c>
      <c r="B42" s="22">
        <v>4</v>
      </c>
      <c r="C42" s="22">
        <v>10</v>
      </c>
      <c r="D42" s="22">
        <v>7.8</v>
      </c>
      <c r="E42" s="23" t="s">
        <v>12</v>
      </c>
      <c r="F42" s="40" t="s">
        <v>12</v>
      </c>
      <c r="G42">
        <f>D42-5</f>
        <v>2.8</v>
      </c>
      <c r="H42" s="5">
        <v>40643</v>
      </c>
      <c r="I42" s="60">
        <f t="shared" si="1"/>
        <v>7.8</v>
      </c>
      <c r="J42" s="77">
        <v>0</v>
      </c>
      <c r="K42" s="167">
        <v>1.25</v>
      </c>
      <c r="L42" s="167">
        <v>4.625</v>
      </c>
      <c r="M42" s="167">
        <v>61.75</v>
      </c>
      <c r="N42" s="168" t="s">
        <v>118</v>
      </c>
      <c r="P42" s="78"/>
      <c r="R42" s="78"/>
      <c r="T42" s="78"/>
      <c r="U42" s="78"/>
    </row>
    <row r="43" spans="1:21" ht="16.5" thickBot="1" x14ac:dyDescent="0.3">
      <c r="A43" s="28">
        <v>2011</v>
      </c>
      <c r="B43" s="28">
        <v>4</v>
      </c>
      <c r="C43" s="28">
        <v>11</v>
      </c>
      <c r="D43" s="28">
        <v>8.4</v>
      </c>
      <c r="E43" s="29" t="s">
        <v>12</v>
      </c>
      <c r="F43" s="40" t="s">
        <v>12</v>
      </c>
      <c r="G43" s="30">
        <f>D43-5</f>
        <v>3.4000000000000004</v>
      </c>
      <c r="H43" s="5">
        <v>40644</v>
      </c>
      <c r="I43" s="117">
        <f t="shared" si="1"/>
        <v>8.4</v>
      </c>
      <c r="J43" s="77">
        <v>0</v>
      </c>
      <c r="K43" s="167">
        <v>1.125</v>
      </c>
      <c r="L43" s="167">
        <v>3</v>
      </c>
      <c r="M43" s="167">
        <v>65.25</v>
      </c>
      <c r="N43" s="168" t="s">
        <v>125</v>
      </c>
      <c r="O43" s="6">
        <v>1</v>
      </c>
      <c r="P43" s="78"/>
      <c r="R43" s="78"/>
      <c r="T43" s="78"/>
      <c r="U43" s="78"/>
    </row>
    <row r="44" spans="1:21" ht="16.5" thickBot="1" x14ac:dyDescent="0.3">
      <c r="A44" s="22">
        <v>2011</v>
      </c>
      <c r="B44" s="22">
        <v>4</v>
      </c>
      <c r="C44" s="22">
        <v>12</v>
      </c>
      <c r="D44" s="22">
        <v>11.5</v>
      </c>
      <c r="E44" s="23" t="s">
        <v>13</v>
      </c>
      <c r="F44" s="40" t="s">
        <v>12</v>
      </c>
      <c r="G44">
        <f>D44-10</f>
        <v>1.5</v>
      </c>
      <c r="H44" s="5">
        <v>40645</v>
      </c>
      <c r="I44" s="60">
        <f t="shared" si="1"/>
        <v>11.5</v>
      </c>
      <c r="J44" s="77">
        <v>0</v>
      </c>
      <c r="K44" s="167">
        <v>0.875</v>
      </c>
      <c r="L44" s="167">
        <v>2.25</v>
      </c>
      <c r="M44" s="167">
        <v>56.875</v>
      </c>
      <c r="N44" s="168" t="s">
        <v>118</v>
      </c>
      <c r="O44" s="6">
        <v>6</v>
      </c>
      <c r="P44" s="78"/>
      <c r="Q44">
        <v>7</v>
      </c>
      <c r="R44" s="78"/>
      <c r="T44" s="78"/>
      <c r="U44" s="78"/>
    </row>
    <row r="45" spans="1:21" ht="16.5" thickBot="1" x14ac:dyDescent="0.3">
      <c r="A45" s="22">
        <v>2011</v>
      </c>
      <c r="B45" s="22">
        <v>4</v>
      </c>
      <c r="C45" s="22">
        <v>13</v>
      </c>
      <c r="D45" s="22">
        <v>13.6</v>
      </c>
      <c r="E45" s="23" t="s">
        <v>13</v>
      </c>
      <c r="F45" s="40" t="s">
        <v>12</v>
      </c>
      <c r="G45">
        <f t="shared" ref="G45:G86" si="3">D45-10</f>
        <v>3.5999999999999996</v>
      </c>
      <c r="H45" s="5">
        <v>40646</v>
      </c>
      <c r="I45" s="60">
        <f t="shared" si="1"/>
        <v>13.6</v>
      </c>
      <c r="J45" s="77">
        <v>0</v>
      </c>
      <c r="K45" s="167">
        <v>0.25</v>
      </c>
      <c r="L45" s="167">
        <v>1.375</v>
      </c>
      <c r="M45" s="167">
        <v>55.625</v>
      </c>
      <c r="N45" s="168" t="s">
        <v>130</v>
      </c>
      <c r="O45" s="6">
        <v>19</v>
      </c>
      <c r="P45" s="78">
        <v>2</v>
      </c>
      <c r="Q45">
        <v>12</v>
      </c>
      <c r="R45" s="78"/>
      <c r="T45" s="78"/>
      <c r="U45" s="78"/>
    </row>
    <row r="46" spans="1:21" ht="16.5" thickBot="1" x14ac:dyDescent="0.3">
      <c r="A46" s="22">
        <v>2011</v>
      </c>
      <c r="B46" s="22">
        <v>4</v>
      </c>
      <c r="C46" s="22">
        <v>14</v>
      </c>
      <c r="D46" s="22">
        <v>14</v>
      </c>
      <c r="E46" s="23" t="s">
        <v>13</v>
      </c>
      <c r="F46" s="40" t="s">
        <v>12</v>
      </c>
      <c r="G46">
        <f t="shared" si="3"/>
        <v>4</v>
      </c>
      <c r="H46" s="5">
        <v>40647</v>
      </c>
      <c r="I46" s="60">
        <f t="shared" si="1"/>
        <v>14</v>
      </c>
      <c r="J46" s="77">
        <v>0</v>
      </c>
      <c r="K46" s="167">
        <v>1.5</v>
      </c>
      <c r="L46" s="167">
        <v>4</v>
      </c>
      <c r="M46" s="167">
        <v>60.25</v>
      </c>
      <c r="N46" s="168" t="s">
        <v>129</v>
      </c>
      <c r="O46" s="6">
        <v>28</v>
      </c>
      <c r="P46" s="78">
        <v>7</v>
      </c>
      <c r="Q46">
        <v>26</v>
      </c>
      <c r="R46" s="78"/>
      <c r="T46" s="78"/>
      <c r="U46" s="78">
        <v>2</v>
      </c>
    </row>
    <row r="47" spans="1:21" ht="16.5" thickBot="1" x14ac:dyDescent="0.3">
      <c r="A47" s="22">
        <v>2011</v>
      </c>
      <c r="B47" s="22">
        <v>4</v>
      </c>
      <c r="C47" s="22">
        <v>15</v>
      </c>
      <c r="D47" s="22">
        <v>14.1</v>
      </c>
      <c r="E47" s="23" t="s">
        <v>13</v>
      </c>
      <c r="F47" s="40" t="s">
        <v>12</v>
      </c>
      <c r="G47">
        <f t="shared" si="3"/>
        <v>4.0999999999999996</v>
      </c>
      <c r="H47" s="5">
        <v>40648</v>
      </c>
      <c r="I47" s="60">
        <f t="shared" si="1"/>
        <v>14.1</v>
      </c>
      <c r="J47" s="77">
        <v>0</v>
      </c>
      <c r="K47" s="167">
        <v>1.25</v>
      </c>
      <c r="L47" s="167">
        <v>4.75</v>
      </c>
      <c r="M47" s="167">
        <v>63.125</v>
      </c>
      <c r="N47" s="168" t="s">
        <v>129</v>
      </c>
      <c r="O47" s="6">
        <v>44</v>
      </c>
      <c r="P47" s="78">
        <v>5</v>
      </c>
      <c r="Q47">
        <v>44</v>
      </c>
      <c r="R47" s="78"/>
      <c r="T47" s="78"/>
      <c r="U47" s="78"/>
    </row>
    <row r="48" spans="1:21" ht="16.5" thickBot="1" x14ac:dyDescent="0.3">
      <c r="A48" s="22">
        <v>2011</v>
      </c>
      <c r="B48" s="22">
        <v>4</v>
      </c>
      <c r="C48" s="22">
        <v>16</v>
      </c>
      <c r="D48" s="22">
        <v>14.9</v>
      </c>
      <c r="E48" s="23" t="s">
        <v>13</v>
      </c>
      <c r="F48" s="40" t="s">
        <v>12</v>
      </c>
      <c r="G48">
        <f t="shared" si="3"/>
        <v>4.9000000000000004</v>
      </c>
      <c r="H48" s="5">
        <v>40649</v>
      </c>
      <c r="I48" s="60">
        <f t="shared" si="1"/>
        <v>14.9</v>
      </c>
      <c r="J48" s="77">
        <v>0</v>
      </c>
      <c r="K48" s="167">
        <v>2.125</v>
      </c>
      <c r="L48" s="167">
        <v>5.5</v>
      </c>
      <c r="M48" s="167">
        <v>50.75</v>
      </c>
      <c r="N48" s="168" t="s">
        <v>121</v>
      </c>
      <c r="O48" s="6">
        <v>59</v>
      </c>
      <c r="P48" s="78">
        <v>5</v>
      </c>
      <c r="Q48">
        <v>52</v>
      </c>
      <c r="R48" s="78"/>
      <c r="T48" s="78"/>
      <c r="U48" s="78"/>
    </row>
    <row r="49" spans="1:21" ht="16.5" thickBot="1" x14ac:dyDescent="0.3">
      <c r="A49" s="22">
        <v>2011</v>
      </c>
      <c r="B49" s="22">
        <v>4</v>
      </c>
      <c r="C49" s="22">
        <v>17</v>
      </c>
      <c r="D49" s="22">
        <v>12.3</v>
      </c>
      <c r="E49" s="23" t="s">
        <v>13</v>
      </c>
      <c r="F49" s="40" t="s">
        <v>12</v>
      </c>
      <c r="G49">
        <f t="shared" si="3"/>
        <v>2.3000000000000007</v>
      </c>
      <c r="H49" s="5">
        <v>40650</v>
      </c>
      <c r="I49" s="60">
        <f t="shared" si="1"/>
        <v>12.3</v>
      </c>
      <c r="J49" s="77">
        <v>1.8</v>
      </c>
      <c r="K49" s="167">
        <v>2</v>
      </c>
      <c r="L49" s="167">
        <v>5.625</v>
      </c>
      <c r="M49" s="167">
        <v>69.5</v>
      </c>
      <c r="N49" s="168" t="s">
        <v>120</v>
      </c>
      <c r="O49" s="6">
        <v>45</v>
      </c>
      <c r="P49" s="78">
        <v>3</v>
      </c>
      <c r="Q49">
        <v>69</v>
      </c>
      <c r="R49" s="78"/>
      <c r="T49" s="78"/>
      <c r="U49" s="78">
        <v>1</v>
      </c>
    </row>
    <row r="50" spans="1:21" ht="16.5" thickBot="1" x14ac:dyDescent="0.3">
      <c r="A50" s="22">
        <v>2011</v>
      </c>
      <c r="B50" s="22">
        <v>4</v>
      </c>
      <c r="C50" s="22">
        <v>18</v>
      </c>
      <c r="D50" s="22">
        <v>9.6</v>
      </c>
      <c r="E50" s="23" t="s">
        <v>12</v>
      </c>
      <c r="F50" s="40" t="s">
        <v>12</v>
      </c>
      <c r="G50">
        <f t="shared" si="3"/>
        <v>-0.40000000000000036</v>
      </c>
      <c r="H50" s="5">
        <v>40651</v>
      </c>
      <c r="I50" s="60">
        <f t="shared" si="1"/>
        <v>9.6</v>
      </c>
      <c r="J50" s="77">
        <v>0</v>
      </c>
      <c r="K50" s="167">
        <v>1.25</v>
      </c>
      <c r="L50" s="167">
        <v>3.875</v>
      </c>
      <c r="M50" s="167">
        <v>46.25</v>
      </c>
      <c r="N50" s="168" t="s">
        <v>118</v>
      </c>
      <c r="O50" s="6">
        <v>93</v>
      </c>
      <c r="P50">
        <v>8</v>
      </c>
      <c r="Q50">
        <v>183</v>
      </c>
      <c r="R50" s="78">
        <v>2</v>
      </c>
      <c r="T50" s="78"/>
      <c r="U50" s="78"/>
    </row>
    <row r="51" spans="1:21" ht="16.5" thickBot="1" x14ac:dyDescent="0.3">
      <c r="A51" s="22">
        <v>2011</v>
      </c>
      <c r="B51" s="22">
        <v>4</v>
      </c>
      <c r="C51" s="22">
        <v>19</v>
      </c>
      <c r="D51" s="22">
        <v>13</v>
      </c>
      <c r="E51" s="23" t="s">
        <v>13</v>
      </c>
      <c r="F51" s="40" t="s">
        <v>12</v>
      </c>
      <c r="G51">
        <f t="shared" si="3"/>
        <v>3</v>
      </c>
      <c r="H51" s="5">
        <v>40652</v>
      </c>
      <c r="I51" s="60">
        <f t="shared" si="1"/>
        <v>13</v>
      </c>
      <c r="J51" s="77">
        <v>0</v>
      </c>
      <c r="K51" s="167">
        <v>1.875</v>
      </c>
      <c r="L51" s="167">
        <v>5.375</v>
      </c>
      <c r="M51" s="167">
        <v>46.125</v>
      </c>
      <c r="N51" s="168" t="s">
        <v>129</v>
      </c>
      <c r="O51" s="6">
        <v>126</v>
      </c>
      <c r="P51">
        <v>12</v>
      </c>
      <c r="Q51">
        <v>365</v>
      </c>
      <c r="R51" s="78">
        <v>2</v>
      </c>
      <c r="T51" s="78"/>
      <c r="U51" s="78"/>
    </row>
    <row r="52" spans="1:21" ht="16.5" thickBot="1" x14ac:dyDescent="0.3">
      <c r="A52" s="22">
        <v>2011</v>
      </c>
      <c r="B52" s="22">
        <v>4</v>
      </c>
      <c r="C52" s="22">
        <v>20</v>
      </c>
      <c r="D52" s="22">
        <v>12.7</v>
      </c>
      <c r="E52" s="23" t="s">
        <v>13</v>
      </c>
      <c r="F52" s="40" t="s">
        <v>12</v>
      </c>
      <c r="G52">
        <f t="shared" si="3"/>
        <v>2.6999999999999993</v>
      </c>
      <c r="H52" s="5">
        <v>40653</v>
      </c>
      <c r="I52" s="60">
        <f t="shared" si="1"/>
        <v>12.7</v>
      </c>
      <c r="J52" s="77">
        <v>0</v>
      </c>
      <c r="K52" s="167">
        <v>2.125</v>
      </c>
      <c r="L52" s="167">
        <v>5.625</v>
      </c>
      <c r="M52" s="167">
        <v>62.125</v>
      </c>
      <c r="N52" s="168" t="s">
        <v>120</v>
      </c>
      <c r="O52" s="6">
        <v>87</v>
      </c>
      <c r="P52">
        <v>18</v>
      </c>
      <c r="Q52">
        <v>487</v>
      </c>
      <c r="R52" s="78">
        <v>2</v>
      </c>
      <c r="T52" s="78"/>
      <c r="U52" s="78"/>
    </row>
    <row r="53" spans="1:21" ht="16.5" thickBot="1" x14ac:dyDescent="0.3">
      <c r="A53" s="22">
        <v>2011</v>
      </c>
      <c r="B53" s="22">
        <v>4</v>
      </c>
      <c r="C53" s="22">
        <v>21</v>
      </c>
      <c r="D53" s="22">
        <v>11.2</v>
      </c>
      <c r="E53" s="23" t="s">
        <v>13</v>
      </c>
      <c r="F53" s="40" t="s">
        <v>12</v>
      </c>
      <c r="G53">
        <f t="shared" si="3"/>
        <v>1.1999999999999993</v>
      </c>
      <c r="H53" s="5">
        <v>40654</v>
      </c>
      <c r="I53" s="60">
        <f t="shared" si="1"/>
        <v>11.2</v>
      </c>
      <c r="J53" s="77">
        <v>0</v>
      </c>
      <c r="K53" s="167">
        <v>0.75</v>
      </c>
      <c r="L53" s="167">
        <v>1.5</v>
      </c>
      <c r="M53" s="167">
        <v>52.625</v>
      </c>
      <c r="N53" s="168" t="s">
        <v>118</v>
      </c>
      <c r="O53" s="6">
        <v>61</v>
      </c>
      <c r="P53">
        <v>27</v>
      </c>
      <c r="Q53">
        <v>221</v>
      </c>
      <c r="R53" s="78">
        <v>4</v>
      </c>
      <c r="T53" s="78"/>
      <c r="U53" s="78"/>
    </row>
    <row r="54" spans="1:21" ht="16.5" thickBot="1" x14ac:dyDescent="0.3">
      <c r="A54" s="22">
        <v>2011</v>
      </c>
      <c r="B54" s="22">
        <v>4</v>
      </c>
      <c r="C54" s="22">
        <v>22</v>
      </c>
      <c r="D54" s="22">
        <v>17.2</v>
      </c>
      <c r="E54" s="23" t="s">
        <v>14</v>
      </c>
      <c r="F54" s="40" t="s">
        <v>12</v>
      </c>
      <c r="G54">
        <f t="shared" si="3"/>
        <v>7.1999999999999993</v>
      </c>
      <c r="H54" s="5">
        <v>40655</v>
      </c>
      <c r="I54" s="60">
        <f t="shared" si="1"/>
        <v>17.2</v>
      </c>
      <c r="J54" s="77">
        <v>0</v>
      </c>
      <c r="K54" s="167">
        <v>3</v>
      </c>
      <c r="L54" s="167">
        <v>7.875</v>
      </c>
      <c r="M54" s="167">
        <v>35.375</v>
      </c>
      <c r="N54" s="168" t="s">
        <v>121</v>
      </c>
      <c r="O54" s="6">
        <v>53</v>
      </c>
      <c r="P54">
        <v>35</v>
      </c>
      <c r="Q54">
        <v>112</v>
      </c>
      <c r="R54" s="78">
        <v>12</v>
      </c>
      <c r="T54" s="78"/>
      <c r="U54" s="78"/>
    </row>
    <row r="55" spans="1:21" ht="16.5" thickBot="1" x14ac:dyDescent="0.3">
      <c r="A55" s="22">
        <v>2011</v>
      </c>
      <c r="B55" s="22">
        <v>4</v>
      </c>
      <c r="C55" s="22">
        <v>23</v>
      </c>
      <c r="D55" s="22">
        <v>14.6</v>
      </c>
      <c r="E55" s="23" t="s">
        <v>13</v>
      </c>
      <c r="F55" s="40" t="s">
        <v>12</v>
      </c>
      <c r="G55">
        <f t="shared" si="3"/>
        <v>4.5999999999999996</v>
      </c>
      <c r="H55" s="5">
        <v>40656</v>
      </c>
      <c r="I55" s="60">
        <f t="shared" si="1"/>
        <v>14.6</v>
      </c>
      <c r="J55" s="77">
        <v>0</v>
      </c>
      <c r="K55" s="167">
        <v>7.5</v>
      </c>
      <c r="L55" s="167">
        <v>15.625</v>
      </c>
      <c r="M55" s="167">
        <v>48</v>
      </c>
      <c r="N55" s="168" t="s">
        <v>122</v>
      </c>
      <c r="O55" s="6">
        <v>37</v>
      </c>
      <c r="P55">
        <v>68</v>
      </c>
      <c r="Q55">
        <v>87</v>
      </c>
      <c r="R55" s="78">
        <v>48</v>
      </c>
      <c r="T55" s="78"/>
      <c r="U55" s="78"/>
    </row>
    <row r="56" spans="1:21" ht="16.5" thickBot="1" x14ac:dyDescent="0.3">
      <c r="A56" s="22">
        <v>2011</v>
      </c>
      <c r="B56" s="22">
        <v>4</v>
      </c>
      <c r="C56" s="22">
        <v>24</v>
      </c>
      <c r="D56" s="22">
        <v>6.4</v>
      </c>
      <c r="E56" s="23" t="s">
        <v>12</v>
      </c>
      <c r="F56" s="40" t="s">
        <v>12</v>
      </c>
      <c r="G56">
        <f t="shared" si="3"/>
        <v>-3.5999999999999996</v>
      </c>
      <c r="H56" s="5">
        <v>40657</v>
      </c>
      <c r="I56" s="60">
        <f t="shared" si="1"/>
        <v>6.4</v>
      </c>
      <c r="J56" s="77">
        <v>0</v>
      </c>
      <c r="K56" s="167">
        <v>1.875</v>
      </c>
      <c r="L56" s="167">
        <v>4.25</v>
      </c>
      <c r="M56" s="167">
        <v>55.875</v>
      </c>
      <c r="N56" s="168" t="s">
        <v>119</v>
      </c>
      <c r="O56" s="6">
        <v>18</v>
      </c>
      <c r="P56">
        <v>125</v>
      </c>
      <c r="Q56">
        <v>66</v>
      </c>
      <c r="R56" s="78">
        <v>187</v>
      </c>
      <c r="T56" s="78"/>
      <c r="U56" s="78"/>
    </row>
    <row r="57" spans="1:21" ht="16.5" thickBot="1" x14ac:dyDescent="0.3">
      <c r="A57" s="22">
        <v>2011</v>
      </c>
      <c r="B57" s="22">
        <v>4</v>
      </c>
      <c r="C57" s="22">
        <v>25</v>
      </c>
      <c r="D57" s="22">
        <v>6.2</v>
      </c>
      <c r="E57" s="23" t="s">
        <v>12</v>
      </c>
      <c r="F57" s="40" t="s">
        <v>12</v>
      </c>
      <c r="G57">
        <f t="shared" si="3"/>
        <v>-3.8</v>
      </c>
      <c r="H57" s="5">
        <v>40658</v>
      </c>
      <c r="I57" s="60">
        <f t="shared" si="1"/>
        <v>6.2</v>
      </c>
      <c r="J57" s="77">
        <v>0</v>
      </c>
      <c r="K57" s="167">
        <v>1.25</v>
      </c>
      <c r="L57" s="167">
        <v>2.75</v>
      </c>
      <c r="M57" s="167">
        <v>41.75</v>
      </c>
      <c r="N57" s="168" t="s">
        <v>129</v>
      </c>
      <c r="O57" s="6">
        <v>13</v>
      </c>
      <c r="P57">
        <v>240</v>
      </c>
      <c r="Q57">
        <v>62</v>
      </c>
      <c r="R57" s="78">
        <v>756</v>
      </c>
      <c r="T57" s="78"/>
      <c r="U57" s="78"/>
    </row>
    <row r="58" spans="1:21" ht="16.5" thickBot="1" x14ac:dyDescent="0.3">
      <c r="A58" s="22">
        <v>2011</v>
      </c>
      <c r="B58" s="22">
        <v>4</v>
      </c>
      <c r="C58" s="22">
        <v>26</v>
      </c>
      <c r="D58" s="22">
        <v>9.1</v>
      </c>
      <c r="E58" s="23" t="s">
        <v>12</v>
      </c>
      <c r="F58" s="40" t="s">
        <v>12</v>
      </c>
      <c r="G58">
        <f t="shared" si="3"/>
        <v>-0.90000000000000036</v>
      </c>
      <c r="H58" s="5">
        <v>40659</v>
      </c>
      <c r="I58" s="60">
        <f t="shared" si="1"/>
        <v>9.1</v>
      </c>
      <c r="J58" s="77">
        <v>4.7</v>
      </c>
      <c r="K58" s="167">
        <v>1.5</v>
      </c>
      <c r="L58" s="167">
        <v>4.375</v>
      </c>
      <c r="M58" s="167">
        <v>73</v>
      </c>
      <c r="N58" s="168" t="s">
        <v>121</v>
      </c>
      <c r="O58" s="193">
        <v>2</v>
      </c>
      <c r="P58">
        <v>480</v>
      </c>
      <c r="Q58">
        <v>65</v>
      </c>
      <c r="R58" s="78">
        <v>324</v>
      </c>
      <c r="T58" s="78"/>
      <c r="U58" s="78"/>
    </row>
    <row r="59" spans="1:21" ht="16.5" thickBot="1" x14ac:dyDescent="0.3">
      <c r="A59" s="22">
        <v>2011</v>
      </c>
      <c r="B59" s="22">
        <v>4</v>
      </c>
      <c r="C59" s="22">
        <v>27</v>
      </c>
      <c r="D59" s="22">
        <v>8.4</v>
      </c>
      <c r="E59" s="23" t="s">
        <v>12</v>
      </c>
      <c r="F59" s="40" t="s">
        <v>12</v>
      </c>
      <c r="G59">
        <f t="shared" si="3"/>
        <v>-1.5999999999999996</v>
      </c>
      <c r="H59" s="5">
        <v>40660</v>
      </c>
      <c r="I59" s="60">
        <f t="shared" si="1"/>
        <v>8.4</v>
      </c>
      <c r="J59" s="77">
        <v>3.2</v>
      </c>
      <c r="K59" s="167">
        <v>4.25</v>
      </c>
      <c r="L59" s="167">
        <v>10.5</v>
      </c>
      <c r="M59" s="167">
        <v>76</v>
      </c>
      <c r="N59" s="168" t="s">
        <v>119</v>
      </c>
      <c r="O59" s="193"/>
      <c r="P59">
        <v>1000</v>
      </c>
      <c r="Q59">
        <v>29</v>
      </c>
      <c r="R59" s="78">
        <v>156</v>
      </c>
      <c r="T59" s="78"/>
      <c r="U59" s="78"/>
    </row>
    <row r="60" spans="1:21" ht="16.5" thickBot="1" x14ac:dyDescent="0.3">
      <c r="A60" s="22">
        <v>2011</v>
      </c>
      <c r="B60" s="22">
        <v>4</v>
      </c>
      <c r="C60" s="22">
        <v>28</v>
      </c>
      <c r="D60" s="22">
        <v>4.3</v>
      </c>
      <c r="E60" s="23" t="s">
        <v>11</v>
      </c>
      <c r="F60" s="40" t="s">
        <v>12</v>
      </c>
      <c r="G60">
        <f t="shared" si="3"/>
        <v>-5.7</v>
      </c>
      <c r="H60" s="5">
        <v>40661</v>
      </c>
      <c r="I60" s="60">
        <f t="shared" si="1"/>
        <v>4.3</v>
      </c>
      <c r="J60" s="77">
        <v>0.4</v>
      </c>
      <c r="K60" s="167">
        <v>4.75</v>
      </c>
      <c r="L60" s="167">
        <v>9.625</v>
      </c>
      <c r="M60" s="167">
        <v>73.25</v>
      </c>
      <c r="N60" s="168" t="s">
        <v>123</v>
      </c>
      <c r="O60" s="193">
        <v>4</v>
      </c>
      <c r="P60">
        <v>850</v>
      </c>
      <c r="Q60">
        <v>8</v>
      </c>
      <c r="R60" s="78">
        <v>87</v>
      </c>
      <c r="T60" s="78"/>
      <c r="U60" s="78"/>
    </row>
    <row r="61" spans="1:21" ht="16.5" thickBot="1" x14ac:dyDescent="0.3">
      <c r="A61" s="22">
        <v>2011</v>
      </c>
      <c r="B61" s="22">
        <v>4</v>
      </c>
      <c r="C61" s="22">
        <v>29</v>
      </c>
      <c r="D61" s="22">
        <v>6.8</v>
      </c>
      <c r="E61" s="23" t="s">
        <v>12</v>
      </c>
      <c r="F61" s="40" t="s">
        <v>12</v>
      </c>
      <c r="G61">
        <f t="shared" si="3"/>
        <v>-3.2</v>
      </c>
      <c r="H61" s="5">
        <v>40662</v>
      </c>
      <c r="I61" s="60">
        <f t="shared" si="1"/>
        <v>6.8</v>
      </c>
      <c r="J61" s="77">
        <v>0.3</v>
      </c>
      <c r="K61" s="167">
        <v>1.375</v>
      </c>
      <c r="L61" s="167">
        <v>4</v>
      </c>
      <c r="M61" s="167">
        <v>59.25</v>
      </c>
      <c r="N61" s="168" t="s">
        <v>117</v>
      </c>
      <c r="O61" s="193">
        <v>2</v>
      </c>
      <c r="P61">
        <v>720</v>
      </c>
      <c r="Q61">
        <v>7</v>
      </c>
      <c r="R61" s="78">
        <v>54</v>
      </c>
      <c r="T61" s="78"/>
      <c r="U61" s="78"/>
    </row>
    <row r="62" spans="1:21" ht="16.5" thickBot="1" x14ac:dyDescent="0.3">
      <c r="A62" s="22">
        <v>2011</v>
      </c>
      <c r="B62" s="22">
        <v>4</v>
      </c>
      <c r="C62" s="22">
        <v>30</v>
      </c>
      <c r="D62" s="22">
        <v>9</v>
      </c>
      <c r="E62" s="23" t="s">
        <v>12</v>
      </c>
      <c r="F62" s="40" t="s">
        <v>12</v>
      </c>
      <c r="G62">
        <f t="shared" si="3"/>
        <v>-1</v>
      </c>
      <c r="H62" s="5">
        <v>40663</v>
      </c>
      <c r="I62" s="60">
        <f t="shared" si="1"/>
        <v>9</v>
      </c>
      <c r="J62" s="77">
        <v>0</v>
      </c>
      <c r="K62" s="167">
        <v>1.25</v>
      </c>
      <c r="L62" s="167">
        <v>4</v>
      </c>
      <c r="M62" s="167">
        <v>48.875</v>
      </c>
      <c r="N62" s="168" t="s">
        <v>129</v>
      </c>
      <c r="O62" s="193">
        <v>8</v>
      </c>
      <c r="P62">
        <v>580</v>
      </c>
      <c r="Q62">
        <v>3</v>
      </c>
      <c r="R62" s="78">
        <v>42</v>
      </c>
      <c r="T62" s="78"/>
      <c r="U62" s="78"/>
    </row>
    <row r="63" spans="1:21" ht="16.5" thickBot="1" x14ac:dyDescent="0.3">
      <c r="A63" s="22">
        <v>2011</v>
      </c>
      <c r="B63" s="22">
        <v>5</v>
      </c>
      <c r="C63" s="22">
        <v>1</v>
      </c>
      <c r="D63" s="22">
        <v>11.3</v>
      </c>
      <c r="E63" s="23" t="s">
        <v>13</v>
      </c>
      <c r="F63" s="40" t="s">
        <v>12</v>
      </c>
      <c r="G63">
        <f t="shared" si="3"/>
        <v>1.3000000000000007</v>
      </c>
      <c r="H63" s="5">
        <v>40664</v>
      </c>
      <c r="I63" s="60">
        <f t="shared" si="1"/>
        <v>11.3</v>
      </c>
      <c r="J63" s="77">
        <v>0</v>
      </c>
      <c r="K63" s="167">
        <v>1.75</v>
      </c>
      <c r="L63" s="167">
        <v>5.5</v>
      </c>
      <c r="M63" s="167">
        <v>47</v>
      </c>
      <c r="N63" s="168" t="s">
        <v>123</v>
      </c>
      <c r="O63" s="193">
        <v>7</v>
      </c>
      <c r="P63">
        <v>420</v>
      </c>
      <c r="Q63">
        <v>1</v>
      </c>
      <c r="R63" s="78">
        <v>37</v>
      </c>
      <c r="T63" s="78"/>
      <c r="U63" s="78"/>
    </row>
    <row r="64" spans="1:21" ht="16.5" thickBot="1" x14ac:dyDescent="0.3">
      <c r="A64" s="22">
        <v>2011</v>
      </c>
      <c r="B64" s="22">
        <v>5</v>
      </c>
      <c r="C64" s="22">
        <v>2</v>
      </c>
      <c r="D64" s="22">
        <v>9.9</v>
      </c>
      <c r="E64" s="23" t="s">
        <v>12</v>
      </c>
      <c r="F64" s="40" t="s">
        <v>12</v>
      </c>
      <c r="G64">
        <f t="shared" si="3"/>
        <v>-9.9999999999999645E-2</v>
      </c>
      <c r="H64" s="5">
        <v>40665</v>
      </c>
      <c r="I64" s="60">
        <f t="shared" si="1"/>
        <v>9.9</v>
      </c>
      <c r="J64" s="77">
        <v>0.4</v>
      </c>
      <c r="K64" s="167">
        <v>1.375</v>
      </c>
      <c r="L64" s="167">
        <v>4.875</v>
      </c>
      <c r="M64" s="167">
        <v>62.625</v>
      </c>
      <c r="N64" s="168" t="s">
        <v>120</v>
      </c>
      <c r="O64" s="6">
        <v>2</v>
      </c>
      <c r="P64">
        <v>310</v>
      </c>
      <c r="R64" s="78">
        <v>28</v>
      </c>
      <c r="T64" s="78"/>
      <c r="U64" s="78"/>
    </row>
    <row r="65" spans="1:21" ht="16.5" thickBot="1" x14ac:dyDescent="0.3">
      <c r="A65" s="22">
        <v>2011</v>
      </c>
      <c r="B65" s="22">
        <v>5</v>
      </c>
      <c r="C65" s="22">
        <v>3</v>
      </c>
      <c r="D65" s="22">
        <v>7.7</v>
      </c>
      <c r="E65" s="23" t="s">
        <v>12</v>
      </c>
      <c r="F65" s="40" t="s">
        <v>12</v>
      </c>
      <c r="G65">
        <f t="shared" si="3"/>
        <v>-2.2999999999999998</v>
      </c>
      <c r="H65" s="5">
        <v>40666</v>
      </c>
      <c r="I65" s="60">
        <f t="shared" si="1"/>
        <v>7.7</v>
      </c>
      <c r="J65" s="77">
        <v>0.4</v>
      </c>
      <c r="K65" s="167">
        <v>1</v>
      </c>
      <c r="L65" s="167">
        <v>2.75</v>
      </c>
      <c r="M65" s="167">
        <v>52</v>
      </c>
      <c r="N65" s="168" t="s">
        <v>121</v>
      </c>
      <c r="P65">
        <v>230</v>
      </c>
      <c r="R65" s="78">
        <v>21</v>
      </c>
      <c r="T65" s="78"/>
      <c r="U65" s="78"/>
    </row>
    <row r="66" spans="1:21" ht="16.5" thickBot="1" x14ac:dyDescent="0.3">
      <c r="A66" s="22">
        <v>2011</v>
      </c>
      <c r="B66" s="22">
        <v>5</v>
      </c>
      <c r="C66" s="22">
        <v>4</v>
      </c>
      <c r="D66" s="22">
        <v>7.4</v>
      </c>
      <c r="E66" s="23" t="s">
        <v>12</v>
      </c>
      <c r="F66" s="40" t="s">
        <v>12</v>
      </c>
      <c r="G66">
        <f t="shared" si="3"/>
        <v>-2.5999999999999996</v>
      </c>
      <c r="H66" s="5">
        <v>40667</v>
      </c>
      <c r="I66" s="60">
        <f t="shared" si="1"/>
        <v>7.4</v>
      </c>
      <c r="J66" s="77">
        <v>0</v>
      </c>
      <c r="K66" s="167">
        <v>1.625</v>
      </c>
      <c r="L66" s="167">
        <v>4.625</v>
      </c>
      <c r="M66" s="167">
        <v>43.25</v>
      </c>
      <c r="N66" s="168" t="s">
        <v>119</v>
      </c>
      <c r="P66">
        <v>180</v>
      </c>
      <c r="R66" s="78">
        <v>18</v>
      </c>
      <c r="T66" s="78"/>
      <c r="U66" s="78"/>
    </row>
    <row r="67" spans="1:21" ht="16.5" thickBot="1" x14ac:dyDescent="0.3">
      <c r="A67" s="22">
        <v>2011</v>
      </c>
      <c r="B67" s="22">
        <v>5</v>
      </c>
      <c r="C67" s="22">
        <v>5</v>
      </c>
      <c r="D67" s="22">
        <v>5.8</v>
      </c>
      <c r="E67" s="23" t="s">
        <v>12</v>
      </c>
      <c r="F67" s="40" t="s">
        <v>12</v>
      </c>
      <c r="G67">
        <f t="shared" si="3"/>
        <v>-4.2</v>
      </c>
      <c r="H67" s="5">
        <v>40668</v>
      </c>
      <c r="I67" s="60">
        <f t="shared" ref="I67:I130" si="4">D67</f>
        <v>5.8</v>
      </c>
      <c r="J67" s="77">
        <v>0</v>
      </c>
      <c r="K67" s="167">
        <v>2.875</v>
      </c>
      <c r="L67" s="167">
        <v>7.25</v>
      </c>
      <c r="M67" s="167">
        <v>62.75</v>
      </c>
      <c r="N67" s="168" t="s">
        <v>132</v>
      </c>
      <c r="P67">
        <v>135</v>
      </c>
      <c r="R67" s="78">
        <v>12</v>
      </c>
      <c r="S67">
        <v>1</v>
      </c>
      <c r="T67" s="78"/>
      <c r="U67" s="78"/>
    </row>
    <row r="68" spans="1:21" ht="16.5" thickBot="1" x14ac:dyDescent="0.3">
      <c r="A68" s="22">
        <v>2011</v>
      </c>
      <c r="B68" s="22">
        <v>5</v>
      </c>
      <c r="C68" s="22">
        <v>6</v>
      </c>
      <c r="D68" s="22">
        <v>5.7</v>
      </c>
      <c r="E68" s="23" t="s">
        <v>12</v>
      </c>
      <c r="F68" s="40" t="s">
        <v>12</v>
      </c>
      <c r="G68">
        <f t="shared" si="3"/>
        <v>-4.3</v>
      </c>
      <c r="H68" s="5">
        <v>40669</v>
      </c>
      <c r="I68" s="60">
        <f t="shared" si="4"/>
        <v>5.7</v>
      </c>
      <c r="J68" s="77">
        <v>0</v>
      </c>
      <c r="K68" s="167">
        <v>2</v>
      </c>
      <c r="L68" s="167">
        <v>6</v>
      </c>
      <c r="M68" s="167">
        <v>69.75</v>
      </c>
      <c r="N68" s="168" t="s">
        <v>126</v>
      </c>
      <c r="P68">
        <v>95</v>
      </c>
      <c r="R68" s="78"/>
      <c r="S68">
        <v>7</v>
      </c>
      <c r="T68" s="78"/>
      <c r="U68" s="78"/>
    </row>
    <row r="69" spans="1:21" ht="16.5" thickBot="1" x14ac:dyDescent="0.3">
      <c r="A69" s="22">
        <v>2011</v>
      </c>
      <c r="B69" s="22">
        <v>5</v>
      </c>
      <c r="C69" s="22">
        <v>7</v>
      </c>
      <c r="D69" s="22">
        <v>9.1999999999999993</v>
      </c>
      <c r="E69" s="23" t="s">
        <v>12</v>
      </c>
      <c r="F69" s="40" t="s">
        <v>12</v>
      </c>
      <c r="G69">
        <f t="shared" si="3"/>
        <v>-0.80000000000000071</v>
      </c>
      <c r="H69" s="5">
        <v>40670</v>
      </c>
      <c r="I69" s="60">
        <f t="shared" si="4"/>
        <v>9.1999999999999993</v>
      </c>
      <c r="J69" s="77">
        <v>0</v>
      </c>
      <c r="K69" s="167">
        <v>3.125</v>
      </c>
      <c r="L69" s="167">
        <v>7.5</v>
      </c>
      <c r="M69" s="167">
        <v>42.125</v>
      </c>
      <c r="N69" s="168" t="s">
        <v>123</v>
      </c>
      <c r="P69">
        <v>65</v>
      </c>
      <c r="R69" s="78"/>
      <c r="S69">
        <v>9</v>
      </c>
      <c r="T69" s="78"/>
      <c r="U69" s="78">
        <v>1</v>
      </c>
    </row>
    <row r="70" spans="1:21" ht="16.5" thickBot="1" x14ac:dyDescent="0.3">
      <c r="A70" s="22">
        <v>2011</v>
      </c>
      <c r="B70" s="22">
        <v>5</v>
      </c>
      <c r="C70" s="22">
        <v>8</v>
      </c>
      <c r="D70" s="22">
        <v>7.6</v>
      </c>
      <c r="E70" s="23" t="s">
        <v>12</v>
      </c>
      <c r="F70" s="40" t="s">
        <v>12</v>
      </c>
      <c r="G70">
        <f t="shared" si="3"/>
        <v>-2.4000000000000004</v>
      </c>
      <c r="H70" s="5">
        <v>40671</v>
      </c>
      <c r="I70" s="60">
        <f t="shared" si="4"/>
        <v>7.6</v>
      </c>
      <c r="J70" s="77">
        <v>1.8</v>
      </c>
      <c r="K70" s="167">
        <v>1.5</v>
      </c>
      <c r="L70" s="167">
        <v>4</v>
      </c>
      <c r="M70" s="167">
        <v>58.5</v>
      </c>
      <c r="N70" s="168" t="s">
        <v>126</v>
      </c>
      <c r="O70">
        <v>1</v>
      </c>
      <c r="P70">
        <v>42</v>
      </c>
      <c r="R70" s="78"/>
      <c r="S70">
        <v>10</v>
      </c>
      <c r="T70" s="78"/>
      <c r="U70" s="78"/>
    </row>
    <row r="71" spans="1:21" ht="16.5" thickBot="1" x14ac:dyDescent="0.3">
      <c r="A71" s="22">
        <v>2011</v>
      </c>
      <c r="B71" s="22">
        <v>5</v>
      </c>
      <c r="C71" s="22">
        <v>9</v>
      </c>
      <c r="D71" s="22">
        <v>2.1</v>
      </c>
      <c r="E71" s="23" t="s">
        <v>11</v>
      </c>
      <c r="F71" s="40" t="s">
        <v>12</v>
      </c>
      <c r="G71">
        <f t="shared" si="3"/>
        <v>-7.9</v>
      </c>
      <c r="H71" s="5">
        <v>40672</v>
      </c>
      <c r="I71" s="60">
        <f t="shared" si="4"/>
        <v>2.1</v>
      </c>
      <c r="J71" s="77">
        <v>0</v>
      </c>
      <c r="K71" s="167">
        <v>2.125</v>
      </c>
      <c r="L71" s="167">
        <v>6.125</v>
      </c>
      <c r="M71" s="167">
        <v>50.25</v>
      </c>
      <c r="N71" s="168" t="s">
        <v>122</v>
      </c>
      <c r="P71">
        <v>28</v>
      </c>
      <c r="R71" s="78"/>
      <c r="S71">
        <v>9</v>
      </c>
      <c r="T71" s="78"/>
      <c r="U71" s="78">
        <v>1</v>
      </c>
    </row>
    <row r="72" spans="1:21" ht="16.5" thickBot="1" x14ac:dyDescent="0.3">
      <c r="A72" s="22">
        <v>2011</v>
      </c>
      <c r="B72" s="22">
        <v>5</v>
      </c>
      <c r="C72" s="22">
        <v>10</v>
      </c>
      <c r="D72" s="22">
        <v>6.6</v>
      </c>
      <c r="E72" s="23" t="s">
        <v>12</v>
      </c>
      <c r="F72" s="40" t="s">
        <v>12</v>
      </c>
      <c r="G72">
        <f t="shared" si="3"/>
        <v>-3.4000000000000004</v>
      </c>
      <c r="H72" s="5">
        <v>40673</v>
      </c>
      <c r="I72" s="60">
        <f t="shared" si="4"/>
        <v>6.6</v>
      </c>
      <c r="J72" s="77">
        <v>0</v>
      </c>
      <c r="K72" s="167">
        <v>2.375</v>
      </c>
      <c r="L72" s="167">
        <v>6.5</v>
      </c>
      <c r="M72" s="167">
        <v>33.875</v>
      </c>
      <c r="N72" s="168" t="s">
        <v>120</v>
      </c>
      <c r="P72">
        <v>18</v>
      </c>
      <c r="R72" s="78"/>
      <c r="S72">
        <v>9</v>
      </c>
      <c r="T72" s="78"/>
      <c r="U72" s="78"/>
    </row>
    <row r="73" spans="1:21" ht="16.5" thickBot="1" x14ac:dyDescent="0.3">
      <c r="A73" s="22">
        <v>2011</v>
      </c>
      <c r="B73" s="22">
        <v>5</v>
      </c>
      <c r="C73" s="22">
        <v>11</v>
      </c>
      <c r="D73" s="22">
        <v>13.2</v>
      </c>
      <c r="E73" s="23" t="s">
        <v>13</v>
      </c>
      <c r="F73" s="15" t="s">
        <v>15</v>
      </c>
      <c r="G73">
        <f t="shared" si="3"/>
        <v>3.1999999999999993</v>
      </c>
      <c r="H73" s="5">
        <v>40674</v>
      </c>
      <c r="I73" s="60">
        <f t="shared" si="4"/>
        <v>13.2</v>
      </c>
      <c r="J73" s="77">
        <v>0</v>
      </c>
      <c r="K73" s="167">
        <v>2</v>
      </c>
      <c r="L73" s="167">
        <v>5.125</v>
      </c>
      <c r="M73" s="167">
        <v>25.875</v>
      </c>
      <c r="N73" s="168" t="s">
        <v>119</v>
      </c>
      <c r="P73">
        <v>12</v>
      </c>
      <c r="R73" s="78"/>
      <c r="S73">
        <v>6</v>
      </c>
      <c r="T73" s="78"/>
      <c r="U73" s="78">
        <v>1</v>
      </c>
    </row>
    <row r="74" spans="1:21" ht="16.5" thickBot="1" x14ac:dyDescent="0.3">
      <c r="A74" s="22">
        <v>2011</v>
      </c>
      <c r="B74" s="22">
        <v>5</v>
      </c>
      <c r="C74" s="22">
        <v>12</v>
      </c>
      <c r="D74" s="22">
        <v>16.5</v>
      </c>
      <c r="E74" s="23" t="s">
        <v>14</v>
      </c>
      <c r="F74" s="15" t="s">
        <v>15</v>
      </c>
      <c r="G74">
        <f t="shared" si="3"/>
        <v>6.5</v>
      </c>
      <c r="H74" s="5">
        <v>40675</v>
      </c>
      <c r="I74" s="60">
        <f t="shared" si="4"/>
        <v>16.5</v>
      </c>
      <c r="J74" s="77">
        <v>0</v>
      </c>
      <c r="K74" s="167">
        <v>2.375</v>
      </c>
      <c r="L74" s="167">
        <v>6.875</v>
      </c>
      <c r="M74" s="167">
        <v>21.25</v>
      </c>
      <c r="N74" s="168" t="s">
        <v>117</v>
      </c>
      <c r="O74">
        <v>1</v>
      </c>
      <c r="P74">
        <v>8</v>
      </c>
      <c r="R74" s="78"/>
      <c r="S74">
        <v>4</v>
      </c>
      <c r="T74" s="78"/>
      <c r="U74" s="78"/>
    </row>
    <row r="75" spans="1:21" ht="16.5" thickBot="1" x14ac:dyDescent="0.3">
      <c r="A75" s="22">
        <v>2011</v>
      </c>
      <c r="B75" s="22">
        <v>5</v>
      </c>
      <c r="C75" s="22">
        <v>13</v>
      </c>
      <c r="D75" s="22">
        <v>20</v>
      </c>
      <c r="E75" s="23" t="s">
        <v>14</v>
      </c>
      <c r="F75" s="15" t="s">
        <v>15</v>
      </c>
      <c r="G75">
        <f t="shared" si="3"/>
        <v>10</v>
      </c>
      <c r="H75" s="5">
        <v>40676</v>
      </c>
      <c r="I75" s="60">
        <f t="shared" si="4"/>
        <v>20</v>
      </c>
      <c r="J75" s="77">
        <v>0</v>
      </c>
      <c r="K75" s="167">
        <v>4.25</v>
      </c>
      <c r="L75" s="167">
        <v>10.875</v>
      </c>
      <c r="M75" s="167">
        <v>36</v>
      </c>
      <c r="N75" s="168" t="s">
        <v>122</v>
      </c>
      <c r="O75">
        <v>1</v>
      </c>
      <c r="P75" s="78"/>
      <c r="R75" s="78"/>
      <c r="S75">
        <v>3</v>
      </c>
      <c r="T75">
        <v>2</v>
      </c>
      <c r="U75" s="78">
        <v>8</v>
      </c>
    </row>
    <row r="76" spans="1:21" ht="16.5" thickBot="1" x14ac:dyDescent="0.3">
      <c r="A76" s="22">
        <v>2011</v>
      </c>
      <c r="B76" s="22">
        <v>5</v>
      </c>
      <c r="C76" s="22">
        <v>14</v>
      </c>
      <c r="D76" s="22">
        <v>12.4</v>
      </c>
      <c r="E76" s="23" t="s">
        <v>13</v>
      </c>
      <c r="F76" s="15" t="s">
        <v>15</v>
      </c>
      <c r="G76">
        <f t="shared" si="3"/>
        <v>2.4000000000000004</v>
      </c>
      <c r="H76" s="5">
        <v>40677</v>
      </c>
      <c r="I76" s="60">
        <f t="shared" si="4"/>
        <v>12.4</v>
      </c>
      <c r="J76" s="77">
        <v>0</v>
      </c>
      <c r="K76" s="167">
        <v>1.125</v>
      </c>
      <c r="L76" s="167">
        <v>4</v>
      </c>
      <c r="M76" s="167">
        <v>47.625</v>
      </c>
      <c r="N76" s="168" t="s">
        <v>129</v>
      </c>
      <c r="P76" s="78"/>
      <c r="R76" s="78"/>
      <c r="S76">
        <v>2</v>
      </c>
      <c r="T76">
        <v>18</v>
      </c>
      <c r="U76" s="78">
        <v>24</v>
      </c>
    </row>
    <row r="77" spans="1:21" ht="16.5" thickBot="1" x14ac:dyDescent="0.3">
      <c r="A77" s="22">
        <v>2011</v>
      </c>
      <c r="B77" s="22">
        <v>5</v>
      </c>
      <c r="C77" s="22">
        <v>15</v>
      </c>
      <c r="D77" s="22">
        <v>13.6</v>
      </c>
      <c r="E77" s="23" t="s">
        <v>13</v>
      </c>
      <c r="F77" s="15" t="s">
        <v>15</v>
      </c>
      <c r="G77">
        <f t="shared" si="3"/>
        <v>3.5999999999999996</v>
      </c>
      <c r="H77" s="5">
        <v>40678</v>
      </c>
      <c r="I77" s="60">
        <f t="shared" si="4"/>
        <v>13.6</v>
      </c>
      <c r="J77" s="77">
        <v>0.7</v>
      </c>
      <c r="K77" s="167">
        <v>1.75</v>
      </c>
      <c r="L77" s="167">
        <v>4.375</v>
      </c>
      <c r="M77" s="167">
        <v>61.375</v>
      </c>
      <c r="N77" s="168" t="s">
        <v>122</v>
      </c>
      <c r="P77" s="78"/>
      <c r="R77" s="78"/>
      <c r="S77">
        <v>2</v>
      </c>
      <c r="T77">
        <v>8</v>
      </c>
      <c r="U77" s="78">
        <v>15</v>
      </c>
    </row>
    <row r="78" spans="1:21" ht="16.5" thickBot="1" x14ac:dyDescent="0.3">
      <c r="A78" s="22">
        <v>2011</v>
      </c>
      <c r="B78" s="22">
        <v>5</v>
      </c>
      <c r="C78" s="22">
        <v>16</v>
      </c>
      <c r="D78" s="22">
        <v>9.6999999999999993</v>
      </c>
      <c r="E78" s="23" t="s">
        <v>12</v>
      </c>
      <c r="F78" s="15" t="s">
        <v>15</v>
      </c>
      <c r="G78">
        <f t="shared" si="3"/>
        <v>-0.30000000000000071</v>
      </c>
      <c r="H78" s="5">
        <v>40679</v>
      </c>
      <c r="I78" s="60">
        <f t="shared" si="4"/>
        <v>9.6999999999999993</v>
      </c>
      <c r="J78" s="77">
        <v>1.1000000000000001</v>
      </c>
      <c r="K78" s="167">
        <v>2</v>
      </c>
      <c r="L78" s="167">
        <v>5.625</v>
      </c>
      <c r="M78" s="167">
        <v>48.375</v>
      </c>
      <c r="N78" s="168" t="s">
        <v>123</v>
      </c>
      <c r="O78">
        <v>1</v>
      </c>
      <c r="P78" s="78"/>
      <c r="R78" s="78"/>
      <c r="S78">
        <v>1</v>
      </c>
      <c r="T78">
        <v>5</v>
      </c>
      <c r="U78" s="78">
        <v>6</v>
      </c>
    </row>
    <row r="79" spans="1:21" ht="16.5" thickBot="1" x14ac:dyDescent="0.3">
      <c r="A79" s="22">
        <v>2011</v>
      </c>
      <c r="B79" s="22">
        <v>5</v>
      </c>
      <c r="C79" s="22">
        <v>17</v>
      </c>
      <c r="D79" s="22">
        <v>6.5</v>
      </c>
      <c r="E79" s="23" t="s">
        <v>12</v>
      </c>
      <c r="F79" s="15" t="s">
        <v>15</v>
      </c>
      <c r="G79">
        <f t="shared" si="3"/>
        <v>-3.5</v>
      </c>
      <c r="H79" s="5">
        <v>40680</v>
      </c>
      <c r="I79" s="60">
        <f t="shared" si="4"/>
        <v>6.5</v>
      </c>
      <c r="J79" s="77">
        <v>0</v>
      </c>
      <c r="K79" s="167">
        <v>1.5</v>
      </c>
      <c r="L79" s="167">
        <v>5</v>
      </c>
      <c r="M79" s="167">
        <v>44.25</v>
      </c>
      <c r="N79" s="168" t="s">
        <v>123</v>
      </c>
      <c r="P79" s="78"/>
      <c r="R79" s="78"/>
      <c r="T79">
        <v>15</v>
      </c>
      <c r="U79" s="78">
        <v>4</v>
      </c>
    </row>
    <row r="80" spans="1:21" ht="16.5" thickBot="1" x14ac:dyDescent="0.3">
      <c r="A80" s="22">
        <v>2011</v>
      </c>
      <c r="B80" s="22">
        <v>5</v>
      </c>
      <c r="C80" s="22">
        <v>18</v>
      </c>
      <c r="D80" s="22">
        <v>7.7</v>
      </c>
      <c r="E80" s="23" t="s">
        <v>12</v>
      </c>
      <c r="F80" s="15" t="s">
        <v>15</v>
      </c>
      <c r="G80">
        <f t="shared" si="3"/>
        <v>-2.2999999999999998</v>
      </c>
      <c r="H80" s="5">
        <v>40681</v>
      </c>
      <c r="I80" s="60">
        <f t="shared" si="4"/>
        <v>7.7</v>
      </c>
      <c r="J80" s="77">
        <v>0</v>
      </c>
      <c r="K80" s="167">
        <v>1</v>
      </c>
      <c r="L80" s="167">
        <v>3.75</v>
      </c>
      <c r="M80" s="167">
        <v>44.125</v>
      </c>
      <c r="N80" s="168" t="s">
        <v>125</v>
      </c>
      <c r="P80" s="78"/>
      <c r="R80" s="78"/>
      <c r="S80">
        <v>2</v>
      </c>
      <c r="T80">
        <v>22</v>
      </c>
      <c r="U80" s="78">
        <v>7</v>
      </c>
    </row>
    <row r="81" spans="1:23" ht="16.5" thickBot="1" x14ac:dyDescent="0.3">
      <c r="A81" s="22">
        <v>2011</v>
      </c>
      <c r="B81" s="22">
        <v>5</v>
      </c>
      <c r="C81" s="22">
        <v>19</v>
      </c>
      <c r="D81" s="22">
        <v>10.9</v>
      </c>
      <c r="E81" s="23" t="s">
        <v>13</v>
      </c>
      <c r="F81" s="15" t="s">
        <v>15</v>
      </c>
      <c r="G81">
        <f t="shared" si="3"/>
        <v>0.90000000000000036</v>
      </c>
      <c r="H81" s="5">
        <v>40682</v>
      </c>
      <c r="I81" s="60">
        <f t="shared" si="4"/>
        <v>10.9</v>
      </c>
      <c r="J81" s="77">
        <v>0</v>
      </c>
      <c r="K81" s="167">
        <v>0.875</v>
      </c>
      <c r="L81" s="167">
        <v>2.875</v>
      </c>
      <c r="M81" s="167">
        <v>41.25</v>
      </c>
      <c r="N81" s="168" t="s">
        <v>127</v>
      </c>
      <c r="P81" s="78"/>
      <c r="R81" s="78"/>
      <c r="S81">
        <v>1</v>
      </c>
      <c r="T81">
        <v>30</v>
      </c>
      <c r="U81" s="78">
        <v>18</v>
      </c>
    </row>
    <row r="82" spans="1:23" ht="16.5" thickBot="1" x14ac:dyDescent="0.3">
      <c r="A82" s="22">
        <v>2011</v>
      </c>
      <c r="B82" s="22">
        <v>5</v>
      </c>
      <c r="C82" s="22">
        <v>20</v>
      </c>
      <c r="D82" s="22">
        <v>15</v>
      </c>
      <c r="E82" s="23" t="s">
        <v>14</v>
      </c>
      <c r="F82" s="15" t="s">
        <v>15</v>
      </c>
      <c r="G82">
        <f t="shared" si="3"/>
        <v>5</v>
      </c>
      <c r="H82" s="5">
        <v>40683</v>
      </c>
      <c r="I82" s="60">
        <f t="shared" si="4"/>
        <v>15</v>
      </c>
      <c r="J82" s="77">
        <v>0</v>
      </c>
      <c r="K82" s="167">
        <v>1.875</v>
      </c>
      <c r="L82" s="167">
        <v>6.25</v>
      </c>
      <c r="M82" s="167">
        <v>34.625</v>
      </c>
      <c r="N82" s="168" t="s">
        <v>124</v>
      </c>
      <c r="P82" s="78"/>
      <c r="R82" s="78"/>
      <c r="S82">
        <v>2</v>
      </c>
      <c r="T82">
        <v>45</v>
      </c>
      <c r="U82" s="78">
        <v>45</v>
      </c>
    </row>
    <row r="83" spans="1:23" ht="16.5" thickBot="1" x14ac:dyDescent="0.3">
      <c r="A83" s="22">
        <v>2011</v>
      </c>
      <c r="B83" s="22">
        <v>5</v>
      </c>
      <c r="C83" s="22">
        <v>21</v>
      </c>
      <c r="D83" s="22">
        <v>18.100000000000001</v>
      </c>
      <c r="E83" s="23" t="s">
        <v>14</v>
      </c>
      <c r="F83" s="15" t="s">
        <v>15</v>
      </c>
      <c r="G83">
        <f t="shared" si="3"/>
        <v>8.1000000000000014</v>
      </c>
      <c r="H83" s="5">
        <v>40684</v>
      </c>
      <c r="I83" s="60">
        <f t="shared" si="4"/>
        <v>18.100000000000001</v>
      </c>
      <c r="J83" s="77">
        <v>0.3</v>
      </c>
      <c r="K83" s="167">
        <v>2.5</v>
      </c>
      <c r="L83" s="167">
        <v>6.875</v>
      </c>
      <c r="M83" s="167">
        <v>67</v>
      </c>
      <c r="N83" s="168" t="s">
        <v>120</v>
      </c>
      <c r="P83" s="78"/>
      <c r="R83" s="78"/>
      <c r="T83">
        <v>50</v>
      </c>
      <c r="U83" s="78">
        <v>32</v>
      </c>
    </row>
    <row r="84" spans="1:23" ht="16.5" thickBot="1" x14ac:dyDescent="0.3">
      <c r="A84" s="22">
        <v>2011</v>
      </c>
      <c r="B84" s="22">
        <v>5</v>
      </c>
      <c r="C84" s="22">
        <v>22</v>
      </c>
      <c r="D84" s="22">
        <v>13.2</v>
      </c>
      <c r="E84" s="23" t="s">
        <v>13</v>
      </c>
      <c r="F84" s="15" t="s">
        <v>15</v>
      </c>
      <c r="G84">
        <f t="shared" si="3"/>
        <v>3.1999999999999993</v>
      </c>
      <c r="H84" s="5">
        <v>40685</v>
      </c>
      <c r="I84" s="60">
        <f t="shared" si="4"/>
        <v>13.2</v>
      </c>
      <c r="J84" s="77">
        <v>19.8</v>
      </c>
      <c r="K84" s="167">
        <v>2.375</v>
      </c>
      <c r="L84" s="167">
        <v>6.375</v>
      </c>
      <c r="M84" s="167">
        <v>74.5</v>
      </c>
      <c r="N84" s="168" t="s">
        <v>120</v>
      </c>
      <c r="P84" s="78"/>
      <c r="R84" s="78"/>
      <c r="S84">
        <v>2</v>
      </c>
      <c r="T84">
        <v>10</v>
      </c>
      <c r="U84" s="78">
        <v>12</v>
      </c>
    </row>
    <row r="85" spans="1:23" ht="16.5" thickBot="1" x14ac:dyDescent="0.3">
      <c r="A85" s="22">
        <v>2011</v>
      </c>
      <c r="B85" s="22">
        <v>5</v>
      </c>
      <c r="C85" s="22">
        <v>23</v>
      </c>
      <c r="D85" s="22">
        <v>14.5</v>
      </c>
      <c r="E85" s="23" t="s">
        <v>13</v>
      </c>
      <c r="F85" s="15" t="s">
        <v>15</v>
      </c>
      <c r="G85">
        <f t="shared" si="3"/>
        <v>4.5</v>
      </c>
      <c r="H85" s="5">
        <v>40686</v>
      </c>
      <c r="I85" s="60">
        <f t="shared" si="4"/>
        <v>14.5</v>
      </c>
      <c r="J85" s="77">
        <v>1.6</v>
      </c>
      <c r="K85" s="167">
        <v>2.75</v>
      </c>
      <c r="L85" s="167">
        <v>7.25</v>
      </c>
      <c r="M85" s="167">
        <v>61.5</v>
      </c>
      <c r="N85" s="168" t="s">
        <v>119</v>
      </c>
      <c r="P85" s="78"/>
      <c r="R85" s="78"/>
      <c r="T85">
        <v>7</v>
      </c>
      <c r="U85" s="78">
        <v>567</v>
      </c>
    </row>
    <row r="86" spans="1:23" ht="16.5" thickBot="1" x14ac:dyDescent="0.3">
      <c r="A86" s="22">
        <v>2011</v>
      </c>
      <c r="B86" s="22">
        <v>5</v>
      </c>
      <c r="C86" s="22">
        <v>24</v>
      </c>
      <c r="D86" s="22">
        <v>13.1</v>
      </c>
      <c r="E86" s="23" t="s">
        <v>13</v>
      </c>
      <c r="F86" s="15" t="s">
        <v>15</v>
      </c>
      <c r="G86">
        <f t="shared" si="3"/>
        <v>3.0999999999999996</v>
      </c>
      <c r="H86" s="5">
        <v>40687</v>
      </c>
      <c r="I86" s="60">
        <f t="shared" si="4"/>
        <v>13.1</v>
      </c>
      <c r="J86" s="77">
        <v>0</v>
      </c>
      <c r="K86" s="167">
        <v>1.75</v>
      </c>
      <c r="L86" s="167">
        <v>4.875</v>
      </c>
      <c r="M86" s="167">
        <v>51.375</v>
      </c>
      <c r="N86" s="168" t="s">
        <v>117</v>
      </c>
      <c r="P86" s="78"/>
      <c r="R86" s="78"/>
      <c r="T86">
        <v>25</v>
      </c>
      <c r="U86" s="78">
        <v>320</v>
      </c>
    </row>
    <row r="87" spans="1:23" ht="16.5" thickBot="1" x14ac:dyDescent="0.3">
      <c r="A87" s="22">
        <v>2011</v>
      </c>
      <c r="B87" s="22">
        <v>5</v>
      </c>
      <c r="C87" s="22">
        <v>25</v>
      </c>
      <c r="D87" s="22">
        <v>17.100000000000001</v>
      </c>
      <c r="E87" s="23" t="s">
        <v>14</v>
      </c>
      <c r="F87" s="36" t="s">
        <v>16</v>
      </c>
      <c r="G87">
        <f t="shared" ref="G87:G90" si="5">D87-15</f>
        <v>2.1000000000000014</v>
      </c>
      <c r="H87" s="5">
        <v>40688</v>
      </c>
      <c r="I87" s="60">
        <f t="shared" si="4"/>
        <v>17.100000000000001</v>
      </c>
      <c r="J87" s="77">
        <v>0</v>
      </c>
      <c r="K87" s="167">
        <v>2.125</v>
      </c>
      <c r="L87" s="167">
        <v>7.125</v>
      </c>
      <c r="M87" s="167">
        <v>48.125</v>
      </c>
      <c r="N87" s="168" t="s">
        <v>124</v>
      </c>
      <c r="P87" s="78"/>
      <c r="R87" s="78"/>
      <c r="S87">
        <v>1</v>
      </c>
      <c r="T87">
        <v>35</v>
      </c>
      <c r="U87" s="78">
        <v>280</v>
      </c>
    </row>
    <row r="88" spans="1:23" ht="16.5" thickBot="1" x14ac:dyDescent="0.3">
      <c r="A88" s="22">
        <v>2011</v>
      </c>
      <c r="B88" s="22">
        <v>5</v>
      </c>
      <c r="C88" s="22">
        <v>26</v>
      </c>
      <c r="D88" s="22">
        <v>20.399999999999999</v>
      </c>
      <c r="E88" s="23" t="s">
        <v>14</v>
      </c>
      <c r="F88" s="36" t="s">
        <v>16</v>
      </c>
      <c r="G88">
        <f t="shared" si="5"/>
        <v>5.3999999999999986</v>
      </c>
      <c r="H88" s="5">
        <v>40689</v>
      </c>
      <c r="I88" s="60">
        <f t="shared" si="4"/>
        <v>20.399999999999999</v>
      </c>
      <c r="J88" s="77">
        <v>0.3</v>
      </c>
      <c r="K88" s="167">
        <v>4</v>
      </c>
      <c r="L88" s="167">
        <v>10.75</v>
      </c>
      <c r="M88" s="167">
        <v>52.25</v>
      </c>
      <c r="N88" s="168" t="s">
        <v>120</v>
      </c>
      <c r="P88" s="78"/>
      <c r="R88" s="78"/>
      <c r="T88">
        <v>12</v>
      </c>
      <c r="U88" s="78">
        <v>212</v>
      </c>
    </row>
    <row r="89" spans="1:23" ht="16.5" thickBot="1" x14ac:dyDescent="0.3">
      <c r="A89" s="22">
        <v>2011</v>
      </c>
      <c r="B89" s="22">
        <v>5</v>
      </c>
      <c r="C89" s="22">
        <v>27</v>
      </c>
      <c r="D89" s="22">
        <v>12.8</v>
      </c>
      <c r="E89" s="23" t="s">
        <v>13</v>
      </c>
      <c r="F89" s="36" t="s">
        <v>16</v>
      </c>
      <c r="G89">
        <f t="shared" si="5"/>
        <v>-2.1999999999999993</v>
      </c>
      <c r="H89" s="5">
        <v>40690</v>
      </c>
      <c r="I89" s="60">
        <f t="shared" si="4"/>
        <v>12.8</v>
      </c>
      <c r="J89" s="77">
        <v>0</v>
      </c>
      <c r="K89" s="167">
        <v>3.625</v>
      </c>
      <c r="L89" s="167">
        <v>9.5</v>
      </c>
      <c r="M89" s="167">
        <v>59.875</v>
      </c>
      <c r="N89" s="168" t="s">
        <v>120</v>
      </c>
      <c r="P89" s="78"/>
      <c r="R89" s="78"/>
      <c r="T89" s="78"/>
      <c r="U89" s="78">
        <v>220</v>
      </c>
    </row>
    <row r="90" spans="1:23" ht="16.5" thickBot="1" x14ac:dyDescent="0.3">
      <c r="A90" s="28">
        <v>2011</v>
      </c>
      <c r="B90" s="28">
        <v>5</v>
      </c>
      <c r="C90" s="28">
        <v>28</v>
      </c>
      <c r="D90" s="28">
        <v>14.3</v>
      </c>
      <c r="E90" s="29" t="s">
        <v>13</v>
      </c>
      <c r="F90" s="36" t="s">
        <v>16</v>
      </c>
      <c r="G90">
        <f t="shared" si="5"/>
        <v>-0.69999999999999929</v>
      </c>
      <c r="H90" s="5">
        <v>40691</v>
      </c>
      <c r="I90" s="117">
        <f t="shared" si="4"/>
        <v>14.3</v>
      </c>
      <c r="J90" s="77">
        <v>2.2999999999999998</v>
      </c>
      <c r="K90" s="167">
        <v>2</v>
      </c>
      <c r="L90" s="167">
        <v>6.875</v>
      </c>
      <c r="M90" s="167">
        <v>72.5</v>
      </c>
      <c r="N90" s="168" t="s">
        <v>121</v>
      </c>
      <c r="P90" s="78"/>
      <c r="R90" s="78"/>
      <c r="T90" s="78"/>
      <c r="U90" s="78">
        <v>160</v>
      </c>
    </row>
    <row r="91" spans="1:23" ht="16.5" thickBot="1" x14ac:dyDescent="0.3">
      <c r="A91" s="22">
        <v>2011</v>
      </c>
      <c r="B91" s="22">
        <v>5</v>
      </c>
      <c r="C91" s="22">
        <v>29</v>
      </c>
      <c r="D91" s="22">
        <v>15.6</v>
      </c>
      <c r="E91" s="23" t="s">
        <v>14</v>
      </c>
      <c r="F91" s="36" t="s">
        <v>16</v>
      </c>
      <c r="G91">
        <f>D91-15</f>
        <v>0.59999999999999964</v>
      </c>
      <c r="H91" s="5">
        <v>40692</v>
      </c>
      <c r="I91" s="60">
        <f t="shared" si="4"/>
        <v>15.6</v>
      </c>
      <c r="J91" s="77">
        <v>2.9</v>
      </c>
      <c r="K91" s="167">
        <v>1.25</v>
      </c>
      <c r="L91" s="167">
        <v>3.625</v>
      </c>
      <c r="M91" s="167">
        <v>70.625</v>
      </c>
      <c r="N91" s="168" t="s">
        <v>124</v>
      </c>
      <c r="P91" s="78"/>
      <c r="R91" s="78"/>
      <c r="T91" s="78"/>
      <c r="U91" s="78">
        <v>80</v>
      </c>
    </row>
    <row r="92" spans="1:23" ht="16.5" thickBot="1" x14ac:dyDescent="0.3">
      <c r="A92" s="22">
        <v>2011</v>
      </c>
      <c r="B92" s="22">
        <v>5</v>
      </c>
      <c r="C92" s="22">
        <v>30</v>
      </c>
      <c r="D92" s="22">
        <v>21.6</v>
      </c>
      <c r="E92" s="23" t="s">
        <v>14</v>
      </c>
      <c r="F92" s="17" t="s">
        <v>16</v>
      </c>
      <c r="G92">
        <f t="shared" ref="G92:G155" si="6">D92-15</f>
        <v>6.6000000000000014</v>
      </c>
      <c r="H92" s="5">
        <v>40693</v>
      </c>
      <c r="I92" s="60">
        <f t="shared" si="4"/>
        <v>21.6</v>
      </c>
      <c r="J92" s="77">
        <v>0</v>
      </c>
      <c r="K92" s="167">
        <v>1.875</v>
      </c>
      <c r="L92" s="167">
        <v>5.5</v>
      </c>
      <c r="M92" s="167">
        <v>46.375</v>
      </c>
      <c r="N92" s="168" t="s">
        <v>129</v>
      </c>
      <c r="P92" s="78"/>
      <c r="R92" s="78"/>
      <c r="T92" s="78"/>
      <c r="U92" s="78">
        <v>76</v>
      </c>
    </row>
    <row r="93" spans="1:23" ht="16.5" thickBot="1" x14ac:dyDescent="0.3">
      <c r="A93" s="22">
        <v>2011</v>
      </c>
      <c r="B93" s="22">
        <v>5</v>
      </c>
      <c r="C93" s="22">
        <v>31</v>
      </c>
      <c r="D93" s="22">
        <v>23.2</v>
      </c>
      <c r="E93" s="23" t="s">
        <v>14</v>
      </c>
      <c r="F93" s="17" t="s">
        <v>16</v>
      </c>
      <c r="G93">
        <f t="shared" si="6"/>
        <v>8.1999999999999993</v>
      </c>
      <c r="H93" s="5">
        <v>40694</v>
      </c>
      <c r="I93" s="60">
        <f t="shared" si="4"/>
        <v>23.2</v>
      </c>
      <c r="J93" s="77">
        <v>0</v>
      </c>
      <c r="K93" s="167">
        <v>2</v>
      </c>
      <c r="L93" s="167">
        <v>5.875</v>
      </c>
      <c r="M93" s="167">
        <v>53.75</v>
      </c>
      <c r="N93" s="168" t="s">
        <v>117</v>
      </c>
      <c r="P93" s="78"/>
      <c r="R93" s="78"/>
      <c r="T93" s="78"/>
      <c r="U93" s="78">
        <v>63</v>
      </c>
      <c r="W93">
        <v>5</v>
      </c>
    </row>
    <row r="94" spans="1:23" ht="16.5" thickBot="1" x14ac:dyDescent="0.3">
      <c r="A94" s="22">
        <v>2011</v>
      </c>
      <c r="B94" s="22">
        <v>6</v>
      </c>
      <c r="C94" s="22">
        <v>1</v>
      </c>
      <c r="D94" s="22">
        <v>17</v>
      </c>
      <c r="E94" s="23" t="s">
        <v>14</v>
      </c>
      <c r="F94" s="17" t="s">
        <v>16</v>
      </c>
      <c r="G94">
        <f t="shared" si="6"/>
        <v>2</v>
      </c>
      <c r="H94" s="5">
        <v>40695</v>
      </c>
      <c r="I94" s="60">
        <f t="shared" si="4"/>
        <v>17</v>
      </c>
      <c r="J94" s="55">
        <v>4.7</v>
      </c>
      <c r="K94" s="167">
        <v>2.125</v>
      </c>
      <c r="L94" s="167">
        <v>7.25</v>
      </c>
      <c r="M94" s="167">
        <v>75.75</v>
      </c>
      <c r="N94" s="168" t="s">
        <v>118</v>
      </c>
      <c r="U94">
        <v>51</v>
      </c>
      <c r="W94">
        <v>3</v>
      </c>
    </row>
    <row r="95" spans="1:23" ht="16.5" thickBot="1" x14ac:dyDescent="0.3">
      <c r="A95" s="22">
        <v>2011</v>
      </c>
      <c r="B95" s="22">
        <v>6</v>
      </c>
      <c r="C95" s="22">
        <v>2</v>
      </c>
      <c r="D95" s="22">
        <v>19.399999999999999</v>
      </c>
      <c r="E95" s="23" t="s">
        <v>14</v>
      </c>
      <c r="F95" s="17" t="s">
        <v>16</v>
      </c>
      <c r="G95">
        <f t="shared" si="6"/>
        <v>4.3999999999999986</v>
      </c>
      <c r="H95" s="5">
        <v>40696</v>
      </c>
      <c r="I95" s="60">
        <f t="shared" si="4"/>
        <v>19.399999999999999</v>
      </c>
      <c r="J95" s="55">
        <v>0</v>
      </c>
      <c r="K95" s="167">
        <v>2.125</v>
      </c>
      <c r="L95" s="167">
        <v>6.375</v>
      </c>
      <c r="M95" s="167">
        <v>60.5</v>
      </c>
      <c r="N95" s="168" t="s">
        <v>124</v>
      </c>
      <c r="U95">
        <v>32</v>
      </c>
      <c r="V95">
        <v>1</v>
      </c>
      <c r="W95">
        <v>8</v>
      </c>
    </row>
    <row r="96" spans="1:23" ht="16.5" thickBot="1" x14ac:dyDescent="0.3">
      <c r="A96" s="22">
        <v>2011</v>
      </c>
      <c r="B96" s="22">
        <v>6</v>
      </c>
      <c r="C96" s="22">
        <v>3</v>
      </c>
      <c r="D96" s="22">
        <v>21.5</v>
      </c>
      <c r="E96" s="23" t="s">
        <v>14</v>
      </c>
      <c r="F96" s="17" t="s">
        <v>16</v>
      </c>
      <c r="G96">
        <f t="shared" si="6"/>
        <v>6.5</v>
      </c>
      <c r="H96" s="5">
        <v>40697</v>
      </c>
      <c r="I96" s="60">
        <f t="shared" si="4"/>
        <v>21.5</v>
      </c>
      <c r="J96" s="55">
        <v>0</v>
      </c>
      <c r="K96" s="167">
        <v>1.75</v>
      </c>
      <c r="L96" s="167">
        <v>5.75</v>
      </c>
      <c r="M96" s="167">
        <v>66</v>
      </c>
      <c r="N96" s="168" t="s">
        <v>118</v>
      </c>
      <c r="U96">
        <v>20</v>
      </c>
      <c r="V96">
        <v>1</v>
      </c>
      <c r="W96">
        <v>12</v>
      </c>
    </row>
    <row r="97" spans="1:23" ht="16.5" thickBot="1" x14ac:dyDescent="0.3">
      <c r="A97" s="22">
        <v>2011</v>
      </c>
      <c r="B97" s="22">
        <v>6</v>
      </c>
      <c r="C97" s="22">
        <v>4</v>
      </c>
      <c r="D97" s="22">
        <v>19.899999999999999</v>
      </c>
      <c r="E97" s="23" t="s">
        <v>14</v>
      </c>
      <c r="F97" s="17" t="s">
        <v>16</v>
      </c>
      <c r="G97">
        <f t="shared" si="6"/>
        <v>4.8999999999999986</v>
      </c>
      <c r="H97" s="5">
        <v>40698</v>
      </c>
      <c r="I97" s="60">
        <f t="shared" si="4"/>
        <v>19.899999999999999</v>
      </c>
      <c r="J97" s="55">
        <v>11</v>
      </c>
      <c r="K97" s="167">
        <v>1.375</v>
      </c>
      <c r="L97" s="167">
        <v>5.25</v>
      </c>
      <c r="M97" s="167">
        <v>72.125</v>
      </c>
      <c r="N97" s="168" t="s">
        <v>121</v>
      </c>
      <c r="U97">
        <v>18</v>
      </c>
      <c r="W97">
        <v>6</v>
      </c>
    </row>
    <row r="98" spans="1:23" ht="16.5" thickBot="1" x14ac:dyDescent="0.3">
      <c r="A98" s="22">
        <v>2011</v>
      </c>
      <c r="B98" s="22">
        <v>6</v>
      </c>
      <c r="C98" s="22">
        <v>5</v>
      </c>
      <c r="D98" s="22">
        <v>20.2</v>
      </c>
      <c r="E98" s="23" t="s">
        <v>14</v>
      </c>
      <c r="F98" s="17" t="s">
        <v>16</v>
      </c>
      <c r="G98">
        <f t="shared" si="6"/>
        <v>5.1999999999999993</v>
      </c>
      <c r="H98" s="5">
        <v>40699</v>
      </c>
      <c r="I98" s="60">
        <f t="shared" si="4"/>
        <v>20.2</v>
      </c>
      <c r="J98" s="55">
        <v>0</v>
      </c>
      <c r="K98" s="167">
        <v>2</v>
      </c>
      <c r="L98" s="167">
        <v>7.875</v>
      </c>
      <c r="M98" s="167">
        <v>66.125</v>
      </c>
      <c r="N98" s="168" t="s">
        <v>117</v>
      </c>
      <c r="U98">
        <v>11</v>
      </c>
      <c r="V98">
        <v>1</v>
      </c>
      <c r="W98">
        <v>15</v>
      </c>
    </row>
    <row r="99" spans="1:23" ht="16.5" thickBot="1" x14ac:dyDescent="0.3">
      <c r="A99" s="22">
        <v>2011</v>
      </c>
      <c r="B99" s="22">
        <v>6</v>
      </c>
      <c r="C99" s="22">
        <v>6</v>
      </c>
      <c r="D99" s="22">
        <v>18.600000000000001</v>
      </c>
      <c r="E99" s="23" t="s">
        <v>14</v>
      </c>
      <c r="F99" s="17" t="s">
        <v>16</v>
      </c>
      <c r="G99">
        <f t="shared" si="6"/>
        <v>3.6000000000000014</v>
      </c>
      <c r="H99" s="5">
        <v>40700</v>
      </c>
      <c r="I99" s="60">
        <f t="shared" si="4"/>
        <v>18.600000000000001</v>
      </c>
      <c r="J99" s="55">
        <v>3.5</v>
      </c>
      <c r="K99" s="167">
        <v>1.625</v>
      </c>
      <c r="L99" s="167">
        <v>5.25</v>
      </c>
      <c r="M99" s="167">
        <v>72.375</v>
      </c>
      <c r="N99" s="168" t="s">
        <v>121</v>
      </c>
      <c r="U99">
        <v>9</v>
      </c>
      <c r="W99">
        <v>9</v>
      </c>
    </row>
    <row r="100" spans="1:23" ht="16.5" thickBot="1" x14ac:dyDescent="0.3">
      <c r="A100" s="22">
        <v>2011</v>
      </c>
      <c r="B100" s="22">
        <v>6</v>
      </c>
      <c r="C100" s="22">
        <v>7</v>
      </c>
      <c r="D100" s="22">
        <v>19.899999999999999</v>
      </c>
      <c r="E100" s="23" t="s">
        <v>14</v>
      </c>
      <c r="F100" s="17" t="s">
        <v>16</v>
      </c>
      <c r="G100">
        <f t="shared" si="6"/>
        <v>4.8999999999999986</v>
      </c>
      <c r="H100" s="5">
        <v>40701</v>
      </c>
      <c r="I100" s="60">
        <f t="shared" si="4"/>
        <v>19.899999999999999</v>
      </c>
      <c r="J100" s="55">
        <v>0</v>
      </c>
      <c r="K100" s="167">
        <v>1</v>
      </c>
      <c r="L100" s="167">
        <v>3</v>
      </c>
      <c r="M100" s="167">
        <v>63.125</v>
      </c>
      <c r="N100" s="168" t="s">
        <v>121</v>
      </c>
      <c r="U100">
        <v>9</v>
      </c>
      <c r="V100">
        <v>1</v>
      </c>
      <c r="W100">
        <v>8</v>
      </c>
    </row>
    <row r="101" spans="1:23" ht="16.5" thickBot="1" x14ac:dyDescent="0.3">
      <c r="A101" s="22">
        <v>2011</v>
      </c>
      <c r="B101" s="22">
        <v>6</v>
      </c>
      <c r="C101" s="22">
        <v>8</v>
      </c>
      <c r="D101" s="22">
        <v>21.7</v>
      </c>
      <c r="E101" s="23" t="s">
        <v>14</v>
      </c>
      <c r="F101" s="17" t="s">
        <v>16</v>
      </c>
      <c r="G101">
        <f t="shared" si="6"/>
        <v>6.6999999999999993</v>
      </c>
      <c r="H101" s="5">
        <v>40702</v>
      </c>
      <c r="I101" s="60">
        <f t="shared" si="4"/>
        <v>21.7</v>
      </c>
      <c r="J101" s="55">
        <v>0</v>
      </c>
      <c r="K101" s="167">
        <v>0.75</v>
      </c>
      <c r="L101" s="167">
        <v>2.375</v>
      </c>
      <c r="M101" s="167">
        <v>63.125</v>
      </c>
      <c r="N101" s="168" t="s">
        <v>125</v>
      </c>
      <c r="U101">
        <v>7</v>
      </c>
      <c r="W101">
        <v>14</v>
      </c>
    </row>
    <row r="102" spans="1:23" ht="16.5" thickBot="1" x14ac:dyDescent="0.3">
      <c r="A102" s="22">
        <v>2011</v>
      </c>
      <c r="B102" s="22">
        <v>6</v>
      </c>
      <c r="C102" s="22">
        <v>9</v>
      </c>
      <c r="D102" s="22">
        <v>22.5</v>
      </c>
      <c r="E102" s="23" t="s">
        <v>14</v>
      </c>
      <c r="F102" s="17" t="s">
        <v>16</v>
      </c>
      <c r="G102">
        <f t="shared" si="6"/>
        <v>7.5</v>
      </c>
      <c r="H102" s="5">
        <v>40703</v>
      </c>
      <c r="I102" s="60">
        <f t="shared" si="4"/>
        <v>22.5</v>
      </c>
      <c r="J102" s="55">
        <v>0</v>
      </c>
      <c r="K102" s="167">
        <v>1</v>
      </c>
      <c r="L102" s="167">
        <v>3.25</v>
      </c>
      <c r="M102" s="167">
        <v>67</v>
      </c>
      <c r="N102" s="168" t="s">
        <v>117</v>
      </c>
      <c r="U102">
        <v>3</v>
      </c>
      <c r="V102">
        <v>2</v>
      </c>
      <c r="W102">
        <v>12</v>
      </c>
    </row>
    <row r="103" spans="1:23" ht="16.5" thickBot="1" x14ac:dyDescent="0.3">
      <c r="A103" s="22">
        <v>2011</v>
      </c>
      <c r="B103" s="22">
        <v>6</v>
      </c>
      <c r="C103" s="22">
        <v>10</v>
      </c>
      <c r="D103" s="22">
        <v>22.9</v>
      </c>
      <c r="E103" s="23" t="s">
        <v>14</v>
      </c>
      <c r="F103" s="17" t="s">
        <v>16</v>
      </c>
      <c r="G103">
        <f t="shared" si="6"/>
        <v>7.8999999999999986</v>
      </c>
      <c r="H103" s="5">
        <v>40704</v>
      </c>
      <c r="I103" s="60">
        <f t="shared" si="4"/>
        <v>22.9</v>
      </c>
      <c r="J103" s="55">
        <v>0</v>
      </c>
      <c r="K103" s="167">
        <v>1.25</v>
      </c>
      <c r="L103" s="167">
        <v>3.875</v>
      </c>
      <c r="M103" s="167">
        <v>67.875</v>
      </c>
      <c r="N103" s="168" t="s">
        <v>120</v>
      </c>
      <c r="W103">
        <v>15</v>
      </c>
    </row>
    <row r="104" spans="1:23" ht="16.5" thickBot="1" x14ac:dyDescent="0.3">
      <c r="A104" s="22">
        <v>2011</v>
      </c>
      <c r="B104" s="22">
        <v>6</v>
      </c>
      <c r="C104" s="22">
        <v>11</v>
      </c>
      <c r="D104" s="22">
        <v>22.2</v>
      </c>
      <c r="E104" s="23" t="s">
        <v>14</v>
      </c>
      <c r="F104" s="17" t="s">
        <v>16</v>
      </c>
      <c r="G104">
        <f t="shared" si="6"/>
        <v>7.1999999999999993</v>
      </c>
      <c r="H104" s="5">
        <v>40705</v>
      </c>
      <c r="I104" s="60">
        <f t="shared" si="4"/>
        <v>22.2</v>
      </c>
      <c r="J104" s="55">
        <v>0.4</v>
      </c>
      <c r="K104" s="167">
        <v>1.5</v>
      </c>
      <c r="L104" s="167">
        <v>4.375</v>
      </c>
      <c r="M104" s="167">
        <v>64.25</v>
      </c>
      <c r="N104" s="168" t="s">
        <v>120</v>
      </c>
      <c r="W104">
        <v>18</v>
      </c>
    </row>
    <row r="105" spans="1:23" ht="16.5" thickBot="1" x14ac:dyDescent="0.3">
      <c r="A105" s="22">
        <v>2011</v>
      </c>
      <c r="B105" s="22">
        <v>6</v>
      </c>
      <c r="C105" s="22">
        <v>12</v>
      </c>
      <c r="D105" s="22">
        <v>22</v>
      </c>
      <c r="E105" s="23" t="s">
        <v>14</v>
      </c>
      <c r="F105" s="17" t="s">
        <v>16</v>
      </c>
      <c r="G105">
        <f t="shared" si="6"/>
        <v>7</v>
      </c>
      <c r="H105" s="5">
        <v>40706</v>
      </c>
      <c r="I105" s="60">
        <f t="shared" si="4"/>
        <v>22</v>
      </c>
      <c r="J105" s="55">
        <v>0</v>
      </c>
      <c r="K105" s="167">
        <v>1.375</v>
      </c>
      <c r="L105" s="167">
        <v>4.25</v>
      </c>
      <c r="M105" s="167">
        <v>75.25</v>
      </c>
      <c r="N105" s="168" t="s">
        <v>120</v>
      </c>
      <c r="W105">
        <v>20</v>
      </c>
    </row>
    <row r="106" spans="1:23" ht="16.5" thickBot="1" x14ac:dyDescent="0.3">
      <c r="A106" s="22">
        <v>2011</v>
      </c>
      <c r="B106" s="22">
        <v>6</v>
      </c>
      <c r="C106" s="22">
        <v>13</v>
      </c>
      <c r="D106" s="22">
        <v>22.2</v>
      </c>
      <c r="E106" s="23" t="s">
        <v>14</v>
      </c>
      <c r="F106" s="17" t="s">
        <v>16</v>
      </c>
      <c r="G106">
        <f t="shared" si="6"/>
        <v>7.1999999999999993</v>
      </c>
      <c r="H106" s="5">
        <v>40707</v>
      </c>
      <c r="I106" s="60">
        <f t="shared" si="4"/>
        <v>22.2</v>
      </c>
      <c r="J106" s="55">
        <v>0</v>
      </c>
      <c r="K106" s="167">
        <v>1.375</v>
      </c>
      <c r="L106" s="167">
        <v>4.625</v>
      </c>
      <c r="M106" s="167">
        <v>61.875</v>
      </c>
      <c r="N106" s="168" t="s">
        <v>118</v>
      </c>
      <c r="W106">
        <v>23</v>
      </c>
    </row>
    <row r="107" spans="1:23" ht="16.5" thickBot="1" x14ac:dyDescent="0.3">
      <c r="A107" s="22">
        <v>2011</v>
      </c>
      <c r="B107" s="22">
        <v>6</v>
      </c>
      <c r="C107" s="22">
        <v>14</v>
      </c>
      <c r="D107" s="22">
        <v>22.3</v>
      </c>
      <c r="E107" s="23" t="s">
        <v>14</v>
      </c>
      <c r="F107" s="17" t="s">
        <v>16</v>
      </c>
      <c r="G107">
        <f t="shared" si="6"/>
        <v>7.3000000000000007</v>
      </c>
      <c r="H107" s="5">
        <v>40708</v>
      </c>
      <c r="I107" s="60">
        <f t="shared" si="4"/>
        <v>22.3</v>
      </c>
      <c r="J107" s="55">
        <v>0</v>
      </c>
      <c r="K107" s="167">
        <v>2.125</v>
      </c>
      <c r="L107" s="167">
        <v>5.375</v>
      </c>
      <c r="M107" s="167">
        <v>57</v>
      </c>
      <c r="N107" s="168" t="s">
        <v>122</v>
      </c>
      <c r="W107">
        <v>22</v>
      </c>
    </row>
    <row r="108" spans="1:23" ht="16.5" thickBot="1" x14ac:dyDescent="0.3">
      <c r="A108" s="22">
        <v>2011</v>
      </c>
      <c r="B108" s="22">
        <v>6</v>
      </c>
      <c r="C108" s="22">
        <v>15</v>
      </c>
      <c r="D108" s="22">
        <v>18.399999999999999</v>
      </c>
      <c r="E108" s="23" t="s">
        <v>14</v>
      </c>
      <c r="F108" s="17" t="s">
        <v>16</v>
      </c>
      <c r="G108">
        <f t="shared" si="6"/>
        <v>3.3999999999999986</v>
      </c>
      <c r="H108" s="5">
        <v>40709</v>
      </c>
      <c r="I108" s="60">
        <f t="shared" si="4"/>
        <v>18.399999999999999</v>
      </c>
      <c r="J108" s="55">
        <v>0.3</v>
      </c>
      <c r="K108" s="167">
        <v>1.375</v>
      </c>
      <c r="L108" s="167">
        <v>3.75</v>
      </c>
      <c r="M108" s="167">
        <v>57.75</v>
      </c>
      <c r="N108" s="168" t="s">
        <v>123</v>
      </c>
      <c r="W108">
        <v>18</v>
      </c>
    </row>
    <row r="109" spans="1:23" ht="16.5" thickBot="1" x14ac:dyDescent="0.3">
      <c r="A109" s="22">
        <v>2011</v>
      </c>
      <c r="B109" s="22">
        <v>6</v>
      </c>
      <c r="C109" s="22">
        <v>16</v>
      </c>
      <c r="D109" s="22">
        <v>17.8</v>
      </c>
      <c r="E109" s="23" t="s">
        <v>14</v>
      </c>
      <c r="F109" s="17" t="s">
        <v>16</v>
      </c>
      <c r="G109">
        <f t="shared" si="6"/>
        <v>2.8000000000000007</v>
      </c>
      <c r="H109" s="5">
        <v>40710</v>
      </c>
      <c r="I109" s="60">
        <f t="shared" si="4"/>
        <v>17.8</v>
      </c>
      <c r="J109" s="55">
        <v>0</v>
      </c>
      <c r="K109" s="167">
        <v>1.875</v>
      </c>
      <c r="L109" s="167">
        <v>4.625</v>
      </c>
      <c r="M109" s="167">
        <v>51.625</v>
      </c>
      <c r="N109" s="168" t="s">
        <v>122</v>
      </c>
      <c r="W109">
        <v>12</v>
      </c>
    </row>
    <row r="110" spans="1:23" ht="16.5" thickBot="1" x14ac:dyDescent="0.3">
      <c r="A110" s="22">
        <v>2011</v>
      </c>
      <c r="B110" s="22">
        <v>6</v>
      </c>
      <c r="C110" s="22">
        <v>17</v>
      </c>
      <c r="D110" s="22">
        <v>18</v>
      </c>
      <c r="E110" s="23" t="s">
        <v>14</v>
      </c>
      <c r="F110" s="17" t="s">
        <v>16</v>
      </c>
      <c r="G110">
        <f t="shared" si="6"/>
        <v>3</v>
      </c>
      <c r="H110" s="5">
        <v>40711</v>
      </c>
      <c r="I110" s="60">
        <f t="shared" si="4"/>
        <v>18</v>
      </c>
      <c r="J110" s="55">
        <v>0</v>
      </c>
      <c r="K110" s="167">
        <v>0.75</v>
      </c>
      <c r="L110" s="167">
        <v>2.75</v>
      </c>
      <c r="M110" s="167">
        <v>55.125</v>
      </c>
      <c r="N110" s="168" t="s">
        <v>124</v>
      </c>
      <c r="W110">
        <v>10</v>
      </c>
    </row>
    <row r="111" spans="1:23" ht="16.5" thickBot="1" x14ac:dyDescent="0.3">
      <c r="A111" s="22">
        <v>2011</v>
      </c>
      <c r="B111" s="22">
        <v>6</v>
      </c>
      <c r="C111" s="22">
        <v>18</v>
      </c>
      <c r="D111" s="22">
        <v>20.8</v>
      </c>
      <c r="E111" s="23" t="s">
        <v>14</v>
      </c>
      <c r="F111" s="17" t="s">
        <v>16</v>
      </c>
      <c r="G111">
        <f t="shared" si="6"/>
        <v>5.8000000000000007</v>
      </c>
      <c r="H111" s="5">
        <v>40712</v>
      </c>
      <c r="I111" s="60">
        <f t="shared" si="4"/>
        <v>20.8</v>
      </c>
      <c r="J111" s="55">
        <v>0</v>
      </c>
      <c r="K111" s="167">
        <v>1</v>
      </c>
      <c r="L111" s="167">
        <v>3.5</v>
      </c>
      <c r="M111" s="167">
        <v>52.75</v>
      </c>
      <c r="N111" s="168" t="s">
        <v>118</v>
      </c>
      <c r="W111">
        <v>15</v>
      </c>
    </row>
    <row r="112" spans="1:23" ht="16.5" thickBot="1" x14ac:dyDescent="0.3">
      <c r="A112" s="22">
        <v>2011</v>
      </c>
      <c r="B112" s="22">
        <v>6</v>
      </c>
      <c r="C112" s="22">
        <v>19</v>
      </c>
      <c r="D112" s="22">
        <v>23.8</v>
      </c>
      <c r="E112" s="23" t="s">
        <v>14</v>
      </c>
      <c r="F112" s="17" t="s">
        <v>16</v>
      </c>
      <c r="G112">
        <f t="shared" si="6"/>
        <v>8.8000000000000007</v>
      </c>
      <c r="H112" s="5">
        <v>40713</v>
      </c>
      <c r="I112" s="60">
        <f t="shared" si="4"/>
        <v>23.8</v>
      </c>
      <c r="J112" s="55">
        <v>0</v>
      </c>
      <c r="K112" s="167">
        <v>1.875</v>
      </c>
      <c r="L112" s="167">
        <v>5.125</v>
      </c>
      <c r="M112" s="167">
        <v>55.5</v>
      </c>
      <c r="N112" s="168" t="s">
        <v>125</v>
      </c>
      <c r="W112">
        <v>12</v>
      </c>
    </row>
    <row r="113" spans="1:24" ht="16.5" thickBot="1" x14ac:dyDescent="0.3">
      <c r="A113" s="22">
        <v>2011</v>
      </c>
      <c r="B113" s="22">
        <v>6</v>
      </c>
      <c r="C113" s="22">
        <v>20</v>
      </c>
      <c r="D113" s="22">
        <v>22.2</v>
      </c>
      <c r="E113" s="23" t="s">
        <v>14</v>
      </c>
      <c r="F113" s="17" t="s">
        <v>16</v>
      </c>
      <c r="G113">
        <f t="shared" si="6"/>
        <v>7.1999999999999993</v>
      </c>
      <c r="H113" s="5">
        <v>40714</v>
      </c>
      <c r="I113" s="60">
        <f t="shared" si="4"/>
        <v>22.2</v>
      </c>
      <c r="J113" s="55">
        <v>0</v>
      </c>
      <c r="K113" s="167">
        <v>2.5</v>
      </c>
      <c r="L113" s="167">
        <v>7</v>
      </c>
      <c r="M113" s="167">
        <v>60</v>
      </c>
      <c r="N113" s="168" t="s">
        <v>122</v>
      </c>
      <c r="W113">
        <v>15</v>
      </c>
    </row>
    <row r="114" spans="1:24" ht="16.5" thickBot="1" x14ac:dyDescent="0.3">
      <c r="A114" s="22">
        <v>2011</v>
      </c>
      <c r="B114" s="22">
        <v>6</v>
      </c>
      <c r="C114" s="22">
        <v>21</v>
      </c>
      <c r="D114" s="22">
        <v>19.399999999999999</v>
      </c>
      <c r="E114" s="23" t="s">
        <v>14</v>
      </c>
      <c r="F114" s="17" t="s">
        <v>16</v>
      </c>
      <c r="G114">
        <f t="shared" si="6"/>
        <v>4.3999999999999986</v>
      </c>
      <c r="H114" s="5">
        <v>40715</v>
      </c>
      <c r="I114" s="60">
        <f t="shared" si="4"/>
        <v>19.399999999999999</v>
      </c>
      <c r="J114" s="55">
        <v>2.1</v>
      </c>
      <c r="K114" s="167">
        <v>2.75</v>
      </c>
      <c r="L114" s="167">
        <v>8</v>
      </c>
      <c r="M114" s="167">
        <v>61.375</v>
      </c>
      <c r="N114" s="168" t="s">
        <v>119</v>
      </c>
      <c r="W114">
        <v>15</v>
      </c>
    </row>
    <row r="115" spans="1:24" ht="16.5" thickBot="1" x14ac:dyDescent="0.3">
      <c r="A115" s="22">
        <v>2011</v>
      </c>
      <c r="B115" s="22">
        <v>6</v>
      </c>
      <c r="C115" s="22">
        <v>22</v>
      </c>
      <c r="D115" s="22">
        <v>15.8</v>
      </c>
      <c r="E115" s="23" t="s">
        <v>14</v>
      </c>
      <c r="F115" s="17" t="s">
        <v>16</v>
      </c>
      <c r="G115">
        <f t="shared" si="6"/>
        <v>0.80000000000000071</v>
      </c>
      <c r="H115" s="5">
        <v>40716</v>
      </c>
      <c r="I115" s="60">
        <f t="shared" si="4"/>
        <v>15.8</v>
      </c>
      <c r="J115" s="55">
        <v>2.9</v>
      </c>
      <c r="K115" s="167">
        <v>2.125</v>
      </c>
      <c r="L115" s="167">
        <v>6.75</v>
      </c>
      <c r="M115" s="167">
        <v>82.25</v>
      </c>
      <c r="N115" s="168" t="s">
        <v>117</v>
      </c>
      <c r="W115">
        <v>10</v>
      </c>
    </row>
    <row r="116" spans="1:24" ht="16.5" thickBot="1" x14ac:dyDescent="0.3">
      <c r="A116" s="22">
        <v>2011</v>
      </c>
      <c r="B116" s="22">
        <v>6</v>
      </c>
      <c r="C116" s="22">
        <v>23</v>
      </c>
      <c r="D116" s="22">
        <v>17</v>
      </c>
      <c r="E116" s="23" t="s">
        <v>14</v>
      </c>
      <c r="F116" s="17" t="s">
        <v>16</v>
      </c>
      <c r="G116">
        <f t="shared" si="6"/>
        <v>2</v>
      </c>
      <c r="H116" s="5">
        <v>40717</v>
      </c>
      <c r="I116" s="60">
        <f t="shared" si="4"/>
        <v>17</v>
      </c>
      <c r="J116" s="55">
        <v>3.2</v>
      </c>
      <c r="K116" s="167">
        <v>2.625</v>
      </c>
      <c r="L116" s="167">
        <v>6.75</v>
      </c>
      <c r="M116" s="167">
        <v>79.625</v>
      </c>
      <c r="N116" s="168" t="s">
        <v>119</v>
      </c>
      <c r="W116">
        <v>35</v>
      </c>
    </row>
    <row r="117" spans="1:24" ht="16.5" thickBot="1" x14ac:dyDescent="0.3">
      <c r="A117" s="22">
        <v>2011</v>
      </c>
      <c r="B117" s="22">
        <v>6</v>
      </c>
      <c r="C117" s="22">
        <v>24</v>
      </c>
      <c r="D117" s="22">
        <v>19</v>
      </c>
      <c r="E117" s="23" t="s">
        <v>14</v>
      </c>
      <c r="F117" s="17" t="s">
        <v>16</v>
      </c>
      <c r="G117">
        <f t="shared" si="6"/>
        <v>4</v>
      </c>
      <c r="H117" s="5">
        <v>40718</v>
      </c>
      <c r="I117" s="60">
        <f t="shared" si="4"/>
        <v>19</v>
      </c>
      <c r="J117" s="55">
        <v>0.7</v>
      </c>
      <c r="K117" s="167">
        <v>1.875</v>
      </c>
      <c r="L117" s="167">
        <v>5.125</v>
      </c>
      <c r="M117" s="167">
        <v>71.75</v>
      </c>
      <c r="N117" s="168" t="s">
        <v>120</v>
      </c>
      <c r="W117">
        <v>40</v>
      </c>
    </row>
    <row r="118" spans="1:24" ht="16.5" thickBot="1" x14ac:dyDescent="0.3">
      <c r="A118" s="22">
        <v>2011</v>
      </c>
      <c r="B118" s="22">
        <v>6</v>
      </c>
      <c r="C118" s="22">
        <v>25</v>
      </c>
      <c r="D118" s="22">
        <v>19.600000000000001</v>
      </c>
      <c r="E118" s="23" t="s">
        <v>14</v>
      </c>
      <c r="F118" s="17" t="s">
        <v>16</v>
      </c>
      <c r="G118">
        <f t="shared" si="6"/>
        <v>4.6000000000000014</v>
      </c>
      <c r="H118" s="5">
        <v>40719</v>
      </c>
      <c r="I118" s="60">
        <f t="shared" si="4"/>
        <v>19.600000000000001</v>
      </c>
      <c r="J118" s="55">
        <v>1.4</v>
      </c>
      <c r="K118" s="167">
        <v>1.375</v>
      </c>
      <c r="L118" s="167">
        <v>4.375</v>
      </c>
      <c r="M118" s="167">
        <v>65.125</v>
      </c>
      <c r="N118" s="168" t="s">
        <v>121</v>
      </c>
      <c r="V118">
        <v>1</v>
      </c>
      <c r="W118">
        <v>41</v>
      </c>
    </row>
    <row r="119" spans="1:24" ht="16.5" thickBot="1" x14ac:dyDescent="0.3">
      <c r="A119" s="22">
        <v>2011</v>
      </c>
      <c r="B119" s="22">
        <v>6</v>
      </c>
      <c r="C119" s="22">
        <v>26</v>
      </c>
      <c r="D119" s="22">
        <v>17</v>
      </c>
      <c r="E119" s="23" t="s">
        <v>14</v>
      </c>
      <c r="F119" s="17" t="s">
        <v>16</v>
      </c>
      <c r="G119">
        <f t="shared" si="6"/>
        <v>2</v>
      </c>
      <c r="H119" s="5">
        <v>40720</v>
      </c>
      <c r="I119" s="60">
        <f t="shared" si="4"/>
        <v>17</v>
      </c>
      <c r="J119" s="55">
        <v>0</v>
      </c>
      <c r="K119" s="167">
        <v>1.25</v>
      </c>
      <c r="L119" s="167">
        <v>4</v>
      </c>
      <c r="M119" s="167">
        <v>64.625</v>
      </c>
      <c r="N119" s="168" t="s">
        <v>118</v>
      </c>
      <c r="V119">
        <v>2</v>
      </c>
      <c r="W119">
        <v>58</v>
      </c>
    </row>
    <row r="120" spans="1:24" ht="16.5" thickBot="1" x14ac:dyDescent="0.3">
      <c r="A120" s="22">
        <v>2011</v>
      </c>
      <c r="B120" s="22">
        <v>6</v>
      </c>
      <c r="C120" s="22">
        <v>27</v>
      </c>
      <c r="D120" s="22">
        <v>18.2</v>
      </c>
      <c r="E120" s="23" t="s">
        <v>14</v>
      </c>
      <c r="F120" s="17" t="s">
        <v>16</v>
      </c>
      <c r="G120">
        <f t="shared" si="6"/>
        <v>3.1999999999999993</v>
      </c>
      <c r="H120" s="5">
        <v>40721</v>
      </c>
      <c r="I120" s="60">
        <f t="shared" si="4"/>
        <v>18.2</v>
      </c>
      <c r="J120" s="55">
        <v>0</v>
      </c>
      <c r="K120" s="167">
        <v>1.75</v>
      </c>
      <c r="L120" s="167">
        <v>5.25</v>
      </c>
      <c r="M120" s="167">
        <v>60.75</v>
      </c>
      <c r="N120" s="168" t="s">
        <v>130</v>
      </c>
      <c r="V120">
        <v>8</v>
      </c>
      <c r="W120">
        <v>65</v>
      </c>
    </row>
    <row r="121" spans="1:24" ht="16.5" thickBot="1" x14ac:dyDescent="0.3">
      <c r="A121" s="22">
        <v>2011</v>
      </c>
      <c r="B121" s="22">
        <v>6</v>
      </c>
      <c r="C121" s="22">
        <v>28</v>
      </c>
      <c r="D121" s="22">
        <v>19.8</v>
      </c>
      <c r="E121" s="23" t="s">
        <v>14</v>
      </c>
      <c r="F121" s="17" t="s">
        <v>16</v>
      </c>
      <c r="G121">
        <f t="shared" si="6"/>
        <v>4.8000000000000007</v>
      </c>
      <c r="H121" s="5">
        <v>40722</v>
      </c>
      <c r="I121" s="60">
        <f t="shared" si="4"/>
        <v>19.8</v>
      </c>
      <c r="J121" s="55">
        <v>0</v>
      </c>
      <c r="K121" s="167">
        <v>1.5</v>
      </c>
      <c r="L121" s="167">
        <v>5.5</v>
      </c>
      <c r="M121" s="167">
        <v>54.875</v>
      </c>
      <c r="N121" s="168" t="s">
        <v>127</v>
      </c>
      <c r="V121">
        <v>11</v>
      </c>
      <c r="W121">
        <v>66</v>
      </c>
    </row>
    <row r="122" spans="1:24" ht="16.5" thickBot="1" x14ac:dyDescent="0.3">
      <c r="A122" s="22">
        <v>2011</v>
      </c>
      <c r="B122" s="22">
        <v>6</v>
      </c>
      <c r="C122" s="22">
        <v>29</v>
      </c>
      <c r="D122" s="22">
        <v>21.7</v>
      </c>
      <c r="E122" s="23" t="s">
        <v>14</v>
      </c>
      <c r="F122" s="17" t="s">
        <v>16</v>
      </c>
      <c r="G122">
        <f t="shared" si="6"/>
        <v>6.6999999999999993</v>
      </c>
      <c r="H122" s="5">
        <v>40723</v>
      </c>
      <c r="I122" s="60">
        <f t="shared" si="4"/>
        <v>21.7</v>
      </c>
      <c r="J122" s="55">
        <v>0</v>
      </c>
      <c r="K122" s="167">
        <v>1.25</v>
      </c>
      <c r="L122" s="167">
        <v>4</v>
      </c>
      <c r="M122" s="167">
        <v>55.5</v>
      </c>
      <c r="N122" s="168" t="s">
        <v>124</v>
      </c>
      <c r="V122">
        <v>16</v>
      </c>
      <c r="W122">
        <v>85</v>
      </c>
      <c r="X122">
        <v>7</v>
      </c>
    </row>
    <row r="123" spans="1:24" ht="16.5" thickBot="1" x14ac:dyDescent="0.3">
      <c r="A123" s="22">
        <v>2011</v>
      </c>
      <c r="B123" s="22">
        <v>6</v>
      </c>
      <c r="C123" s="22">
        <v>30</v>
      </c>
      <c r="D123" s="22">
        <v>23.9</v>
      </c>
      <c r="E123" s="23" t="s">
        <v>14</v>
      </c>
      <c r="F123" s="17" t="s">
        <v>16</v>
      </c>
      <c r="G123">
        <f t="shared" si="6"/>
        <v>8.8999999999999986</v>
      </c>
      <c r="H123" s="5">
        <v>40724</v>
      </c>
      <c r="I123" s="60">
        <f t="shared" si="4"/>
        <v>23.9</v>
      </c>
      <c r="J123" s="55">
        <v>0</v>
      </c>
      <c r="K123" s="167">
        <v>1.125</v>
      </c>
      <c r="L123" s="167">
        <v>4.25</v>
      </c>
      <c r="M123" s="167">
        <v>56.5</v>
      </c>
      <c r="N123" s="168" t="s">
        <v>127</v>
      </c>
      <c r="V123">
        <v>10</v>
      </c>
      <c r="W123">
        <v>51</v>
      </c>
      <c r="X123">
        <v>12</v>
      </c>
    </row>
    <row r="124" spans="1:24" ht="16.5" thickBot="1" x14ac:dyDescent="0.3">
      <c r="A124" s="22">
        <v>2011</v>
      </c>
      <c r="B124" s="22">
        <v>7</v>
      </c>
      <c r="C124" s="22">
        <v>1</v>
      </c>
      <c r="D124" s="22">
        <v>22.1</v>
      </c>
      <c r="E124" s="23" t="s">
        <v>14</v>
      </c>
      <c r="F124" s="17" t="s">
        <v>16</v>
      </c>
      <c r="G124">
        <f t="shared" si="6"/>
        <v>7.1000000000000014</v>
      </c>
      <c r="H124" s="5">
        <v>40725</v>
      </c>
      <c r="I124" s="60">
        <f t="shared" si="4"/>
        <v>22.1</v>
      </c>
      <c r="J124" s="55">
        <v>1.2</v>
      </c>
      <c r="K124" s="167">
        <v>2.375</v>
      </c>
      <c r="L124" s="167">
        <v>6.75</v>
      </c>
      <c r="M124" s="167">
        <v>76.75</v>
      </c>
      <c r="N124" s="168" t="s">
        <v>122</v>
      </c>
      <c r="V124">
        <v>5</v>
      </c>
      <c r="W124">
        <v>37</v>
      </c>
      <c r="X124">
        <v>10</v>
      </c>
    </row>
    <row r="125" spans="1:24" ht="16.5" thickBot="1" x14ac:dyDescent="0.3">
      <c r="A125" s="22">
        <v>2011</v>
      </c>
      <c r="B125" s="22">
        <v>7</v>
      </c>
      <c r="C125" s="22">
        <v>2</v>
      </c>
      <c r="D125" s="22">
        <v>16.7</v>
      </c>
      <c r="E125" s="23" t="s">
        <v>14</v>
      </c>
      <c r="F125" s="17" t="s">
        <v>16</v>
      </c>
      <c r="G125">
        <f t="shared" si="6"/>
        <v>1.6999999999999993</v>
      </c>
      <c r="H125" s="5">
        <v>40726</v>
      </c>
      <c r="I125" s="60">
        <f t="shared" si="4"/>
        <v>16.7</v>
      </c>
      <c r="J125" s="55">
        <v>8.6</v>
      </c>
      <c r="K125" s="167">
        <v>2.375</v>
      </c>
      <c r="L125" s="167">
        <v>7.125</v>
      </c>
      <c r="M125" s="167">
        <v>77.875</v>
      </c>
      <c r="N125" s="168" t="s">
        <v>123</v>
      </c>
      <c r="V125">
        <v>3</v>
      </c>
      <c r="W125">
        <v>13</v>
      </c>
      <c r="X125">
        <v>4</v>
      </c>
    </row>
    <row r="126" spans="1:24" ht="16.5" thickBot="1" x14ac:dyDescent="0.3">
      <c r="A126" s="22">
        <v>2011</v>
      </c>
      <c r="B126" s="22">
        <v>7</v>
      </c>
      <c r="C126" s="22">
        <v>3</v>
      </c>
      <c r="D126" s="22">
        <v>12.6</v>
      </c>
      <c r="E126" s="23" t="s">
        <v>13</v>
      </c>
      <c r="F126" s="17" t="s">
        <v>16</v>
      </c>
      <c r="G126">
        <f t="shared" si="6"/>
        <v>-2.4000000000000004</v>
      </c>
      <c r="H126" s="5">
        <v>40727</v>
      </c>
      <c r="I126" s="60">
        <f t="shared" si="4"/>
        <v>12.6</v>
      </c>
      <c r="J126" s="55">
        <v>5.0999999999999996</v>
      </c>
      <c r="K126" s="167">
        <v>1.75</v>
      </c>
      <c r="L126" s="167">
        <v>6</v>
      </c>
      <c r="M126" s="167">
        <v>85.125</v>
      </c>
      <c r="N126" s="168" t="s">
        <v>117</v>
      </c>
      <c r="V126">
        <v>3</v>
      </c>
      <c r="W126">
        <v>11</v>
      </c>
      <c r="X126">
        <v>3</v>
      </c>
    </row>
    <row r="127" spans="1:24" ht="16.5" thickBot="1" x14ac:dyDescent="0.3">
      <c r="A127" s="22">
        <v>2011</v>
      </c>
      <c r="B127" s="22">
        <v>7</v>
      </c>
      <c r="C127" s="22">
        <v>4</v>
      </c>
      <c r="D127" s="22">
        <v>13.5</v>
      </c>
      <c r="E127" s="23" t="s">
        <v>13</v>
      </c>
      <c r="F127" s="17" t="s">
        <v>16</v>
      </c>
      <c r="G127">
        <f t="shared" si="6"/>
        <v>-1.5</v>
      </c>
      <c r="H127" s="5">
        <v>40728</v>
      </c>
      <c r="I127" s="60">
        <f t="shared" si="4"/>
        <v>13.5</v>
      </c>
      <c r="J127" s="55">
        <v>6.1</v>
      </c>
      <c r="K127" s="167">
        <v>1</v>
      </c>
      <c r="L127" s="167">
        <v>4.875</v>
      </c>
      <c r="M127" s="167">
        <v>68.625</v>
      </c>
      <c r="N127" s="168" t="s">
        <v>117</v>
      </c>
      <c r="V127">
        <v>2</v>
      </c>
      <c r="W127">
        <v>10</v>
      </c>
      <c r="X127">
        <v>2</v>
      </c>
    </row>
    <row r="128" spans="1:24" ht="16.5" thickBot="1" x14ac:dyDescent="0.3">
      <c r="A128" s="22">
        <v>2011</v>
      </c>
      <c r="B128" s="22">
        <v>7</v>
      </c>
      <c r="C128" s="22">
        <v>5</v>
      </c>
      <c r="D128" s="22">
        <v>15.3</v>
      </c>
      <c r="E128" s="23" t="s">
        <v>14</v>
      </c>
      <c r="F128" s="17" t="s">
        <v>16</v>
      </c>
      <c r="G128">
        <f t="shared" si="6"/>
        <v>0.30000000000000071</v>
      </c>
      <c r="H128" s="5">
        <v>40729</v>
      </c>
      <c r="I128" s="60">
        <f t="shared" si="4"/>
        <v>15.3</v>
      </c>
      <c r="J128" s="55">
        <v>0</v>
      </c>
      <c r="K128" s="167">
        <v>1.25</v>
      </c>
      <c r="L128" s="167">
        <v>4.25</v>
      </c>
      <c r="M128" s="167">
        <v>54.125</v>
      </c>
      <c r="N128" s="168" t="s">
        <v>118</v>
      </c>
      <c r="V128">
        <v>3</v>
      </c>
      <c r="W128">
        <v>7</v>
      </c>
      <c r="X128">
        <v>8</v>
      </c>
    </row>
    <row r="129" spans="1:28" ht="16.5" thickBot="1" x14ac:dyDescent="0.3">
      <c r="A129" s="22">
        <v>2011</v>
      </c>
      <c r="B129" s="22">
        <v>7</v>
      </c>
      <c r="C129" s="22">
        <v>6</v>
      </c>
      <c r="D129" s="22">
        <v>20.399999999999999</v>
      </c>
      <c r="E129" s="23" t="s">
        <v>14</v>
      </c>
      <c r="F129" s="17" t="s">
        <v>16</v>
      </c>
      <c r="G129">
        <f t="shared" si="6"/>
        <v>5.3999999999999986</v>
      </c>
      <c r="H129" s="5">
        <v>40730</v>
      </c>
      <c r="I129" s="60">
        <f t="shared" si="4"/>
        <v>20.399999999999999</v>
      </c>
      <c r="J129" s="55">
        <v>0</v>
      </c>
      <c r="K129" s="167">
        <v>2.375</v>
      </c>
      <c r="L129" s="167">
        <v>6.125</v>
      </c>
      <c r="M129" s="167">
        <v>60.75</v>
      </c>
      <c r="N129" s="168" t="s">
        <v>122</v>
      </c>
      <c r="V129">
        <v>2</v>
      </c>
      <c r="W129">
        <v>5</v>
      </c>
      <c r="X129">
        <v>32</v>
      </c>
    </row>
    <row r="130" spans="1:28" ht="16.5" thickBot="1" x14ac:dyDescent="0.3">
      <c r="A130" s="22">
        <v>2011</v>
      </c>
      <c r="B130" s="22">
        <v>7</v>
      </c>
      <c r="C130" s="22">
        <v>7</v>
      </c>
      <c r="D130" s="22">
        <v>17.2</v>
      </c>
      <c r="E130" s="23" t="s">
        <v>14</v>
      </c>
      <c r="F130" s="17" t="s">
        <v>16</v>
      </c>
      <c r="G130">
        <f t="shared" si="6"/>
        <v>2.1999999999999993</v>
      </c>
      <c r="H130" s="5">
        <v>40731</v>
      </c>
      <c r="I130" s="60">
        <f t="shared" si="4"/>
        <v>17.2</v>
      </c>
      <c r="J130" s="55">
        <v>0</v>
      </c>
      <c r="K130" s="167">
        <v>2</v>
      </c>
      <c r="L130" s="167">
        <v>6.875</v>
      </c>
      <c r="M130" s="167">
        <v>56.5</v>
      </c>
      <c r="N130" s="168" t="s">
        <v>117</v>
      </c>
      <c r="V130">
        <v>2</v>
      </c>
      <c r="W130">
        <v>5</v>
      </c>
      <c r="X130">
        <v>24</v>
      </c>
    </row>
    <row r="131" spans="1:28" ht="16.5" thickBot="1" x14ac:dyDescent="0.3">
      <c r="A131" s="22">
        <v>2011</v>
      </c>
      <c r="B131" s="22">
        <v>7</v>
      </c>
      <c r="C131" s="22">
        <v>8</v>
      </c>
      <c r="D131" s="22">
        <v>16.2</v>
      </c>
      <c r="E131" s="23" t="s">
        <v>14</v>
      </c>
      <c r="F131" s="17" t="s">
        <v>16</v>
      </c>
      <c r="G131">
        <f t="shared" si="6"/>
        <v>1.1999999999999993</v>
      </c>
      <c r="H131" s="5">
        <v>40732</v>
      </c>
      <c r="I131" s="60">
        <f t="shared" ref="I131:I194" si="7">D131</f>
        <v>16.2</v>
      </c>
      <c r="J131" s="55">
        <v>0</v>
      </c>
      <c r="K131" s="167">
        <v>1.5</v>
      </c>
      <c r="L131" s="167">
        <v>3.875</v>
      </c>
      <c r="M131" s="167">
        <v>55.875</v>
      </c>
      <c r="N131" s="168" t="s">
        <v>118</v>
      </c>
      <c r="V131">
        <v>2</v>
      </c>
      <c r="W131">
        <v>8</v>
      </c>
      <c r="X131">
        <v>19</v>
      </c>
    </row>
    <row r="132" spans="1:28" ht="16.5" thickBot="1" x14ac:dyDescent="0.3">
      <c r="A132" s="22">
        <v>2011</v>
      </c>
      <c r="B132" s="22">
        <v>7</v>
      </c>
      <c r="C132" s="22">
        <v>9</v>
      </c>
      <c r="D132" s="22">
        <v>16</v>
      </c>
      <c r="E132" s="23" t="s">
        <v>14</v>
      </c>
      <c r="F132" s="17" t="s">
        <v>16</v>
      </c>
      <c r="G132">
        <f t="shared" si="6"/>
        <v>1</v>
      </c>
      <c r="H132" s="5">
        <v>40733</v>
      </c>
      <c r="I132" s="60">
        <f t="shared" si="7"/>
        <v>16</v>
      </c>
      <c r="J132" s="55">
        <v>0</v>
      </c>
      <c r="K132" s="167">
        <v>2</v>
      </c>
      <c r="L132" s="167">
        <v>6.375</v>
      </c>
      <c r="M132" s="167">
        <v>67</v>
      </c>
      <c r="N132" s="168" t="s">
        <v>122</v>
      </c>
      <c r="V132">
        <v>2</v>
      </c>
      <c r="X132">
        <v>15</v>
      </c>
    </row>
    <row r="133" spans="1:28" ht="16.5" thickBot="1" x14ac:dyDescent="0.3">
      <c r="A133" s="22">
        <v>2011</v>
      </c>
      <c r="B133" s="22">
        <v>7</v>
      </c>
      <c r="C133" s="22">
        <v>10</v>
      </c>
      <c r="D133" s="22">
        <v>16.899999999999999</v>
      </c>
      <c r="E133" s="23" t="s">
        <v>14</v>
      </c>
      <c r="F133" s="17" t="s">
        <v>16</v>
      </c>
      <c r="G133">
        <f t="shared" si="6"/>
        <v>1.8999999999999986</v>
      </c>
      <c r="H133" s="5">
        <v>40734</v>
      </c>
      <c r="I133" s="60">
        <f t="shared" si="7"/>
        <v>16.899999999999999</v>
      </c>
      <c r="J133" s="55">
        <v>0</v>
      </c>
      <c r="K133" s="167">
        <v>1.5</v>
      </c>
      <c r="L133" s="167">
        <v>4.25</v>
      </c>
      <c r="M133" s="167">
        <v>60.375</v>
      </c>
      <c r="N133" s="168" t="s">
        <v>118</v>
      </c>
      <c r="V133">
        <v>1</v>
      </c>
      <c r="W133">
        <v>4</v>
      </c>
      <c r="X133">
        <v>13</v>
      </c>
    </row>
    <row r="134" spans="1:28" ht="16.5" thickBot="1" x14ac:dyDescent="0.3">
      <c r="A134" s="22">
        <v>2011</v>
      </c>
      <c r="B134" s="22">
        <v>7</v>
      </c>
      <c r="C134" s="22">
        <v>11</v>
      </c>
      <c r="D134" s="22">
        <v>19.5</v>
      </c>
      <c r="E134" s="23" t="s">
        <v>14</v>
      </c>
      <c r="F134" s="17" t="s">
        <v>16</v>
      </c>
      <c r="G134">
        <f t="shared" si="6"/>
        <v>4.5</v>
      </c>
      <c r="H134" s="5">
        <v>40735</v>
      </c>
      <c r="I134" s="60">
        <f t="shared" si="7"/>
        <v>19.5</v>
      </c>
      <c r="J134" s="55">
        <v>5</v>
      </c>
      <c r="K134" s="167">
        <v>2.375</v>
      </c>
      <c r="L134" s="167">
        <v>7</v>
      </c>
      <c r="M134" s="167">
        <v>67.875</v>
      </c>
      <c r="N134" s="168" t="s">
        <v>121</v>
      </c>
      <c r="W134">
        <v>2</v>
      </c>
      <c r="X134">
        <v>7</v>
      </c>
    </row>
    <row r="135" spans="1:28" ht="16.5" thickBot="1" x14ac:dyDescent="0.3">
      <c r="A135" s="22">
        <v>2011</v>
      </c>
      <c r="B135" s="22">
        <v>7</v>
      </c>
      <c r="C135" s="22">
        <v>12</v>
      </c>
      <c r="D135" s="22">
        <v>24.1</v>
      </c>
      <c r="E135" s="23" t="s">
        <v>14</v>
      </c>
      <c r="F135" s="17" t="s">
        <v>16</v>
      </c>
      <c r="G135">
        <f t="shared" si="6"/>
        <v>9.1000000000000014</v>
      </c>
      <c r="H135" s="5">
        <v>40736</v>
      </c>
      <c r="I135" s="60">
        <f t="shared" si="7"/>
        <v>24.1</v>
      </c>
      <c r="J135" s="55">
        <v>2</v>
      </c>
      <c r="K135" s="167">
        <v>2.25</v>
      </c>
      <c r="L135" s="167">
        <v>6.75</v>
      </c>
      <c r="M135" s="167">
        <v>70.375</v>
      </c>
      <c r="N135" s="168" t="s">
        <v>117</v>
      </c>
      <c r="V135">
        <v>1</v>
      </c>
      <c r="W135">
        <v>2</v>
      </c>
      <c r="X135">
        <v>8</v>
      </c>
    </row>
    <row r="136" spans="1:28" ht="16.5" thickBot="1" x14ac:dyDescent="0.3">
      <c r="A136" s="22">
        <v>2011</v>
      </c>
      <c r="B136" s="22">
        <v>7</v>
      </c>
      <c r="C136" s="22">
        <v>13</v>
      </c>
      <c r="D136" s="22">
        <v>24</v>
      </c>
      <c r="E136" s="23" t="s">
        <v>14</v>
      </c>
      <c r="F136" s="17" t="s">
        <v>16</v>
      </c>
      <c r="G136">
        <f t="shared" si="6"/>
        <v>9</v>
      </c>
      <c r="H136" s="5">
        <v>40737</v>
      </c>
      <c r="I136" s="60">
        <f t="shared" si="7"/>
        <v>24</v>
      </c>
      <c r="J136" s="55">
        <v>0.1</v>
      </c>
      <c r="K136" s="167">
        <v>4.75</v>
      </c>
      <c r="L136" s="167">
        <v>12.75</v>
      </c>
      <c r="M136" s="167">
        <v>58.25</v>
      </c>
      <c r="N136" s="168" t="s">
        <v>120</v>
      </c>
      <c r="W136">
        <v>1</v>
      </c>
      <c r="X136">
        <v>4</v>
      </c>
    </row>
    <row r="137" spans="1:28" ht="16.5" thickBot="1" x14ac:dyDescent="0.3">
      <c r="A137" s="22">
        <v>2011</v>
      </c>
      <c r="B137" s="22">
        <v>7</v>
      </c>
      <c r="C137" s="22">
        <v>14</v>
      </c>
      <c r="D137" s="22">
        <v>17.5</v>
      </c>
      <c r="E137" s="23" t="s">
        <v>14</v>
      </c>
      <c r="F137" s="17" t="s">
        <v>16</v>
      </c>
      <c r="G137">
        <f t="shared" si="6"/>
        <v>2.5</v>
      </c>
      <c r="H137" s="5">
        <v>40738</v>
      </c>
      <c r="I137" s="60">
        <f t="shared" si="7"/>
        <v>17.5</v>
      </c>
      <c r="J137" s="55">
        <v>0</v>
      </c>
      <c r="K137" s="167">
        <v>3.125</v>
      </c>
      <c r="L137" s="167">
        <v>8.125</v>
      </c>
      <c r="M137" s="167">
        <v>59.625</v>
      </c>
      <c r="N137" s="168" t="s">
        <v>119</v>
      </c>
      <c r="V137">
        <v>1</v>
      </c>
      <c r="W137">
        <v>6</v>
      </c>
      <c r="X137">
        <v>4</v>
      </c>
      <c r="Z137">
        <v>2</v>
      </c>
    </row>
    <row r="138" spans="1:28" ht="16.5" thickBot="1" x14ac:dyDescent="0.3">
      <c r="A138" s="22">
        <v>2011</v>
      </c>
      <c r="B138" s="22">
        <v>7</v>
      </c>
      <c r="C138" s="22">
        <v>15</v>
      </c>
      <c r="D138" s="22">
        <v>18.399999999999999</v>
      </c>
      <c r="E138" s="23" t="s">
        <v>14</v>
      </c>
      <c r="F138" s="17" t="s">
        <v>16</v>
      </c>
      <c r="G138">
        <f t="shared" si="6"/>
        <v>3.3999999999999986</v>
      </c>
      <c r="H138" s="5">
        <v>40739</v>
      </c>
      <c r="I138" s="60">
        <f t="shared" si="7"/>
        <v>18.399999999999999</v>
      </c>
      <c r="J138" s="55">
        <v>0</v>
      </c>
      <c r="K138" s="167">
        <v>1.375</v>
      </c>
      <c r="L138" s="167">
        <v>5.375</v>
      </c>
      <c r="M138" s="167">
        <v>57.875</v>
      </c>
      <c r="N138" s="168" t="s">
        <v>117</v>
      </c>
      <c r="V138">
        <v>1</v>
      </c>
      <c r="W138">
        <v>4</v>
      </c>
      <c r="X138">
        <v>2</v>
      </c>
      <c r="Z138">
        <v>5</v>
      </c>
      <c r="AB138">
        <v>2</v>
      </c>
    </row>
    <row r="139" spans="1:28" ht="16.5" thickBot="1" x14ac:dyDescent="0.3">
      <c r="A139" s="22">
        <v>2011</v>
      </c>
      <c r="B139" s="22">
        <v>7</v>
      </c>
      <c r="C139" s="22">
        <v>16</v>
      </c>
      <c r="D139" s="22">
        <v>17</v>
      </c>
      <c r="E139" s="23" t="s">
        <v>14</v>
      </c>
      <c r="F139" s="17" t="s">
        <v>16</v>
      </c>
      <c r="G139">
        <f t="shared" si="6"/>
        <v>2</v>
      </c>
      <c r="H139" s="5">
        <v>40740</v>
      </c>
      <c r="I139" s="60">
        <f t="shared" si="7"/>
        <v>17</v>
      </c>
      <c r="J139" s="55">
        <v>3.1</v>
      </c>
      <c r="K139" s="167">
        <v>1.625</v>
      </c>
      <c r="L139" s="167">
        <v>5</v>
      </c>
      <c r="M139" s="167">
        <v>78.25</v>
      </c>
      <c r="N139" s="168" t="s">
        <v>118</v>
      </c>
      <c r="V139">
        <v>1</v>
      </c>
      <c r="X139">
        <v>1</v>
      </c>
      <c r="Z139">
        <v>7</v>
      </c>
      <c r="AB139">
        <v>5</v>
      </c>
    </row>
    <row r="140" spans="1:28" ht="16.5" thickBot="1" x14ac:dyDescent="0.3">
      <c r="A140" s="22">
        <v>2011</v>
      </c>
      <c r="B140" s="22">
        <v>7</v>
      </c>
      <c r="C140" s="22">
        <v>17</v>
      </c>
      <c r="D140" s="22">
        <v>18.899999999999999</v>
      </c>
      <c r="E140" s="23" t="s">
        <v>14</v>
      </c>
      <c r="F140" s="17" t="s">
        <v>16</v>
      </c>
      <c r="G140">
        <f t="shared" si="6"/>
        <v>3.8999999999999986</v>
      </c>
      <c r="H140" s="5">
        <v>40741</v>
      </c>
      <c r="I140" s="60">
        <f t="shared" si="7"/>
        <v>18.899999999999999</v>
      </c>
      <c r="J140" s="55">
        <v>0</v>
      </c>
      <c r="K140" s="167">
        <v>0.875</v>
      </c>
      <c r="L140" s="167">
        <v>3.25</v>
      </c>
      <c r="M140" s="167">
        <v>65.125</v>
      </c>
      <c r="N140" s="168" t="s">
        <v>118</v>
      </c>
      <c r="W140">
        <v>1</v>
      </c>
      <c r="X140">
        <v>1</v>
      </c>
      <c r="Z140">
        <v>11</v>
      </c>
      <c r="AB140">
        <v>12</v>
      </c>
    </row>
    <row r="141" spans="1:28" ht="16.5" thickBot="1" x14ac:dyDescent="0.3">
      <c r="A141" s="22">
        <v>2011</v>
      </c>
      <c r="B141" s="22">
        <v>7</v>
      </c>
      <c r="C141" s="22">
        <v>18</v>
      </c>
      <c r="D141" s="22">
        <v>20.100000000000001</v>
      </c>
      <c r="E141" s="23" t="s">
        <v>14</v>
      </c>
      <c r="F141" s="17" t="s">
        <v>16</v>
      </c>
      <c r="G141">
        <f t="shared" si="6"/>
        <v>5.1000000000000014</v>
      </c>
      <c r="H141" s="5">
        <v>40742</v>
      </c>
      <c r="I141" s="60">
        <f t="shared" si="7"/>
        <v>20.100000000000001</v>
      </c>
      <c r="J141" s="55">
        <v>0</v>
      </c>
      <c r="K141" s="167">
        <v>1</v>
      </c>
      <c r="L141" s="167">
        <v>3.75</v>
      </c>
      <c r="M141" s="167">
        <v>58.125</v>
      </c>
      <c r="N141" s="168" t="s">
        <v>118</v>
      </c>
      <c r="V141">
        <v>1</v>
      </c>
      <c r="W141">
        <v>8</v>
      </c>
      <c r="Z141">
        <v>18</v>
      </c>
      <c r="AB141">
        <v>17</v>
      </c>
    </row>
    <row r="142" spans="1:28" ht="16.5" thickBot="1" x14ac:dyDescent="0.3">
      <c r="A142" s="22">
        <v>2011</v>
      </c>
      <c r="B142" s="22">
        <v>7</v>
      </c>
      <c r="C142" s="22">
        <v>19</v>
      </c>
      <c r="D142" s="22">
        <v>21.5</v>
      </c>
      <c r="E142" s="23" t="s">
        <v>14</v>
      </c>
      <c r="F142" s="17" t="s">
        <v>16</v>
      </c>
      <c r="G142">
        <f t="shared" si="6"/>
        <v>6.5</v>
      </c>
      <c r="H142" s="5">
        <v>40743</v>
      </c>
      <c r="I142" s="60">
        <f t="shared" si="7"/>
        <v>21.5</v>
      </c>
      <c r="J142" s="55">
        <v>0</v>
      </c>
      <c r="K142" s="167">
        <v>0.875</v>
      </c>
      <c r="L142" s="167">
        <v>3.25</v>
      </c>
      <c r="M142" s="167">
        <v>58.875</v>
      </c>
      <c r="N142" s="168" t="s">
        <v>117</v>
      </c>
      <c r="V142">
        <v>2</v>
      </c>
      <c r="W142">
        <v>8</v>
      </c>
      <c r="Z142">
        <v>21</v>
      </c>
      <c r="AB142">
        <v>23</v>
      </c>
    </row>
    <row r="143" spans="1:28" ht="16.5" thickBot="1" x14ac:dyDescent="0.3">
      <c r="A143" s="22">
        <v>2011</v>
      </c>
      <c r="B143" s="22">
        <v>7</v>
      </c>
      <c r="C143" s="22">
        <v>20</v>
      </c>
      <c r="D143" s="22">
        <v>21.8</v>
      </c>
      <c r="E143" s="23" t="s">
        <v>14</v>
      </c>
      <c r="F143" s="17" t="s">
        <v>16</v>
      </c>
      <c r="G143">
        <f t="shared" si="6"/>
        <v>6.8000000000000007</v>
      </c>
      <c r="H143" s="5">
        <v>40744</v>
      </c>
      <c r="I143" s="60">
        <f t="shared" si="7"/>
        <v>21.8</v>
      </c>
      <c r="J143" s="55">
        <v>0</v>
      </c>
      <c r="K143" s="167">
        <v>1</v>
      </c>
      <c r="L143" s="167">
        <v>4.25</v>
      </c>
      <c r="M143" s="167">
        <v>57.25</v>
      </c>
      <c r="N143" s="168" t="s">
        <v>130</v>
      </c>
      <c r="V143">
        <v>2</v>
      </c>
      <c r="W143">
        <v>5</v>
      </c>
      <c r="Z143">
        <v>33</v>
      </c>
      <c r="AB143">
        <v>27</v>
      </c>
    </row>
    <row r="144" spans="1:28" ht="16.5" thickBot="1" x14ac:dyDescent="0.3">
      <c r="A144" s="22">
        <v>2011</v>
      </c>
      <c r="B144" s="22">
        <v>7</v>
      </c>
      <c r="C144" s="22">
        <v>21</v>
      </c>
      <c r="D144" s="22">
        <v>18.7</v>
      </c>
      <c r="E144" s="23" t="s">
        <v>14</v>
      </c>
      <c r="F144" s="17" t="s">
        <v>16</v>
      </c>
      <c r="G144">
        <f t="shared" si="6"/>
        <v>3.6999999999999993</v>
      </c>
      <c r="H144" s="5">
        <v>40745</v>
      </c>
      <c r="I144" s="60">
        <f t="shared" si="7"/>
        <v>18.7</v>
      </c>
      <c r="J144" s="55">
        <v>0</v>
      </c>
      <c r="K144" s="167">
        <v>2.125</v>
      </c>
      <c r="L144" s="167">
        <v>6.625</v>
      </c>
      <c r="M144" s="167">
        <v>73.25</v>
      </c>
      <c r="N144" s="168" t="s">
        <v>132</v>
      </c>
      <c r="W144">
        <v>5</v>
      </c>
      <c r="Z144">
        <v>20</v>
      </c>
      <c r="AB144">
        <v>29</v>
      </c>
    </row>
    <row r="145" spans="1:28" ht="16.5" thickBot="1" x14ac:dyDescent="0.3">
      <c r="A145" s="22">
        <v>2011</v>
      </c>
      <c r="B145" s="22">
        <v>7</v>
      </c>
      <c r="C145" s="22">
        <v>22</v>
      </c>
      <c r="D145" s="22">
        <v>17</v>
      </c>
      <c r="E145" s="23" t="s">
        <v>14</v>
      </c>
      <c r="F145" s="17" t="s">
        <v>16</v>
      </c>
      <c r="G145">
        <f t="shared" si="6"/>
        <v>2</v>
      </c>
      <c r="H145" s="5">
        <v>40746</v>
      </c>
      <c r="I145" s="60">
        <f t="shared" si="7"/>
        <v>17</v>
      </c>
      <c r="J145" s="55">
        <v>0</v>
      </c>
      <c r="K145" s="167">
        <v>1.5</v>
      </c>
      <c r="L145" s="167">
        <v>5</v>
      </c>
      <c r="M145" s="167">
        <v>57.75</v>
      </c>
      <c r="N145" s="168" t="s">
        <v>117</v>
      </c>
      <c r="W145">
        <v>3</v>
      </c>
      <c r="Z145">
        <v>17</v>
      </c>
      <c r="AB145">
        <v>34</v>
      </c>
    </row>
    <row r="146" spans="1:28" ht="16.5" thickBot="1" x14ac:dyDescent="0.3">
      <c r="A146" s="22">
        <v>2011</v>
      </c>
      <c r="B146" s="22">
        <v>7</v>
      </c>
      <c r="C146" s="22">
        <v>23</v>
      </c>
      <c r="D146" s="22">
        <v>15.8</v>
      </c>
      <c r="E146" s="23" t="s">
        <v>14</v>
      </c>
      <c r="F146" s="17" t="s">
        <v>16</v>
      </c>
      <c r="G146">
        <f t="shared" si="6"/>
        <v>0.80000000000000071</v>
      </c>
      <c r="H146" s="5">
        <v>40747</v>
      </c>
      <c r="I146" s="60">
        <f t="shared" si="7"/>
        <v>15.8</v>
      </c>
      <c r="J146" s="55">
        <v>0</v>
      </c>
      <c r="K146" s="167">
        <v>0.875</v>
      </c>
      <c r="L146" s="167">
        <v>4</v>
      </c>
      <c r="M146" s="167">
        <v>60.5</v>
      </c>
      <c r="N146" s="168" t="s">
        <v>118</v>
      </c>
      <c r="V146">
        <v>2</v>
      </c>
      <c r="W146">
        <v>3</v>
      </c>
      <c r="Z146">
        <v>9</v>
      </c>
      <c r="AB146">
        <v>39</v>
      </c>
    </row>
    <row r="147" spans="1:28" ht="16.5" thickBot="1" x14ac:dyDescent="0.3">
      <c r="A147" s="22">
        <v>2011</v>
      </c>
      <c r="B147" s="22">
        <v>7</v>
      </c>
      <c r="C147" s="22">
        <v>24</v>
      </c>
      <c r="D147" s="22">
        <v>17.7</v>
      </c>
      <c r="E147" s="23" t="s">
        <v>14</v>
      </c>
      <c r="F147" s="17" t="s">
        <v>16</v>
      </c>
      <c r="G147">
        <f t="shared" si="6"/>
        <v>2.6999999999999993</v>
      </c>
      <c r="H147" s="5">
        <v>40748</v>
      </c>
      <c r="I147" s="60">
        <f t="shared" si="7"/>
        <v>17.7</v>
      </c>
      <c r="J147" s="55">
        <v>0.1</v>
      </c>
      <c r="K147" s="167">
        <v>1.375</v>
      </c>
      <c r="L147" s="167">
        <v>4.625</v>
      </c>
      <c r="M147" s="167">
        <v>61.25</v>
      </c>
      <c r="N147" s="168" t="s">
        <v>119</v>
      </c>
      <c r="W147">
        <v>1</v>
      </c>
      <c r="Z147">
        <v>6</v>
      </c>
      <c r="AB147">
        <v>40</v>
      </c>
    </row>
    <row r="148" spans="1:28" ht="16.5" thickBot="1" x14ac:dyDescent="0.3">
      <c r="A148" s="22">
        <v>2011</v>
      </c>
      <c r="B148" s="22">
        <v>7</v>
      </c>
      <c r="C148" s="22">
        <v>25</v>
      </c>
      <c r="D148" s="22">
        <v>20</v>
      </c>
      <c r="E148" s="23" t="s">
        <v>14</v>
      </c>
      <c r="F148" s="17" t="s">
        <v>16</v>
      </c>
      <c r="G148">
        <f t="shared" si="6"/>
        <v>5</v>
      </c>
      <c r="H148" s="5">
        <v>40749</v>
      </c>
      <c r="I148" s="60">
        <f t="shared" si="7"/>
        <v>20</v>
      </c>
      <c r="J148" s="55">
        <v>0.3</v>
      </c>
      <c r="K148" s="167">
        <v>1.625</v>
      </c>
      <c r="L148" s="167">
        <v>5.5</v>
      </c>
      <c r="M148" s="167">
        <v>73.625</v>
      </c>
      <c r="N148" s="168" t="s">
        <v>126</v>
      </c>
      <c r="W148">
        <v>1</v>
      </c>
      <c r="Z148">
        <v>4</v>
      </c>
      <c r="AA148">
        <v>8</v>
      </c>
      <c r="AB148">
        <v>48</v>
      </c>
    </row>
    <row r="149" spans="1:28" ht="16.5" thickBot="1" x14ac:dyDescent="0.3">
      <c r="A149" s="22">
        <v>2011</v>
      </c>
      <c r="B149" s="22">
        <v>7</v>
      </c>
      <c r="C149" s="22">
        <v>26</v>
      </c>
      <c r="D149" s="22">
        <v>17.8</v>
      </c>
      <c r="E149" s="23" t="s">
        <v>14</v>
      </c>
      <c r="F149" s="17" t="s">
        <v>16</v>
      </c>
      <c r="G149">
        <f t="shared" si="6"/>
        <v>2.8000000000000007</v>
      </c>
      <c r="H149" s="5">
        <v>40750</v>
      </c>
      <c r="I149" s="60">
        <f t="shared" si="7"/>
        <v>17.8</v>
      </c>
      <c r="J149" s="55">
        <v>6.1</v>
      </c>
      <c r="K149" s="167">
        <v>1.75</v>
      </c>
      <c r="L149" s="167">
        <v>4.375</v>
      </c>
      <c r="M149" s="167">
        <v>58.375</v>
      </c>
      <c r="N149" s="168" t="s">
        <v>123</v>
      </c>
      <c r="AA149">
        <v>2</v>
      </c>
    </row>
    <row r="150" spans="1:28" ht="16.5" thickBot="1" x14ac:dyDescent="0.3">
      <c r="A150" s="22">
        <v>2011</v>
      </c>
      <c r="B150" s="22">
        <v>7</v>
      </c>
      <c r="C150" s="22">
        <v>27</v>
      </c>
      <c r="D150" s="22">
        <v>18.3</v>
      </c>
      <c r="E150" s="23" t="s">
        <v>14</v>
      </c>
      <c r="F150" s="17" t="s">
        <v>16</v>
      </c>
      <c r="G150">
        <f t="shared" si="6"/>
        <v>3.3000000000000007</v>
      </c>
      <c r="H150" s="5">
        <v>40751</v>
      </c>
      <c r="I150" s="60">
        <f t="shared" si="7"/>
        <v>18.3</v>
      </c>
      <c r="J150" s="77">
        <v>2.8</v>
      </c>
      <c r="K150" s="167">
        <v>2.125</v>
      </c>
      <c r="L150" s="167">
        <v>6.375</v>
      </c>
      <c r="M150" s="167">
        <v>70</v>
      </c>
      <c r="N150" s="168" t="s">
        <v>122</v>
      </c>
      <c r="P150" s="78"/>
      <c r="R150" s="78"/>
      <c r="W150">
        <v>1</v>
      </c>
      <c r="Y150">
        <v>5</v>
      </c>
      <c r="Z150">
        <v>8</v>
      </c>
      <c r="AA150">
        <v>12</v>
      </c>
      <c r="AB150">
        <v>12</v>
      </c>
    </row>
    <row r="151" spans="1:28" ht="16.5" thickBot="1" x14ac:dyDescent="0.3">
      <c r="A151" s="22">
        <v>2011</v>
      </c>
      <c r="B151" s="22">
        <v>7</v>
      </c>
      <c r="C151" s="22">
        <v>28</v>
      </c>
      <c r="D151" s="22">
        <v>17.899999999999999</v>
      </c>
      <c r="E151" s="23" t="s">
        <v>14</v>
      </c>
      <c r="F151" s="17" t="s">
        <v>16</v>
      </c>
      <c r="G151">
        <f t="shared" si="6"/>
        <v>2.8999999999999986</v>
      </c>
      <c r="H151" s="5">
        <v>40752</v>
      </c>
      <c r="I151" s="60">
        <f t="shared" si="7"/>
        <v>17.899999999999999</v>
      </c>
      <c r="J151" s="77">
        <v>0</v>
      </c>
      <c r="K151" s="167">
        <v>1.25</v>
      </c>
      <c r="L151" s="167">
        <v>4.75</v>
      </c>
      <c r="M151" s="167">
        <v>65.75</v>
      </c>
      <c r="N151" s="168" t="s">
        <v>122</v>
      </c>
      <c r="P151" s="78"/>
      <c r="R151" s="78"/>
      <c r="W151">
        <v>6</v>
      </c>
      <c r="Y151">
        <v>7</v>
      </c>
      <c r="Z151">
        <v>5</v>
      </c>
      <c r="AA151">
        <v>24</v>
      </c>
      <c r="AB151">
        <v>13</v>
      </c>
    </row>
    <row r="152" spans="1:28" ht="16.5" thickBot="1" x14ac:dyDescent="0.3">
      <c r="A152" s="22">
        <v>2011</v>
      </c>
      <c r="B152" s="22">
        <v>7</v>
      </c>
      <c r="C152" s="22">
        <v>29</v>
      </c>
      <c r="D152" s="22">
        <v>14.9</v>
      </c>
      <c r="E152" s="23" t="s">
        <v>13</v>
      </c>
      <c r="F152" s="17" t="s">
        <v>16</v>
      </c>
      <c r="G152">
        <f t="shared" si="6"/>
        <v>-9.9999999999999645E-2</v>
      </c>
      <c r="H152" s="5">
        <v>40753</v>
      </c>
      <c r="I152" s="60">
        <f t="shared" si="7"/>
        <v>14.9</v>
      </c>
      <c r="J152" s="77">
        <v>1.9</v>
      </c>
      <c r="K152" s="167">
        <v>1.25</v>
      </c>
      <c r="L152" s="167">
        <v>4.375</v>
      </c>
      <c r="M152" s="167">
        <v>69.625</v>
      </c>
      <c r="N152" s="168" t="s">
        <v>121</v>
      </c>
      <c r="P152" s="78"/>
      <c r="R152" s="78"/>
      <c r="V152">
        <v>1</v>
      </c>
      <c r="W152">
        <v>2</v>
      </c>
      <c r="Y152">
        <v>6</v>
      </c>
      <c r="Z152">
        <v>6</v>
      </c>
      <c r="AA152">
        <v>32</v>
      </c>
      <c r="AB152">
        <v>11</v>
      </c>
    </row>
    <row r="153" spans="1:28" ht="16.5" thickBot="1" x14ac:dyDescent="0.3">
      <c r="A153" s="22">
        <v>2011</v>
      </c>
      <c r="B153" s="22">
        <v>7</v>
      </c>
      <c r="C153" s="22">
        <v>30</v>
      </c>
      <c r="D153" s="22">
        <v>15.5</v>
      </c>
      <c r="E153" s="23" t="s">
        <v>14</v>
      </c>
      <c r="F153" s="17" t="s">
        <v>16</v>
      </c>
      <c r="G153">
        <f t="shared" si="6"/>
        <v>0.5</v>
      </c>
      <c r="H153" s="5">
        <v>40754</v>
      </c>
      <c r="I153" s="60">
        <f t="shared" si="7"/>
        <v>15.5</v>
      </c>
      <c r="J153" s="77">
        <v>0</v>
      </c>
      <c r="K153" s="167">
        <v>1.625</v>
      </c>
      <c r="L153" s="167">
        <v>4.875</v>
      </c>
      <c r="M153" s="167">
        <v>60.125</v>
      </c>
      <c r="N153" s="168" t="s">
        <v>125</v>
      </c>
      <c r="P153" s="78"/>
      <c r="R153" s="78"/>
      <c r="V153">
        <v>1</v>
      </c>
      <c r="W153">
        <v>6</v>
      </c>
      <c r="Y153">
        <v>6</v>
      </c>
      <c r="Z153">
        <v>1</v>
      </c>
      <c r="AA153">
        <v>48</v>
      </c>
      <c r="AB153">
        <v>15</v>
      </c>
    </row>
    <row r="154" spans="1:28" ht="16.5" thickBot="1" x14ac:dyDescent="0.3">
      <c r="A154" s="22">
        <v>2011</v>
      </c>
      <c r="B154" s="22">
        <v>7</v>
      </c>
      <c r="C154" s="22">
        <v>31</v>
      </c>
      <c r="D154" s="22">
        <v>18.3</v>
      </c>
      <c r="E154" s="23" t="s">
        <v>14</v>
      </c>
      <c r="F154" s="17" t="s">
        <v>16</v>
      </c>
      <c r="G154">
        <f t="shared" si="6"/>
        <v>3.3000000000000007</v>
      </c>
      <c r="H154" s="5">
        <v>40755</v>
      </c>
      <c r="I154" s="60">
        <f t="shared" si="7"/>
        <v>18.3</v>
      </c>
      <c r="J154" s="77">
        <v>0</v>
      </c>
      <c r="K154" s="167">
        <v>2.125</v>
      </c>
      <c r="L154" s="167">
        <v>5.875</v>
      </c>
      <c r="M154" s="167">
        <v>58.75</v>
      </c>
      <c r="N154" s="168" t="s">
        <v>124</v>
      </c>
      <c r="P154" s="78"/>
      <c r="R154" s="78"/>
      <c r="W154">
        <v>8</v>
      </c>
      <c r="Y154">
        <v>6</v>
      </c>
      <c r="Z154">
        <v>8</v>
      </c>
      <c r="AA154">
        <v>61</v>
      </c>
      <c r="AB154">
        <v>14</v>
      </c>
    </row>
    <row r="155" spans="1:28" ht="16.5" thickBot="1" x14ac:dyDescent="0.3">
      <c r="A155" s="22">
        <v>2011</v>
      </c>
      <c r="B155" s="22">
        <v>8</v>
      </c>
      <c r="C155" s="22">
        <v>1</v>
      </c>
      <c r="D155" s="22">
        <v>26.3</v>
      </c>
      <c r="E155" s="23" t="s">
        <v>14</v>
      </c>
      <c r="F155" s="17" t="s">
        <v>16</v>
      </c>
      <c r="G155">
        <f t="shared" si="6"/>
        <v>11.3</v>
      </c>
      <c r="H155" s="5">
        <v>40756</v>
      </c>
      <c r="I155" s="60">
        <f t="shared" si="7"/>
        <v>26.3</v>
      </c>
      <c r="J155" s="77">
        <v>0</v>
      </c>
      <c r="K155" s="167">
        <v>3.625</v>
      </c>
      <c r="L155" s="167">
        <v>8.875</v>
      </c>
      <c r="M155" s="167">
        <v>55.75</v>
      </c>
      <c r="N155" s="168" t="s">
        <v>119</v>
      </c>
      <c r="P155" s="78"/>
      <c r="R155" s="78"/>
      <c r="V155">
        <v>1</v>
      </c>
      <c r="W155">
        <v>8</v>
      </c>
      <c r="Y155">
        <v>4</v>
      </c>
      <c r="Z155">
        <v>7</v>
      </c>
      <c r="AA155">
        <v>86</v>
      </c>
      <c r="AB155">
        <v>18</v>
      </c>
    </row>
    <row r="156" spans="1:28" ht="16.5" thickBot="1" x14ac:dyDescent="0.3">
      <c r="A156" s="22">
        <v>2011</v>
      </c>
      <c r="B156" s="22">
        <v>8</v>
      </c>
      <c r="C156" s="22">
        <v>2</v>
      </c>
      <c r="D156" s="22">
        <v>21.7</v>
      </c>
      <c r="E156" s="23" t="s">
        <v>14</v>
      </c>
      <c r="F156" s="17" t="s">
        <v>16</v>
      </c>
      <c r="G156">
        <f t="shared" ref="G156:G172" si="8">D156-15</f>
        <v>6.6999999999999993</v>
      </c>
      <c r="H156" s="5">
        <v>40757</v>
      </c>
      <c r="I156" s="60">
        <f t="shared" si="7"/>
        <v>21.7</v>
      </c>
      <c r="J156" s="77">
        <v>0</v>
      </c>
      <c r="K156" s="167">
        <v>1.5</v>
      </c>
      <c r="L156" s="167">
        <v>5.25</v>
      </c>
      <c r="M156" s="167">
        <v>61.25</v>
      </c>
      <c r="N156" s="168" t="s">
        <v>120</v>
      </c>
      <c r="P156" s="78"/>
      <c r="R156" s="78"/>
      <c r="W156">
        <v>4</v>
      </c>
      <c r="Y156">
        <v>3</v>
      </c>
      <c r="Z156">
        <v>6</v>
      </c>
      <c r="AA156">
        <v>97</v>
      </c>
      <c r="AB156">
        <v>25</v>
      </c>
    </row>
    <row r="157" spans="1:28" ht="16.5" thickBot="1" x14ac:dyDescent="0.3">
      <c r="A157" s="22">
        <v>2011</v>
      </c>
      <c r="B157" s="22">
        <v>8</v>
      </c>
      <c r="C157" s="22">
        <v>3</v>
      </c>
      <c r="D157" s="22">
        <v>22</v>
      </c>
      <c r="E157" s="23" t="s">
        <v>14</v>
      </c>
      <c r="F157" s="17" t="s">
        <v>16</v>
      </c>
      <c r="G157">
        <f t="shared" si="8"/>
        <v>7</v>
      </c>
      <c r="H157" s="5">
        <v>40758</v>
      </c>
      <c r="I157" s="60">
        <f t="shared" si="7"/>
        <v>22</v>
      </c>
      <c r="J157" s="77">
        <v>5.7</v>
      </c>
      <c r="K157" s="167">
        <v>2.625</v>
      </c>
      <c r="L157" s="167">
        <v>6.625</v>
      </c>
      <c r="M157" s="167">
        <v>79.125</v>
      </c>
      <c r="N157" s="168" t="s">
        <v>120</v>
      </c>
      <c r="P157" s="78"/>
      <c r="R157" s="78"/>
      <c r="W157">
        <v>2</v>
      </c>
      <c r="Y157">
        <v>2</v>
      </c>
      <c r="Z157">
        <v>6</v>
      </c>
      <c r="AA157">
        <v>76</v>
      </c>
    </row>
    <row r="158" spans="1:28" ht="16.5" thickBot="1" x14ac:dyDescent="0.3">
      <c r="A158" s="22">
        <v>2011</v>
      </c>
      <c r="B158" s="22">
        <v>8</v>
      </c>
      <c r="C158" s="22">
        <v>4</v>
      </c>
      <c r="D158" s="22">
        <v>17.899999999999999</v>
      </c>
      <c r="E158" s="23" t="s">
        <v>14</v>
      </c>
      <c r="F158" s="17" t="s">
        <v>16</v>
      </c>
      <c r="G158">
        <f t="shared" si="8"/>
        <v>2.8999999999999986</v>
      </c>
      <c r="H158" s="5">
        <v>40759</v>
      </c>
      <c r="I158" s="60">
        <f t="shared" si="7"/>
        <v>17.899999999999999</v>
      </c>
      <c r="J158" s="77">
        <v>0.4</v>
      </c>
      <c r="K158" s="167">
        <v>3.25</v>
      </c>
      <c r="L158" s="167">
        <v>8.125</v>
      </c>
      <c r="M158" s="167">
        <v>76.375</v>
      </c>
      <c r="N158" s="168" t="s">
        <v>122</v>
      </c>
      <c r="P158" s="78"/>
      <c r="R158" s="78"/>
      <c r="Y158">
        <v>8</v>
      </c>
      <c r="Z158">
        <v>1</v>
      </c>
      <c r="AA158">
        <v>62</v>
      </c>
      <c r="AB158">
        <v>11</v>
      </c>
    </row>
    <row r="159" spans="1:28" ht="16.5" thickBot="1" x14ac:dyDescent="0.3">
      <c r="A159" s="22">
        <v>2011</v>
      </c>
      <c r="B159" s="22">
        <v>8</v>
      </c>
      <c r="C159" s="22">
        <v>5</v>
      </c>
      <c r="D159" s="22">
        <v>14.4</v>
      </c>
      <c r="E159" s="23" t="s">
        <v>13</v>
      </c>
      <c r="F159" s="17" t="s">
        <v>16</v>
      </c>
      <c r="G159">
        <f t="shared" si="8"/>
        <v>-0.59999999999999964</v>
      </c>
      <c r="H159" s="5">
        <v>40760</v>
      </c>
      <c r="I159" s="60">
        <f t="shared" si="7"/>
        <v>14.4</v>
      </c>
      <c r="J159" s="77">
        <v>1.3</v>
      </c>
      <c r="K159" s="167">
        <v>2</v>
      </c>
      <c r="L159" s="167">
        <v>6.875</v>
      </c>
      <c r="M159" s="167">
        <v>77.125</v>
      </c>
      <c r="N159" s="168" t="s">
        <v>122</v>
      </c>
      <c r="P159" s="78"/>
      <c r="R159" s="78"/>
      <c r="Y159">
        <v>30</v>
      </c>
      <c r="Z159">
        <v>3</v>
      </c>
      <c r="AA159">
        <v>54</v>
      </c>
      <c r="AB159">
        <v>11</v>
      </c>
    </row>
    <row r="160" spans="1:28" ht="16.5" thickBot="1" x14ac:dyDescent="0.3">
      <c r="A160" s="22">
        <v>2011</v>
      </c>
      <c r="B160" s="22">
        <v>8</v>
      </c>
      <c r="C160" s="22">
        <v>6</v>
      </c>
      <c r="D160" s="22">
        <v>13.8</v>
      </c>
      <c r="E160" s="23" t="s">
        <v>13</v>
      </c>
      <c r="F160" s="17" t="s">
        <v>16</v>
      </c>
      <c r="G160">
        <f t="shared" si="8"/>
        <v>-1.1999999999999993</v>
      </c>
      <c r="H160" s="5">
        <v>40761</v>
      </c>
      <c r="I160" s="60">
        <f t="shared" si="7"/>
        <v>13.8</v>
      </c>
      <c r="J160" s="77">
        <v>0.4</v>
      </c>
      <c r="K160" s="167">
        <v>1</v>
      </c>
      <c r="L160" s="167">
        <v>3.875</v>
      </c>
      <c r="M160" s="167">
        <v>76.5</v>
      </c>
      <c r="N160" s="168" t="s">
        <v>121</v>
      </c>
      <c r="P160" s="78"/>
      <c r="R160" s="78"/>
      <c r="Y160">
        <v>26</v>
      </c>
      <c r="Z160">
        <v>1</v>
      </c>
      <c r="AA160">
        <v>48</v>
      </c>
      <c r="AB160">
        <v>10</v>
      </c>
    </row>
    <row r="161" spans="1:28" ht="16.5" thickBot="1" x14ac:dyDescent="0.3">
      <c r="A161" s="22">
        <v>2011</v>
      </c>
      <c r="B161" s="22">
        <v>8</v>
      </c>
      <c r="C161" s="22">
        <v>7</v>
      </c>
      <c r="D161" s="22">
        <v>13</v>
      </c>
      <c r="E161" s="23" t="s">
        <v>13</v>
      </c>
      <c r="F161" s="17" t="s">
        <v>16</v>
      </c>
      <c r="G161">
        <f t="shared" si="8"/>
        <v>-2</v>
      </c>
      <c r="H161" s="5">
        <v>40762</v>
      </c>
      <c r="I161" s="60">
        <f t="shared" si="7"/>
        <v>13</v>
      </c>
      <c r="J161" s="77">
        <v>0</v>
      </c>
      <c r="K161" s="167">
        <v>1.5</v>
      </c>
      <c r="L161" s="167">
        <v>5.125</v>
      </c>
      <c r="M161" s="167">
        <v>62.5</v>
      </c>
      <c r="N161" s="168" t="s">
        <v>127</v>
      </c>
      <c r="P161" s="78"/>
      <c r="R161" s="78"/>
      <c r="Y161">
        <v>17</v>
      </c>
      <c r="Z161">
        <v>4</v>
      </c>
      <c r="AA161">
        <v>42</v>
      </c>
      <c r="AB161">
        <v>8</v>
      </c>
    </row>
    <row r="162" spans="1:28" ht="16.5" thickBot="1" x14ac:dyDescent="0.3">
      <c r="A162" s="22">
        <v>2011</v>
      </c>
      <c r="B162" s="22">
        <v>8</v>
      </c>
      <c r="C162" s="22">
        <v>8</v>
      </c>
      <c r="D162" s="22">
        <v>15.1</v>
      </c>
      <c r="E162" s="23" t="s">
        <v>14</v>
      </c>
      <c r="F162" s="17" t="s">
        <v>16</v>
      </c>
      <c r="G162">
        <f t="shared" si="8"/>
        <v>9.9999999999999645E-2</v>
      </c>
      <c r="H162" s="5">
        <v>40763</v>
      </c>
      <c r="I162" s="60">
        <f t="shared" si="7"/>
        <v>15.1</v>
      </c>
      <c r="J162" s="77">
        <v>0.4</v>
      </c>
      <c r="K162" s="167">
        <v>2</v>
      </c>
      <c r="L162" s="167">
        <v>4.75</v>
      </c>
      <c r="M162" s="167">
        <v>85.875</v>
      </c>
      <c r="N162" s="168" t="s">
        <v>128</v>
      </c>
      <c r="P162" s="78"/>
      <c r="R162" s="78"/>
      <c r="Y162">
        <v>15</v>
      </c>
      <c r="Z162">
        <v>2</v>
      </c>
      <c r="AA162">
        <v>36</v>
      </c>
      <c r="AB162">
        <v>8</v>
      </c>
    </row>
    <row r="163" spans="1:28" ht="16.5" thickBot="1" x14ac:dyDescent="0.3">
      <c r="A163" s="22">
        <v>2011</v>
      </c>
      <c r="B163" s="22">
        <v>8</v>
      </c>
      <c r="C163" s="22">
        <v>9</v>
      </c>
      <c r="D163" s="22">
        <v>15</v>
      </c>
      <c r="E163" s="23" t="s">
        <v>14</v>
      </c>
      <c r="F163" s="17" t="s">
        <v>16</v>
      </c>
      <c r="G163">
        <f t="shared" si="8"/>
        <v>0</v>
      </c>
      <c r="H163" s="5">
        <v>40764</v>
      </c>
      <c r="I163" s="60">
        <f t="shared" si="7"/>
        <v>15</v>
      </c>
      <c r="J163" s="77">
        <v>3.2</v>
      </c>
      <c r="K163" s="167">
        <v>1.125</v>
      </c>
      <c r="L163" s="167">
        <v>4.75</v>
      </c>
      <c r="M163" s="167">
        <v>87.375</v>
      </c>
      <c r="N163" s="168" t="s">
        <v>121</v>
      </c>
      <c r="P163" s="78"/>
      <c r="R163" s="78"/>
      <c r="Y163">
        <v>12</v>
      </c>
      <c r="Z163">
        <v>5</v>
      </c>
      <c r="AA163">
        <v>28</v>
      </c>
      <c r="AB163">
        <v>4</v>
      </c>
    </row>
    <row r="164" spans="1:28" ht="16.5" thickBot="1" x14ac:dyDescent="0.3">
      <c r="A164" s="22">
        <v>2011</v>
      </c>
      <c r="B164" s="22">
        <v>8</v>
      </c>
      <c r="C164" s="22">
        <v>10</v>
      </c>
      <c r="D164" s="22">
        <v>16.5</v>
      </c>
      <c r="E164" s="23" t="s">
        <v>14</v>
      </c>
      <c r="F164" s="17" t="s">
        <v>16</v>
      </c>
      <c r="G164">
        <f t="shared" si="8"/>
        <v>1.5</v>
      </c>
      <c r="H164" s="5">
        <v>40765</v>
      </c>
      <c r="I164" s="60">
        <f t="shared" si="7"/>
        <v>16.5</v>
      </c>
      <c r="J164" s="77">
        <v>0</v>
      </c>
      <c r="K164" s="167">
        <v>0.75</v>
      </c>
      <c r="L164" s="167">
        <v>3.375</v>
      </c>
      <c r="M164" s="167">
        <v>64.5</v>
      </c>
      <c r="N164" s="168" t="s">
        <v>124</v>
      </c>
      <c r="P164" s="78"/>
      <c r="R164" s="78"/>
      <c r="Y164">
        <v>8</v>
      </c>
      <c r="Z164">
        <v>4</v>
      </c>
      <c r="AA164">
        <v>24</v>
      </c>
      <c r="AB164">
        <v>3</v>
      </c>
    </row>
    <row r="165" spans="1:28" ht="16.5" thickBot="1" x14ac:dyDescent="0.3">
      <c r="A165" s="22">
        <v>2011</v>
      </c>
      <c r="B165" s="22">
        <v>8</v>
      </c>
      <c r="C165" s="22">
        <v>11</v>
      </c>
      <c r="D165" s="22">
        <v>16.899999999999999</v>
      </c>
      <c r="E165" s="23" t="s">
        <v>14</v>
      </c>
      <c r="F165" s="17" t="s">
        <v>16</v>
      </c>
      <c r="G165">
        <f t="shared" si="8"/>
        <v>1.8999999999999986</v>
      </c>
      <c r="H165" s="5">
        <v>40766</v>
      </c>
      <c r="I165" s="60">
        <f t="shared" si="7"/>
        <v>16.899999999999999</v>
      </c>
      <c r="J165" s="77">
        <v>0.6</v>
      </c>
      <c r="K165" s="167">
        <v>1</v>
      </c>
      <c r="L165" s="167">
        <v>3.625</v>
      </c>
      <c r="M165" s="167">
        <v>77</v>
      </c>
      <c r="N165" s="168" t="s">
        <v>121</v>
      </c>
      <c r="P165" s="78"/>
      <c r="R165" s="78"/>
      <c r="Y165">
        <v>11</v>
      </c>
      <c r="Z165">
        <v>1</v>
      </c>
      <c r="AA165">
        <v>18</v>
      </c>
      <c r="AB165">
        <v>3</v>
      </c>
    </row>
    <row r="166" spans="1:28" ht="16.5" thickBot="1" x14ac:dyDescent="0.3">
      <c r="A166" s="22">
        <v>2011</v>
      </c>
      <c r="B166" s="22">
        <v>8</v>
      </c>
      <c r="C166" s="22">
        <v>12</v>
      </c>
      <c r="D166" s="22">
        <v>19.100000000000001</v>
      </c>
      <c r="E166" s="23" t="s">
        <v>14</v>
      </c>
      <c r="F166" s="17" t="s">
        <v>16</v>
      </c>
      <c r="G166">
        <f t="shared" si="8"/>
        <v>4.1000000000000014</v>
      </c>
      <c r="H166" s="5">
        <v>40767</v>
      </c>
      <c r="I166" s="60">
        <f t="shared" si="7"/>
        <v>19.100000000000001</v>
      </c>
      <c r="J166" s="77">
        <v>0.7</v>
      </c>
      <c r="K166" s="167">
        <v>1.625</v>
      </c>
      <c r="L166" s="167">
        <v>5.25</v>
      </c>
      <c r="M166" s="167">
        <v>75</v>
      </c>
      <c r="N166" s="168" t="s">
        <v>119</v>
      </c>
      <c r="P166" s="78"/>
      <c r="R166" s="78"/>
      <c r="Y166">
        <v>5</v>
      </c>
      <c r="Z166">
        <v>1</v>
      </c>
      <c r="AA166">
        <v>14</v>
      </c>
      <c r="AB166">
        <v>2</v>
      </c>
    </row>
    <row r="167" spans="1:28" ht="16.5" thickBot="1" x14ac:dyDescent="0.3">
      <c r="A167" s="22">
        <v>2011</v>
      </c>
      <c r="B167" s="22">
        <v>8</v>
      </c>
      <c r="C167" s="22">
        <v>13</v>
      </c>
      <c r="D167" s="22">
        <v>18</v>
      </c>
      <c r="E167" s="23" t="s">
        <v>14</v>
      </c>
      <c r="F167" s="17" t="s">
        <v>16</v>
      </c>
      <c r="G167">
        <f t="shared" si="8"/>
        <v>3</v>
      </c>
      <c r="H167" s="5">
        <v>40768</v>
      </c>
      <c r="I167" s="60">
        <f t="shared" si="7"/>
        <v>18</v>
      </c>
      <c r="J167" s="77">
        <v>0</v>
      </c>
      <c r="K167" s="167">
        <v>1.125</v>
      </c>
      <c r="L167" s="167">
        <v>3.875</v>
      </c>
      <c r="M167" s="167">
        <v>67.5</v>
      </c>
      <c r="N167" s="168" t="s">
        <v>117</v>
      </c>
      <c r="P167" s="78"/>
      <c r="R167" s="78"/>
      <c r="W167">
        <v>1</v>
      </c>
      <c r="Y167">
        <v>6</v>
      </c>
      <c r="Z167">
        <v>3</v>
      </c>
      <c r="AA167">
        <v>9</v>
      </c>
      <c r="AB167">
        <v>2</v>
      </c>
    </row>
    <row r="168" spans="1:28" ht="16.5" thickBot="1" x14ac:dyDescent="0.3">
      <c r="A168" s="22">
        <v>2011</v>
      </c>
      <c r="B168" s="22">
        <v>8</v>
      </c>
      <c r="C168" s="22">
        <v>14</v>
      </c>
      <c r="D168" s="22">
        <v>20</v>
      </c>
      <c r="E168" s="23" t="s">
        <v>14</v>
      </c>
      <c r="F168" s="17" t="s">
        <v>16</v>
      </c>
      <c r="G168">
        <f t="shared" si="8"/>
        <v>5</v>
      </c>
      <c r="H168" s="5">
        <v>40769</v>
      </c>
      <c r="I168" s="60">
        <f t="shared" si="7"/>
        <v>20</v>
      </c>
      <c r="J168" s="77">
        <v>0</v>
      </c>
      <c r="K168" s="167">
        <v>1</v>
      </c>
      <c r="L168" s="167">
        <v>3.375</v>
      </c>
      <c r="M168" s="167">
        <v>66</v>
      </c>
      <c r="N168" s="168" t="s">
        <v>130</v>
      </c>
      <c r="P168" s="78"/>
      <c r="R168" s="78"/>
      <c r="W168">
        <v>1</v>
      </c>
      <c r="Y168">
        <v>6</v>
      </c>
      <c r="Z168">
        <v>2</v>
      </c>
      <c r="AA168">
        <v>2</v>
      </c>
    </row>
    <row r="169" spans="1:28" ht="16.5" thickBot="1" x14ac:dyDescent="0.3">
      <c r="A169" s="22">
        <v>2011</v>
      </c>
      <c r="B169" s="22">
        <v>8</v>
      </c>
      <c r="C169" s="22">
        <v>15</v>
      </c>
      <c r="D169" s="22">
        <v>20</v>
      </c>
      <c r="E169" s="23" t="s">
        <v>14</v>
      </c>
      <c r="F169" s="17" t="s">
        <v>16</v>
      </c>
      <c r="G169">
        <f t="shared" si="8"/>
        <v>5</v>
      </c>
      <c r="H169" s="5">
        <v>40770</v>
      </c>
      <c r="I169" s="60">
        <f t="shared" si="7"/>
        <v>20</v>
      </c>
      <c r="J169" s="77">
        <v>0</v>
      </c>
      <c r="K169" s="167">
        <v>0.75</v>
      </c>
      <c r="L169" s="167">
        <v>3.25</v>
      </c>
      <c r="M169" s="167">
        <v>65</v>
      </c>
      <c r="N169" s="168" t="s">
        <v>127</v>
      </c>
      <c r="P169" s="78"/>
      <c r="R169" s="78"/>
      <c r="W169">
        <v>1</v>
      </c>
      <c r="Y169">
        <v>3</v>
      </c>
      <c r="Z169">
        <v>4</v>
      </c>
      <c r="AA169">
        <v>2</v>
      </c>
    </row>
    <row r="170" spans="1:28" ht="16.5" thickBot="1" x14ac:dyDescent="0.3">
      <c r="A170" s="22">
        <v>2011</v>
      </c>
      <c r="B170" s="22">
        <v>8</v>
      </c>
      <c r="C170" s="22">
        <v>16</v>
      </c>
      <c r="D170" s="22">
        <v>21</v>
      </c>
      <c r="E170" s="23" t="s">
        <v>14</v>
      </c>
      <c r="F170" s="17" t="s">
        <v>16</v>
      </c>
      <c r="G170">
        <f t="shared" si="8"/>
        <v>6</v>
      </c>
      <c r="H170" s="5">
        <v>40771</v>
      </c>
      <c r="I170" s="60">
        <f t="shared" si="7"/>
        <v>21</v>
      </c>
      <c r="J170" s="77">
        <v>0</v>
      </c>
      <c r="K170" s="167">
        <v>1</v>
      </c>
      <c r="L170" s="167">
        <v>3.125</v>
      </c>
      <c r="M170" s="167">
        <v>55.75</v>
      </c>
      <c r="N170" s="168" t="s">
        <v>124</v>
      </c>
      <c r="P170" s="78"/>
      <c r="R170" s="78"/>
      <c r="Y170">
        <v>8</v>
      </c>
      <c r="Z170">
        <v>4</v>
      </c>
      <c r="AA170">
        <v>2</v>
      </c>
    </row>
    <row r="171" spans="1:28" ht="16.5" thickBot="1" x14ac:dyDescent="0.3">
      <c r="A171" s="22">
        <v>2011</v>
      </c>
      <c r="B171" s="22">
        <v>8</v>
      </c>
      <c r="C171" s="22">
        <v>17</v>
      </c>
      <c r="D171" s="22">
        <v>19.899999999999999</v>
      </c>
      <c r="E171" s="23" t="s">
        <v>14</v>
      </c>
      <c r="F171" s="17" t="s">
        <v>16</v>
      </c>
      <c r="G171">
        <f t="shared" si="8"/>
        <v>4.8999999999999986</v>
      </c>
      <c r="H171" s="5">
        <v>40772</v>
      </c>
      <c r="I171" s="60">
        <f t="shared" si="7"/>
        <v>19.899999999999999</v>
      </c>
      <c r="J171" s="77">
        <v>0</v>
      </c>
      <c r="K171" s="167">
        <v>1.25</v>
      </c>
      <c r="L171" s="167">
        <v>5.5</v>
      </c>
      <c r="M171" s="167">
        <v>76.125</v>
      </c>
      <c r="N171" s="168" t="s">
        <v>122</v>
      </c>
      <c r="P171" s="78"/>
      <c r="R171" s="78"/>
      <c r="W171">
        <v>1</v>
      </c>
      <c r="Y171">
        <v>8</v>
      </c>
      <c r="Z171">
        <v>3</v>
      </c>
      <c r="AA171">
        <v>2</v>
      </c>
    </row>
    <row r="172" spans="1:28" ht="16.5" thickBot="1" x14ac:dyDescent="0.3">
      <c r="A172" s="28">
        <v>2011</v>
      </c>
      <c r="B172" s="28">
        <v>8</v>
      </c>
      <c r="C172" s="28">
        <v>18</v>
      </c>
      <c r="D172" s="28">
        <v>15.5</v>
      </c>
      <c r="E172" s="29" t="s">
        <v>14</v>
      </c>
      <c r="F172" s="17" t="s">
        <v>16</v>
      </c>
      <c r="G172" s="30">
        <f t="shared" si="8"/>
        <v>0.5</v>
      </c>
      <c r="H172" s="5">
        <v>40773</v>
      </c>
      <c r="I172" s="117">
        <f t="shared" si="7"/>
        <v>15.5</v>
      </c>
      <c r="J172" s="77">
        <v>0</v>
      </c>
      <c r="K172" s="167">
        <v>1.375</v>
      </c>
      <c r="L172" s="167">
        <v>4.75</v>
      </c>
      <c r="M172" s="167">
        <v>78.75</v>
      </c>
      <c r="N172" s="168" t="s">
        <v>126</v>
      </c>
      <c r="P172" s="78"/>
      <c r="R172" s="78"/>
      <c r="W172">
        <v>1</v>
      </c>
      <c r="Y172">
        <v>10</v>
      </c>
      <c r="Z172">
        <v>2</v>
      </c>
      <c r="AA172">
        <v>2</v>
      </c>
    </row>
    <row r="173" spans="1:28" ht="16.5" thickBot="1" x14ac:dyDescent="0.3">
      <c r="A173" s="22">
        <v>2011</v>
      </c>
      <c r="B173" s="22">
        <v>8</v>
      </c>
      <c r="C173" s="22">
        <v>19</v>
      </c>
      <c r="D173" s="22">
        <v>11.8</v>
      </c>
      <c r="E173" s="23" t="s">
        <v>13</v>
      </c>
      <c r="F173" s="38" t="s">
        <v>17</v>
      </c>
      <c r="G173">
        <f>D173-10</f>
        <v>1.8000000000000007</v>
      </c>
      <c r="H173" s="5">
        <v>40774</v>
      </c>
      <c r="I173" s="60">
        <f t="shared" si="7"/>
        <v>11.8</v>
      </c>
      <c r="J173" s="77">
        <v>0.8</v>
      </c>
      <c r="K173" s="167">
        <v>0.875</v>
      </c>
      <c r="L173" s="167">
        <v>3.5</v>
      </c>
      <c r="M173" s="167">
        <v>83.25</v>
      </c>
      <c r="N173" s="168" t="s">
        <v>124</v>
      </c>
      <c r="P173" s="78"/>
      <c r="R173" s="78"/>
      <c r="AA173">
        <v>1</v>
      </c>
    </row>
    <row r="174" spans="1:28" ht="16.5" thickBot="1" x14ac:dyDescent="0.3">
      <c r="A174" s="22">
        <v>2011</v>
      </c>
      <c r="B174" s="22">
        <v>8</v>
      </c>
      <c r="C174" s="22">
        <v>20</v>
      </c>
      <c r="D174" s="22">
        <v>11.8</v>
      </c>
      <c r="E174" s="23" t="s">
        <v>13</v>
      </c>
      <c r="F174" s="19" t="s">
        <v>17</v>
      </c>
      <c r="G174">
        <f t="shared" ref="G174:G236" si="9">D174-10</f>
        <v>1.8000000000000007</v>
      </c>
      <c r="H174" s="5">
        <v>40775</v>
      </c>
      <c r="I174" s="60">
        <f t="shared" si="7"/>
        <v>11.8</v>
      </c>
      <c r="J174" s="77">
        <v>7.7</v>
      </c>
      <c r="K174" s="167">
        <v>2</v>
      </c>
      <c r="L174" s="167">
        <v>6.125</v>
      </c>
      <c r="M174" s="167">
        <v>93.5</v>
      </c>
      <c r="N174" s="168" t="s">
        <v>126</v>
      </c>
      <c r="P174" s="78"/>
      <c r="R174" s="78"/>
    </row>
    <row r="175" spans="1:28" ht="16.5" thickBot="1" x14ac:dyDescent="0.3">
      <c r="A175" s="22">
        <v>2011</v>
      </c>
      <c r="B175" s="22">
        <v>8</v>
      </c>
      <c r="C175" s="22">
        <v>21</v>
      </c>
      <c r="D175" s="22">
        <v>13.1</v>
      </c>
      <c r="E175" s="23" t="s">
        <v>13</v>
      </c>
      <c r="F175" s="19" t="s">
        <v>17</v>
      </c>
      <c r="G175">
        <f t="shared" si="9"/>
        <v>3.0999999999999996</v>
      </c>
      <c r="H175" s="5">
        <v>40776</v>
      </c>
      <c r="I175" s="60">
        <f t="shared" si="7"/>
        <v>13.1</v>
      </c>
      <c r="J175" s="77">
        <v>0.7</v>
      </c>
      <c r="K175" s="167">
        <v>0.875</v>
      </c>
      <c r="L175" s="167">
        <v>2.875</v>
      </c>
      <c r="M175" s="167">
        <v>71.25</v>
      </c>
      <c r="N175" s="168" t="s">
        <v>118</v>
      </c>
      <c r="P175" s="78"/>
      <c r="R175" s="78"/>
      <c r="Y175">
        <v>8</v>
      </c>
      <c r="AA175">
        <v>1</v>
      </c>
    </row>
    <row r="176" spans="1:28" ht="16.5" thickBot="1" x14ac:dyDescent="0.3">
      <c r="A176" s="22">
        <v>2011</v>
      </c>
      <c r="B176" s="22">
        <v>8</v>
      </c>
      <c r="C176" s="22">
        <v>22</v>
      </c>
      <c r="D176" s="22">
        <v>14.5</v>
      </c>
      <c r="E176" s="23" t="s">
        <v>13</v>
      </c>
      <c r="F176" s="19" t="s">
        <v>17</v>
      </c>
      <c r="G176">
        <f t="shared" si="9"/>
        <v>4.5</v>
      </c>
      <c r="H176" s="5">
        <v>40777</v>
      </c>
      <c r="I176" s="60">
        <f t="shared" si="7"/>
        <v>14.5</v>
      </c>
      <c r="J176" s="77">
        <v>0.5</v>
      </c>
      <c r="K176" s="167">
        <v>3.375</v>
      </c>
      <c r="L176" s="167">
        <v>8.375</v>
      </c>
      <c r="M176" s="167">
        <v>68.625</v>
      </c>
      <c r="N176" s="168" t="s">
        <v>119</v>
      </c>
      <c r="P176" s="78"/>
      <c r="R176" s="78"/>
      <c r="Y176">
        <v>8</v>
      </c>
    </row>
    <row r="177" spans="1:25" ht="16.5" thickBot="1" x14ac:dyDescent="0.3">
      <c r="A177" s="22">
        <v>2011</v>
      </c>
      <c r="B177" s="22">
        <v>8</v>
      </c>
      <c r="C177" s="22">
        <v>23</v>
      </c>
      <c r="D177" s="22">
        <v>14.5</v>
      </c>
      <c r="E177" s="23" t="s">
        <v>13</v>
      </c>
      <c r="F177" s="19" t="s">
        <v>17</v>
      </c>
      <c r="G177">
        <f t="shared" si="9"/>
        <v>4.5</v>
      </c>
      <c r="H177" s="5">
        <v>40778</v>
      </c>
      <c r="I177" s="60">
        <f t="shared" si="7"/>
        <v>14.5</v>
      </c>
      <c r="J177" s="77">
        <v>0</v>
      </c>
      <c r="K177" s="167">
        <v>1.625</v>
      </c>
      <c r="L177" s="167">
        <v>4.75</v>
      </c>
      <c r="M177" s="167">
        <v>58.25</v>
      </c>
      <c r="N177" s="168" t="s">
        <v>124</v>
      </c>
      <c r="P177" s="78"/>
      <c r="R177" s="78"/>
      <c r="W177">
        <v>1</v>
      </c>
      <c r="Y177">
        <v>7</v>
      </c>
    </row>
    <row r="178" spans="1:25" ht="16.5" thickBot="1" x14ac:dyDescent="0.3">
      <c r="A178" s="22">
        <v>2011</v>
      </c>
      <c r="B178" s="22">
        <v>8</v>
      </c>
      <c r="C178" s="22">
        <v>24</v>
      </c>
      <c r="D178" s="22">
        <v>19.600000000000001</v>
      </c>
      <c r="E178" s="23" t="s">
        <v>14</v>
      </c>
      <c r="F178" s="19" t="s">
        <v>17</v>
      </c>
      <c r="G178">
        <f t="shared" si="9"/>
        <v>9.6000000000000014</v>
      </c>
      <c r="H178" s="5">
        <v>40779</v>
      </c>
      <c r="I178" s="60">
        <f t="shared" si="7"/>
        <v>19.600000000000001</v>
      </c>
      <c r="J178" s="77">
        <v>0</v>
      </c>
      <c r="K178" s="167">
        <v>2.5</v>
      </c>
      <c r="L178" s="167">
        <v>7</v>
      </c>
      <c r="M178" s="167">
        <v>57.5</v>
      </c>
      <c r="N178" s="168" t="s">
        <v>121</v>
      </c>
      <c r="P178" s="78"/>
      <c r="R178" s="78"/>
      <c r="W178">
        <v>1</v>
      </c>
      <c r="Y178">
        <v>6</v>
      </c>
    </row>
    <row r="179" spans="1:25" ht="16.5" thickBot="1" x14ac:dyDescent="0.3">
      <c r="A179" s="22">
        <v>2011</v>
      </c>
      <c r="B179" s="22">
        <v>8</v>
      </c>
      <c r="C179" s="22">
        <v>25</v>
      </c>
      <c r="D179" s="22">
        <v>17.600000000000001</v>
      </c>
      <c r="E179" s="23" t="s">
        <v>14</v>
      </c>
      <c r="F179" s="19" t="s">
        <v>17</v>
      </c>
      <c r="G179">
        <f t="shared" si="9"/>
        <v>7.6000000000000014</v>
      </c>
      <c r="H179" s="5">
        <v>40780</v>
      </c>
      <c r="I179" s="60">
        <f t="shared" si="7"/>
        <v>17.600000000000001</v>
      </c>
      <c r="J179" s="77">
        <v>8.9</v>
      </c>
      <c r="K179" s="167">
        <v>2.125</v>
      </c>
      <c r="L179" s="167">
        <v>7.625</v>
      </c>
      <c r="M179" s="167">
        <v>87</v>
      </c>
      <c r="N179" s="168" t="s">
        <v>122</v>
      </c>
      <c r="P179" s="78"/>
      <c r="R179" s="78"/>
      <c r="Y179">
        <v>1</v>
      </c>
    </row>
    <row r="180" spans="1:25" ht="16.5" thickBot="1" x14ac:dyDescent="0.3">
      <c r="A180" s="22">
        <v>2011</v>
      </c>
      <c r="B180" s="22">
        <v>8</v>
      </c>
      <c r="C180" s="22">
        <v>26</v>
      </c>
      <c r="D180" s="22">
        <v>13.9</v>
      </c>
      <c r="E180" s="23" t="s">
        <v>13</v>
      </c>
      <c r="F180" s="19" t="s">
        <v>17</v>
      </c>
      <c r="G180">
        <f t="shared" si="9"/>
        <v>3.9000000000000004</v>
      </c>
      <c r="H180" s="5">
        <v>40781</v>
      </c>
      <c r="I180" s="60">
        <f t="shared" si="7"/>
        <v>13.9</v>
      </c>
      <c r="J180" s="77">
        <v>0</v>
      </c>
      <c r="K180" s="167">
        <v>4</v>
      </c>
      <c r="L180" s="167">
        <v>9</v>
      </c>
      <c r="M180" s="167">
        <v>60.125</v>
      </c>
      <c r="N180" s="168" t="s">
        <v>119</v>
      </c>
      <c r="P180" s="78"/>
      <c r="R180" s="78"/>
      <c r="W180">
        <v>1</v>
      </c>
      <c r="Y180">
        <v>1</v>
      </c>
    </row>
    <row r="181" spans="1:25" ht="16.5" thickBot="1" x14ac:dyDescent="0.3">
      <c r="A181" s="22">
        <v>2011</v>
      </c>
      <c r="B181" s="22">
        <v>8</v>
      </c>
      <c r="C181" s="22">
        <v>27</v>
      </c>
      <c r="D181" s="22">
        <v>10.5</v>
      </c>
      <c r="E181" s="23" t="s">
        <v>13</v>
      </c>
      <c r="F181" s="19" t="s">
        <v>17</v>
      </c>
      <c r="G181">
        <f t="shared" si="9"/>
        <v>0.5</v>
      </c>
      <c r="H181" s="5">
        <v>40782</v>
      </c>
      <c r="I181" s="60">
        <f t="shared" si="7"/>
        <v>10.5</v>
      </c>
      <c r="J181" s="77">
        <v>2.2999999999999998</v>
      </c>
      <c r="K181" s="167">
        <v>2.375</v>
      </c>
      <c r="L181" s="167">
        <v>8</v>
      </c>
      <c r="M181" s="167">
        <v>75.875</v>
      </c>
      <c r="N181" s="168" t="s">
        <v>120</v>
      </c>
      <c r="P181" s="78"/>
      <c r="R181" s="78"/>
      <c r="Y181">
        <v>3</v>
      </c>
    </row>
    <row r="182" spans="1:25" ht="16.5" thickBot="1" x14ac:dyDescent="0.3">
      <c r="A182" s="22">
        <v>2011</v>
      </c>
      <c r="B182" s="22">
        <v>8</v>
      </c>
      <c r="C182" s="22">
        <v>28</v>
      </c>
      <c r="D182" s="22">
        <v>10.6</v>
      </c>
      <c r="E182" s="23" t="s">
        <v>13</v>
      </c>
      <c r="F182" s="19" t="s">
        <v>17</v>
      </c>
      <c r="G182">
        <f t="shared" si="9"/>
        <v>0.59999999999999964</v>
      </c>
      <c r="H182" s="5">
        <v>40783</v>
      </c>
      <c r="I182" s="60">
        <f t="shared" si="7"/>
        <v>10.6</v>
      </c>
      <c r="J182" s="77">
        <v>0.7</v>
      </c>
      <c r="K182" s="167">
        <v>0.75</v>
      </c>
      <c r="L182" s="167">
        <v>2.875</v>
      </c>
      <c r="M182" s="167">
        <v>84</v>
      </c>
      <c r="N182" s="168" t="s">
        <v>129</v>
      </c>
      <c r="P182" s="78"/>
      <c r="R182" s="78"/>
      <c r="W182">
        <v>1</v>
      </c>
      <c r="Y182">
        <v>1</v>
      </c>
    </row>
    <row r="183" spans="1:25" ht="16.5" thickBot="1" x14ac:dyDescent="0.3">
      <c r="A183" s="22">
        <v>2011</v>
      </c>
      <c r="B183" s="22">
        <v>8</v>
      </c>
      <c r="C183" s="22">
        <v>29</v>
      </c>
      <c r="D183" s="22">
        <v>12</v>
      </c>
      <c r="E183" s="23" t="s">
        <v>13</v>
      </c>
      <c r="F183" s="19" t="s">
        <v>17</v>
      </c>
      <c r="G183">
        <f t="shared" si="9"/>
        <v>2</v>
      </c>
      <c r="H183" s="5">
        <v>40784</v>
      </c>
      <c r="I183" s="60">
        <f t="shared" si="7"/>
        <v>12</v>
      </c>
      <c r="J183" s="77">
        <v>0.8</v>
      </c>
      <c r="K183" s="167">
        <v>2.125</v>
      </c>
      <c r="L183" s="167">
        <v>5.5</v>
      </c>
      <c r="M183" s="167">
        <v>61.625</v>
      </c>
      <c r="N183" s="168" t="s">
        <v>120</v>
      </c>
      <c r="P183" s="78"/>
      <c r="R183" s="78"/>
      <c r="W183">
        <v>1</v>
      </c>
      <c r="Y183">
        <v>3</v>
      </c>
    </row>
    <row r="184" spans="1:25" ht="16.5" thickBot="1" x14ac:dyDescent="0.3">
      <c r="A184" s="22">
        <v>2011</v>
      </c>
      <c r="B184" s="22">
        <v>8</v>
      </c>
      <c r="C184" s="22">
        <v>30</v>
      </c>
      <c r="D184" s="22">
        <v>14.1</v>
      </c>
      <c r="E184" s="23" t="s">
        <v>13</v>
      </c>
      <c r="F184" s="19" t="s">
        <v>17</v>
      </c>
      <c r="G184">
        <f t="shared" si="9"/>
        <v>4.0999999999999996</v>
      </c>
      <c r="H184" s="5">
        <v>40785</v>
      </c>
      <c r="I184" s="60">
        <f t="shared" si="7"/>
        <v>14.1</v>
      </c>
      <c r="J184" s="77">
        <v>0</v>
      </c>
      <c r="K184" s="167">
        <v>4.125</v>
      </c>
      <c r="L184" s="167">
        <v>10.875</v>
      </c>
      <c r="M184" s="167">
        <v>58</v>
      </c>
      <c r="N184" s="168" t="s">
        <v>122</v>
      </c>
      <c r="P184" s="78"/>
      <c r="R184" s="78"/>
      <c r="W184">
        <v>2</v>
      </c>
      <c r="Y184">
        <v>3</v>
      </c>
    </row>
    <row r="185" spans="1:25" ht="16.5" thickBot="1" x14ac:dyDescent="0.3">
      <c r="A185" s="22">
        <v>2011</v>
      </c>
      <c r="B185" s="22">
        <v>8</v>
      </c>
      <c r="C185" s="22">
        <v>31</v>
      </c>
      <c r="D185" s="22">
        <v>15.4</v>
      </c>
      <c r="E185" s="23" t="s">
        <v>14</v>
      </c>
      <c r="F185" s="19" t="s">
        <v>17</v>
      </c>
      <c r="G185">
        <f t="shared" si="9"/>
        <v>5.4</v>
      </c>
      <c r="H185" s="5">
        <v>40786</v>
      </c>
      <c r="I185" s="60">
        <f t="shared" si="7"/>
        <v>15.4</v>
      </c>
      <c r="J185" s="77">
        <v>0.7</v>
      </c>
      <c r="K185" s="167">
        <v>2.125</v>
      </c>
      <c r="L185" s="167">
        <v>5.625</v>
      </c>
      <c r="M185" s="167">
        <v>77.625</v>
      </c>
      <c r="N185" s="168" t="s">
        <v>120</v>
      </c>
      <c r="P185" s="78"/>
      <c r="R185" s="78"/>
      <c r="W185">
        <v>1</v>
      </c>
      <c r="Y185">
        <v>2</v>
      </c>
    </row>
    <row r="186" spans="1:25" ht="16.5" thickBot="1" x14ac:dyDescent="0.3">
      <c r="A186" s="22">
        <v>2011</v>
      </c>
      <c r="B186" s="22">
        <v>9</v>
      </c>
      <c r="C186" s="22">
        <v>1</v>
      </c>
      <c r="D186" s="22">
        <v>19</v>
      </c>
      <c r="E186" s="23" t="s">
        <v>14</v>
      </c>
      <c r="F186" s="19" t="s">
        <v>17</v>
      </c>
      <c r="G186">
        <f t="shared" si="9"/>
        <v>9</v>
      </c>
      <c r="H186" s="5">
        <v>40787</v>
      </c>
      <c r="I186" s="60">
        <f t="shared" si="7"/>
        <v>19</v>
      </c>
      <c r="J186" s="77">
        <v>3.6</v>
      </c>
      <c r="K186" s="167">
        <v>3.375</v>
      </c>
      <c r="L186" s="167">
        <v>8.25</v>
      </c>
      <c r="M186" s="167">
        <v>72.875</v>
      </c>
      <c r="N186" s="168" t="s">
        <v>122</v>
      </c>
      <c r="P186" s="78"/>
      <c r="R186" s="78"/>
      <c r="Y186">
        <v>3</v>
      </c>
    </row>
    <row r="187" spans="1:25" ht="16.5" thickBot="1" x14ac:dyDescent="0.3">
      <c r="A187" s="22">
        <v>2011</v>
      </c>
      <c r="B187" s="22">
        <v>9</v>
      </c>
      <c r="C187" s="22">
        <v>2</v>
      </c>
      <c r="D187" s="22">
        <v>12</v>
      </c>
      <c r="E187" s="23" t="s">
        <v>13</v>
      </c>
      <c r="F187" s="19" t="s">
        <v>17</v>
      </c>
      <c r="G187">
        <f t="shared" si="9"/>
        <v>2</v>
      </c>
      <c r="H187" s="5">
        <v>40788</v>
      </c>
      <c r="I187" s="60">
        <f t="shared" si="7"/>
        <v>12</v>
      </c>
      <c r="J187" s="77">
        <v>0.3</v>
      </c>
      <c r="K187" s="167">
        <v>1.25</v>
      </c>
      <c r="L187" s="167">
        <v>3.875</v>
      </c>
      <c r="M187" s="167">
        <v>80.5</v>
      </c>
      <c r="N187" s="168" t="s">
        <v>126</v>
      </c>
      <c r="P187" s="78"/>
      <c r="R187" s="78"/>
      <c r="Y187">
        <v>1</v>
      </c>
    </row>
    <row r="188" spans="1:25" ht="16.5" thickBot="1" x14ac:dyDescent="0.3">
      <c r="A188" s="22">
        <v>2011</v>
      </c>
      <c r="B188" s="22">
        <v>9</v>
      </c>
      <c r="C188" s="22">
        <v>3</v>
      </c>
      <c r="D188" s="22">
        <v>11</v>
      </c>
      <c r="E188" s="23" t="s">
        <v>13</v>
      </c>
      <c r="F188" s="19" t="s">
        <v>17</v>
      </c>
      <c r="G188">
        <f t="shared" si="9"/>
        <v>1</v>
      </c>
      <c r="H188" s="5">
        <v>40789</v>
      </c>
      <c r="I188" s="60">
        <f t="shared" si="7"/>
        <v>11</v>
      </c>
      <c r="J188" s="77">
        <v>0</v>
      </c>
      <c r="K188" s="167">
        <v>2.25</v>
      </c>
      <c r="L188" s="167">
        <v>5</v>
      </c>
      <c r="M188" s="167">
        <v>54.5</v>
      </c>
      <c r="N188" s="168" t="s">
        <v>119</v>
      </c>
      <c r="P188" s="78"/>
      <c r="R188" s="78"/>
      <c r="Y188">
        <v>1</v>
      </c>
    </row>
    <row r="189" spans="1:25" ht="16.5" thickBot="1" x14ac:dyDescent="0.3">
      <c r="A189" s="22">
        <v>2011</v>
      </c>
      <c r="B189" s="22">
        <v>9</v>
      </c>
      <c r="C189" s="22">
        <v>4</v>
      </c>
      <c r="D189" s="22">
        <v>15.3</v>
      </c>
      <c r="E189" s="23" t="s">
        <v>14</v>
      </c>
      <c r="F189" s="19" t="s">
        <v>17</v>
      </c>
      <c r="G189">
        <f t="shared" si="9"/>
        <v>5.3000000000000007</v>
      </c>
      <c r="H189" s="5">
        <v>40790</v>
      </c>
      <c r="I189" s="60">
        <f t="shared" si="7"/>
        <v>15.3</v>
      </c>
      <c r="J189" s="77">
        <v>4.5</v>
      </c>
      <c r="K189" s="167">
        <v>0.875</v>
      </c>
      <c r="L189" s="167">
        <v>4.25</v>
      </c>
      <c r="M189" s="167">
        <v>82.625</v>
      </c>
      <c r="N189" s="168" t="s">
        <v>118</v>
      </c>
      <c r="P189" s="78"/>
      <c r="R189" s="78"/>
      <c r="Y189">
        <v>1</v>
      </c>
    </row>
    <row r="190" spans="1:25" ht="16.5" thickBot="1" x14ac:dyDescent="0.3">
      <c r="A190" s="22">
        <v>2011</v>
      </c>
      <c r="B190" s="22">
        <v>9</v>
      </c>
      <c r="C190" s="22">
        <v>5</v>
      </c>
      <c r="D190" s="22">
        <v>11</v>
      </c>
      <c r="E190" s="23" t="s">
        <v>13</v>
      </c>
      <c r="F190" s="19" t="s">
        <v>17</v>
      </c>
      <c r="G190">
        <f t="shared" si="9"/>
        <v>1</v>
      </c>
      <c r="H190" s="5">
        <v>40791</v>
      </c>
      <c r="I190" s="60">
        <f t="shared" si="7"/>
        <v>11</v>
      </c>
      <c r="J190" s="77">
        <v>0</v>
      </c>
      <c r="K190" s="167">
        <v>1.375</v>
      </c>
      <c r="L190" s="167">
        <v>4.5</v>
      </c>
      <c r="M190" s="167">
        <v>64.125</v>
      </c>
      <c r="N190" s="168" t="s">
        <v>130</v>
      </c>
      <c r="P190" s="78"/>
      <c r="R190" s="78"/>
    </row>
    <row r="191" spans="1:25" ht="16.5" thickBot="1" x14ac:dyDescent="0.3">
      <c r="A191" s="22">
        <v>2011</v>
      </c>
      <c r="B191" s="22">
        <v>9</v>
      </c>
      <c r="C191" s="22">
        <v>6</v>
      </c>
      <c r="D191" s="22">
        <v>11.1</v>
      </c>
      <c r="E191" s="23" t="s">
        <v>13</v>
      </c>
      <c r="F191" s="19" t="s">
        <v>17</v>
      </c>
      <c r="G191">
        <f t="shared" si="9"/>
        <v>1.0999999999999996</v>
      </c>
      <c r="H191" s="5">
        <v>40792</v>
      </c>
      <c r="I191" s="60">
        <f t="shared" si="7"/>
        <v>11.1</v>
      </c>
      <c r="J191" s="77">
        <v>0</v>
      </c>
      <c r="K191" s="167">
        <v>1.75</v>
      </c>
      <c r="L191" s="167">
        <v>5.375</v>
      </c>
      <c r="M191" s="167">
        <v>58.875</v>
      </c>
      <c r="N191" s="168" t="s">
        <v>127</v>
      </c>
      <c r="P191" s="78"/>
      <c r="R191" s="78"/>
    </row>
    <row r="192" spans="1:25" ht="16.5" thickBot="1" x14ac:dyDescent="0.3">
      <c r="A192" s="22">
        <v>2011</v>
      </c>
      <c r="B192" s="22">
        <v>9</v>
      </c>
      <c r="C192" s="22">
        <v>7</v>
      </c>
      <c r="D192" s="22">
        <v>11.5</v>
      </c>
      <c r="E192" s="23" t="s">
        <v>13</v>
      </c>
      <c r="F192" s="19" t="s">
        <v>17</v>
      </c>
      <c r="G192">
        <f t="shared" si="9"/>
        <v>1.5</v>
      </c>
      <c r="H192" s="5">
        <v>40793</v>
      </c>
      <c r="I192" s="60">
        <f t="shared" si="7"/>
        <v>11.5</v>
      </c>
      <c r="J192" s="77">
        <v>0</v>
      </c>
      <c r="K192" s="167">
        <v>2.25</v>
      </c>
      <c r="L192" s="167">
        <v>6</v>
      </c>
      <c r="M192" s="167">
        <v>52</v>
      </c>
      <c r="N192" s="168" t="s">
        <v>125</v>
      </c>
      <c r="P192" s="78"/>
      <c r="R192" s="78"/>
    </row>
    <row r="193" spans="1:18" ht="16.5" thickBot="1" x14ac:dyDescent="0.3">
      <c r="A193" s="22">
        <v>2011</v>
      </c>
      <c r="B193" s="22">
        <v>9</v>
      </c>
      <c r="C193" s="22">
        <v>8</v>
      </c>
      <c r="D193" s="22">
        <v>13.1</v>
      </c>
      <c r="E193" s="23" t="s">
        <v>13</v>
      </c>
      <c r="F193" s="19" t="s">
        <v>17</v>
      </c>
      <c r="G193">
        <f t="shared" si="9"/>
        <v>3.0999999999999996</v>
      </c>
      <c r="H193" s="5">
        <v>40794</v>
      </c>
      <c r="I193" s="60">
        <f t="shared" si="7"/>
        <v>13.1</v>
      </c>
      <c r="J193" s="77">
        <v>0</v>
      </c>
      <c r="K193" s="167">
        <v>1</v>
      </c>
      <c r="L193" s="167">
        <v>3.75</v>
      </c>
      <c r="M193" s="167">
        <v>62</v>
      </c>
      <c r="N193" s="168" t="s">
        <v>130</v>
      </c>
      <c r="P193" s="78"/>
      <c r="R193" s="78"/>
    </row>
    <row r="194" spans="1:18" ht="16.5" thickBot="1" x14ac:dyDescent="0.3">
      <c r="A194" s="22">
        <v>2011</v>
      </c>
      <c r="B194" s="22">
        <v>9</v>
      </c>
      <c r="C194" s="22">
        <v>9</v>
      </c>
      <c r="D194" s="22">
        <v>15.1</v>
      </c>
      <c r="E194" s="23" t="s">
        <v>14</v>
      </c>
      <c r="F194" s="19" t="s">
        <v>17</v>
      </c>
      <c r="G194">
        <f t="shared" si="9"/>
        <v>5.0999999999999996</v>
      </c>
      <c r="H194" s="5">
        <v>40795</v>
      </c>
      <c r="I194" s="60">
        <f t="shared" si="7"/>
        <v>15.1</v>
      </c>
      <c r="J194" s="77">
        <v>0</v>
      </c>
      <c r="K194" s="167">
        <v>1.625</v>
      </c>
      <c r="L194" s="167">
        <v>4.875</v>
      </c>
      <c r="M194" s="167">
        <v>48.375</v>
      </c>
      <c r="N194" s="168" t="s">
        <v>117</v>
      </c>
      <c r="P194" s="78"/>
      <c r="R194" s="78"/>
    </row>
    <row r="195" spans="1:18" ht="16.5" thickBot="1" x14ac:dyDescent="0.3">
      <c r="A195" s="22">
        <v>2011</v>
      </c>
      <c r="B195" s="22">
        <v>9</v>
      </c>
      <c r="C195" s="22">
        <v>10</v>
      </c>
      <c r="D195" s="22">
        <v>14.9</v>
      </c>
      <c r="E195" s="23" t="s">
        <v>13</v>
      </c>
      <c r="F195" s="19" t="s">
        <v>17</v>
      </c>
      <c r="G195">
        <f t="shared" si="9"/>
        <v>4.9000000000000004</v>
      </c>
      <c r="H195" s="5">
        <v>40796</v>
      </c>
      <c r="I195" s="60">
        <f t="shared" ref="I195:I215" si="10">D195</f>
        <v>14.9</v>
      </c>
      <c r="J195" s="77">
        <v>0</v>
      </c>
      <c r="K195" s="167">
        <v>3.125</v>
      </c>
      <c r="L195" s="167">
        <v>7</v>
      </c>
      <c r="M195" s="167">
        <v>74.25</v>
      </c>
      <c r="N195" s="168" t="s">
        <v>126</v>
      </c>
      <c r="P195" s="78"/>
      <c r="R195" s="78"/>
    </row>
    <row r="196" spans="1:18" ht="16.5" thickBot="1" x14ac:dyDescent="0.3">
      <c r="A196" s="22">
        <v>2011</v>
      </c>
      <c r="B196" s="22">
        <v>9</v>
      </c>
      <c r="C196" s="22">
        <v>11</v>
      </c>
      <c r="D196" s="22">
        <v>10.5</v>
      </c>
      <c r="E196" s="23" t="s">
        <v>13</v>
      </c>
      <c r="F196" s="19" t="s">
        <v>17</v>
      </c>
      <c r="G196">
        <f t="shared" si="9"/>
        <v>0.5</v>
      </c>
      <c r="H196" s="5">
        <v>40797</v>
      </c>
      <c r="I196" s="60">
        <f t="shared" si="10"/>
        <v>10.5</v>
      </c>
      <c r="J196" s="77">
        <v>0.4</v>
      </c>
      <c r="K196" s="167">
        <v>1.25</v>
      </c>
      <c r="L196" s="167">
        <v>4.25</v>
      </c>
      <c r="M196" s="167">
        <v>72.625</v>
      </c>
      <c r="N196" s="168" t="s">
        <v>122</v>
      </c>
      <c r="P196" s="78"/>
      <c r="R196" s="78"/>
    </row>
    <row r="197" spans="1:18" ht="16.5" thickBot="1" x14ac:dyDescent="0.3">
      <c r="A197" s="22">
        <v>2011</v>
      </c>
      <c r="B197" s="22">
        <v>9</v>
      </c>
      <c r="C197" s="22">
        <v>12</v>
      </c>
      <c r="D197" s="22">
        <v>9.3000000000000007</v>
      </c>
      <c r="E197" s="23" t="s">
        <v>12</v>
      </c>
      <c r="F197" s="19" t="s">
        <v>17</v>
      </c>
      <c r="G197">
        <f t="shared" si="9"/>
        <v>-0.69999999999999929</v>
      </c>
      <c r="H197" s="5">
        <v>40798</v>
      </c>
      <c r="I197" s="60">
        <f t="shared" si="10"/>
        <v>9.3000000000000007</v>
      </c>
      <c r="J197" s="77">
        <v>0</v>
      </c>
      <c r="K197" s="167">
        <v>1</v>
      </c>
      <c r="L197" s="167">
        <v>4.25</v>
      </c>
      <c r="M197" s="167">
        <v>68.25</v>
      </c>
      <c r="N197" s="168" t="s">
        <v>118</v>
      </c>
      <c r="P197" s="78"/>
      <c r="R197" s="78"/>
    </row>
    <row r="198" spans="1:18" ht="16.5" thickBot="1" x14ac:dyDescent="0.3">
      <c r="A198" s="22">
        <v>2011</v>
      </c>
      <c r="B198" s="22">
        <v>9</v>
      </c>
      <c r="C198" s="22">
        <v>13</v>
      </c>
      <c r="D198" s="22">
        <v>9.3000000000000007</v>
      </c>
      <c r="E198" s="23" t="s">
        <v>12</v>
      </c>
      <c r="F198" s="19" t="s">
        <v>17</v>
      </c>
      <c r="G198">
        <f t="shared" si="9"/>
        <v>-0.69999999999999929</v>
      </c>
      <c r="H198" s="5">
        <v>40799</v>
      </c>
      <c r="I198" s="60">
        <f t="shared" si="10"/>
        <v>9.3000000000000007</v>
      </c>
      <c r="J198" s="77">
        <v>0</v>
      </c>
      <c r="K198" s="167">
        <v>1.5</v>
      </c>
      <c r="L198" s="167">
        <v>5.25</v>
      </c>
      <c r="M198" s="167">
        <v>54.875</v>
      </c>
      <c r="N198" s="168" t="s">
        <v>125</v>
      </c>
      <c r="P198" s="78"/>
      <c r="R198" s="78"/>
    </row>
    <row r="199" spans="1:18" ht="16.5" thickBot="1" x14ac:dyDescent="0.3">
      <c r="A199" s="22">
        <v>2011</v>
      </c>
      <c r="B199" s="22">
        <v>9</v>
      </c>
      <c r="C199" s="22">
        <v>14</v>
      </c>
      <c r="D199" s="22">
        <v>10.4</v>
      </c>
      <c r="E199" s="23" t="s">
        <v>13</v>
      </c>
      <c r="F199" s="19" t="s">
        <v>17</v>
      </c>
      <c r="G199">
        <f t="shared" si="9"/>
        <v>0.40000000000000036</v>
      </c>
      <c r="H199" s="5">
        <v>40800</v>
      </c>
      <c r="I199" s="60">
        <f t="shared" si="10"/>
        <v>10.4</v>
      </c>
      <c r="J199" s="77">
        <v>0</v>
      </c>
      <c r="K199" s="167">
        <v>2.75</v>
      </c>
      <c r="L199" s="167">
        <v>7.375</v>
      </c>
      <c r="M199" s="167">
        <v>49.25</v>
      </c>
      <c r="N199" s="168" t="s">
        <v>125</v>
      </c>
      <c r="P199" s="78"/>
      <c r="R199" s="78"/>
    </row>
    <row r="200" spans="1:18" ht="16.5" thickBot="1" x14ac:dyDescent="0.3">
      <c r="A200" s="22">
        <v>2011</v>
      </c>
      <c r="B200" s="22">
        <v>9</v>
      </c>
      <c r="C200" s="22">
        <v>15</v>
      </c>
      <c r="D200" s="22">
        <v>12</v>
      </c>
      <c r="E200" s="23" t="s">
        <v>13</v>
      </c>
      <c r="F200" s="19" t="s">
        <v>17</v>
      </c>
      <c r="G200">
        <f t="shared" si="9"/>
        <v>2</v>
      </c>
      <c r="H200" s="5">
        <v>40801</v>
      </c>
      <c r="I200" s="60">
        <f t="shared" si="10"/>
        <v>12</v>
      </c>
      <c r="J200" s="77">
        <v>0</v>
      </c>
      <c r="K200" s="167">
        <v>2.25</v>
      </c>
      <c r="L200" s="167">
        <v>6.75</v>
      </c>
      <c r="M200" s="167">
        <v>45.25</v>
      </c>
      <c r="N200" s="168" t="s">
        <v>125</v>
      </c>
      <c r="P200" s="78"/>
      <c r="R200" s="78"/>
    </row>
    <row r="201" spans="1:18" ht="16.5" thickBot="1" x14ac:dyDescent="0.3">
      <c r="A201" s="22">
        <v>2011</v>
      </c>
      <c r="B201" s="22">
        <v>9</v>
      </c>
      <c r="C201" s="22">
        <v>16</v>
      </c>
      <c r="D201" s="22">
        <v>12.5</v>
      </c>
      <c r="E201" s="23" t="s">
        <v>13</v>
      </c>
      <c r="F201" s="19" t="s">
        <v>17</v>
      </c>
      <c r="G201">
        <f t="shared" si="9"/>
        <v>2.5</v>
      </c>
      <c r="H201" s="5">
        <v>40802</v>
      </c>
      <c r="I201" s="60">
        <f t="shared" si="10"/>
        <v>12.5</v>
      </c>
      <c r="J201" s="77">
        <v>0</v>
      </c>
      <c r="K201" s="167">
        <v>1.125</v>
      </c>
      <c r="L201" s="167">
        <v>3.875</v>
      </c>
      <c r="M201" s="167">
        <v>54.125</v>
      </c>
      <c r="N201" s="168" t="s">
        <v>125</v>
      </c>
      <c r="P201" s="78"/>
      <c r="R201" s="78"/>
    </row>
    <row r="202" spans="1:18" ht="16.5" thickBot="1" x14ac:dyDescent="0.3">
      <c r="A202" s="22">
        <v>2011</v>
      </c>
      <c r="B202" s="22">
        <v>9</v>
      </c>
      <c r="C202" s="22">
        <v>17</v>
      </c>
      <c r="D202" s="22">
        <v>12.1</v>
      </c>
      <c r="E202" s="23" t="s">
        <v>13</v>
      </c>
      <c r="F202" s="19" t="s">
        <v>17</v>
      </c>
      <c r="G202">
        <f t="shared" si="9"/>
        <v>2.0999999999999996</v>
      </c>
      <c r="H202" s="5">
        <v>40803</v>
      </c>
      <c r="I202" s="60">
        <f t="shared" si="10"/>
        <v>12.1</v>
      </c>
      <c r="J202" s="77">
        <v>0</v>
      </c>
      <c r="K202" s="167">
        <v>0.75</v>
      </c>
      <c r="L202" s="167">
        <v>2.625</v>
      </c>
      <c r="M202" s="167">
        <v>51.75</v>
      </c>
      <c r="N202" s="168" t="s">
        <v>121</v>
      </c>
      <c r="P202" s="78"/>
      <c r="R202" s="78"/>
    </row>
    <row r="203" spans="1:18" ht="16.5" thickBot="1" x14ac:dyDescent="0.3">
      <c r="A203" s="22">
        <v>2011</v>
      </c>
      <c r="B203" s="22">
        <v>9</v>
      </c>
      <c r="C203" s="22">
        <v>18</v>
      </c>
      <c r="D203" s="22">
        <v>11.6</v>
      </c>
      <c r="E203" s="23" t="s">
        <v>13</v>
      </c>
      <c r="F203" s="19" t="s">
        <v>17</v>
      </c>
      <c r="G203">
        <f t="shared" si="9"/>
        <v>1.5999999999999996</v>
      </c>
      <c r="H203" s="5">
        <v>40804</v>
      </c>
      <c r="I203" s="60">
        <f t="shared" si="10"/>
        <v>11.6</v>
      </c>
      <c r="J203" s="77">
        <v>0</v>
      </c>
      <c r="K203" s="167">
        <v>0.5</v>
      </c>
      <c r="L203" s="167">
        <v>2.125</v>
      </c>
      <c r="M203" s="167">
        <v>54.125</v>
      </c>
      <c r="N203" s="168" t="s">
        <v>118</v>
      </c>
      <c r="P203" s="78"/>
      <c r="R203" s="78"/>
    </row>
    <row r="204" spans="1:18" ht="16.5" thickBot="1" x14ac:dyDescent="0.3">
      <c r="A204" s="22">
        <v>2011</v>
      </c>
      <c r="B204" s="22">
        <v>9</v>
      </c>
      <c r="C204" s="22">
        <v>19</v>
      </c>
      <c r="D204" s="22">
        <v>12.6</v>
      </c>
      <c r="E204" s="23" t="s">
        <v>13</v>
      </c>
      <c r="F204" s="19" t="s">
        <v>17</v>
      </c>
      <c r="G204">
        <f t="shared" si="9"/>
        <v>2.5999999999999996</v>
      </c>
      <c r="H204" s="5">
        <v>40805</v>
      </c>
      <c r="I204" s="60">
        <f t="shared" si="10"/>
        <v>12.6</v>
      </c>
      <c r="J204" s="77">
        <v>0</v>
      </c>
      <c r="K204" s="167">
        <v>0.75</v>
      </c>
      <c r="L204" s="167">
        <v>2.625</v>
      </c>
      <c r="M204" s="167">
        <v>51.5</v>
      </c>
      <c r="N204" s="168" t="s">
        <v>125</v>
      </c>
      <c r="P204" s="78"/>
      <c r="R204" s="78"/>
    </row>
    <row r="205" spans="1:18" ht="16.5" thickBot="1" x14ac:dyDescent="0.3">
      <c r="A205" s="22">
        <v>2011</v>
      </c>
      <c r="B205" s="22">
        <v>9</v>
      </c>
      <c r="C205" s="22">
        <v>20</v>
      </c>
      <c r="D205" s="22">
        <v>14.8</v>
      </c>
      <c r="E205" s="23" t="s">
        <v>13</v>
      </c>
      <c r="F205" s="19" t="s">
        <v>17</v>
      </c>
      <c r="G205">
        <f t="shared" si="9"/>
        <v>4.8000000000000007</v>
      </c>
      <c r="H205" s="5">
        <v>40806</v>
      </c>
      <c r="I205" s="60">
        <f t="shared" si="10"/>
        <v>14.8</v>
      </c>
      <c r="J205" s="77">
        <v>0</v>
      </c>
      <c r="K205" s="167">
        <v>1.125</v>
      </c>
      <c r="L205" s="167">
        <v>3.125</v>
      </c>
      <c r="M205" s="167">
        <v>47.5</v>
      </c>
      <c r="N205" s="168" t="s">
        <v>129</v>
      </c>
      <c r="P205" s="78"/>
      <c r="R205" s="78"/>
    </row>
    <row r="206" spans="1:18" ht="16.5" thickBot="1" x14ac:dyDescent="0.3">
      <c r="A206" s="22">
        <v>2011</v>
      </c>
      <c r="B206" s="22">
        <v>9</v>
      </c>
      <c r="C206" s="22">
        <v>21</v>
      </c>
      <c r="D206" s="22">
        <v>18.399999999999999</v>
      </c>
      <c r="E206" s="23" t="s">
        <v>14</v>
      </c>
      <c r="F206" s="19" t="s">
        <v>17</v>
      </c>
      <c r="G206">
        <f t="shared" si="9"/>
        <v>8.3999999999999986</v>
      </c>
      <c r="H206" s="5">
        <v>40807</v>
      </c>
      <c r="I206" s="60">
        <f t="shared" si="10"/>
        <v>18.399999999999999</v>
      </c>
      <c r="J206" s="77">
        <v>0</v>
      </c>
      <c r="K206" s="167">
        <v>2.125</v>
      </c>
      <c r="L206" s="167">
        <v>6.25</v>
      </c>
      <c r="M206" s="167">
        <v>57.875</v>
      </c>
      <c r="N206" s="168" t="s">
        <v>120</v>
      </c>
      <c r="P206" s="78"/>
      <c r="R206" s="78"/>
    </row>
    <row r="207" spans="1:18" ht="16.5" thickBot="1" x14ac:dyDescent="0.3">
      <c r="A207" s="22">
        <v>2011</v>
      </c>
      <c r="B207" s="22">
        <v>9</v>
      </c>
      <c r="C207" s="22">
        <v>22</v>
      </c>
      <c r="D207" s="22">
        <v>13.5</v>
      </c>
      <c r="E207" s="23" t="s">
        <v>13</v>
      </c>
      <c r="F207" s="19" t="s">
        <v>17</v>
      </c>
      <c r="G207">
        <f t="shared" si="9"/>
        <v>3.5</v>
      </c>
      <c r="H207" s="5">
        <v>40808</v>
      </c>
      <c r="I207" s="60">
        <f t="shared" si="10"/>
        <v>13.5</v>
      </c>
      <c r="J207" s="77">
        <v>0.6</v>
      </c>
      <c r="K207" s="167">
        <v>1.25</v>
      </c>
      <c r="L207" s="167">
        <v>4.875</v>
      </c>
      <c r="M207" s="167">
        <v>82.375</v>
      </c>
      <c r="N207" s="168" t="s">
        <v>118</v>
      </c>
      <c r="P207" s="78"/>
      <c r="R207" s="78"/>
    </row>
    <row r="208" spans="1:18" ht="16.5" thickBot="1" x14ac:dyDescent="0.3">
      <c r="A208" s="22">
        <v>2011</v>
      </c>
      <c r="B208" s="22">
        <v>9</v>
      </c>
      <c r="C208" s="22">
        <v>23</v>
      </c>
      <c r="D208" s="22">
        <v>11.8</v>
      </c>
      <c r="E208" s="23" t="s">
        <v>13</v>
      </c>
      <c r="F208" s="19" t="s">
        <v>17</v>
      </c>
      <c r="G208">
        <f t="shared" si="9"/>
        <v>1.8000000000000007</v>
      </c>
      <c r="H208" s="5">
        <v>40809</v>
      </c>
      <c r="I208" s="60">
        <f t="shared" si="10"/>
        <v>11.8</v>
      </c>
      <c r="J208" s="77">
        <v>1.9</v>
      </c>
      <c r="K208" s="167">
        <v>1.5</v>
      </c>
      <c r="L208" s="167">
        <v>4.75</v>
      </c>
      <c r="M208" s="167">
        <v>63.125</v>
      </c>
      <c r="N208" s="168" t="s">
        <v>118</v>
      </c>
      <c r="P208" s="78"/>
      <c r="R208" s="78"/>
    </row>
    <row r="209" spans="1:18" ht="16.5" thickBot="1" x14ac:dyDescent="0.3">
      <c r="A209" s="22">
        <v>2011</v>
      </c>
      <c r="B209" s="22">
        <v>9</v>
      </c>
      <c r="C209" s="22">
        <v>24</v>
      </c>
      <c r="D209" s="22">
        <v>11.9</v>
      </c>
      <c r="E209" s="23" t="s">
        <v>13</v>
      </c>
      <c r="F209" s="19" t="s">
        <v>17</v>
      </c>
      <c r="G209">
        <f t="shared" si="9"/>
        <v>1.9000000000000004</v>
      </c>
      <c r="H209" s="5">
        <v>40810</v>
      </c>
      <c r="I209" s="60">
        <f t="shared" si="10"/>
        <v>11.9</v>
      </c>
      <c r="J209" s="77">
        <v>10</v>
      </c>
      <c r="K209" s="167">
        <v>2.125</v>
      </c>
      <c r="L209" s="167">
        <v>7.5</v>
      </c>
      <c r="M209" s="167">
        <v>78.25</v>
      </c>
      <c r="N209" s="168" t="s">
        <v>121</v>
      </c>
      <c r="P209" s="78"/>
      <c r="R209" s="78"/>
    </row>
    <row r="210" spans="1:18" ht="16.5" thickBot="1" x14ac:dyDescent="0.3">
      <c r="A210" s="22">
        <v>2011</v>
      </c>
      <c r="B210" s="22">
        <v>9</v>
      </c>
      <c r="C210" s="22">
        <v>25</v>
      </c>
      <c r="D210" s="22">
        <v>5.6</v>
      </c>
      <c r="E210" s="23" t="s">
        <v>12</v>
      </c>
      <c r="F210" s="19" t="s">
        <v>17</v>
      </c>
      <c r="G210">
        <f t="shared" si="9"/>
        <v>-4.4000000000000004</v>
      </c>
      <c r="H210" s="5">
        <v>40811</v>
      </c>
      <c r="I210" s="60">
        <f t="shared" si="10"/>
        <v>5.6</v>
      </c>
      <c r="J210" s="77">
        <v>3.5</v>
      </c>
      <c r="K210" s="167">
        <v>0.875</v>
      </c>
      <c r="L210" s="167">
        <v>3.875</v>
      </c>
      <c r="M210" s="167">
        <v>89.375</v>
      </c>
      <c r="N210" s="168" t="s">
        <v>127</v>
      </c>
      <c r="P210" s="78"/>
      <c r="R210" s="78"/>
    </row>
    <row r="211" spans="1:18" ht="16.5" thickBot="1" x14ac:dyDescent="0.3">
      <c r="A211" s="22">
        <v>2011</v>
      </c>
      <c r="B211" s="22">
        <v>9</v>
      </c>
      <c r="C211" s="22">
        <v>26</v>
      </c>
      <c r="D211" s="22">
        <v>4.5999999999999996</v>
      </c>
      <c r="E211" s="23" t="s">
        <v>11</v>
      </c>
      <c r="F211" s="19" t="s">
        <v>17</v>
      </c>
      <c r="G211">
        <f t="shared" si="9"/>
        <v>-5.4</v>
      </c>
      <c r="H211" s="5">
        <v>40812</v>
      </c>
      <c r="I211" s="60">
        <f t="shared" si="10"/>
        <v>4.5999999999999996</v>
      </c>
      <c r="J211" s="77">
        <v>0</v>
      </c>
      <c r="K211" s="167">
        <v>0.375</v>
      </c>
      <c r="L211" s="167">
        <v>2.25</v>
      </c>
      <c r="M211" s="167">
        <v>82</v>
      </c>
      <c r="N211" s="168" t="s">
        <v>127</v>
      </c>
      <c r="P211" s="78"/>
      <c r="R211" s="78"/>
    </row>
    <row r="212" spans="1:18" ht="16.5" thickBot="1" x14ac:dyDescent="0.3">
      <c r="A212" s="22">
        <v>2011</v>
      </c>
      <c r="B212" s="22">
        <v>9</v>
      </c>
      <c r="C212" s="22">
        <v>27</v>
      </c>
      <c r="D212" s="22">
        <v>7</v>
      </c>
      <c r="E212" s="23" t="s">
        <v>12</v>
      </c>
      <c r="F212" s="19" t="s">
        <v>17</v>
      </c>
      <c r="G212">
        <f t="shared" si="9"/>
        <v>-3</v>
      </c>
      <c r="H212" s="5">
        <v>40813</v>
      </c>
      <c r="I212" s="60">
        <f t="shared" si="10"/>
        <v>7</v>
      </c>
      <c r="J212" s="77">
        <v>0</v>
      </c>
      <c r="K212" s="167">
        <v>1.375</v>
      </c>
      <c r="L212" s="167">
        <v>4</v>
      </c>
      <c r="M212" s="167">
        <v>66.625</v>
      </c>
      <c r="N212" s="168" t="s">
        <v>125</v>
      </c>
      <c r="P212" s="78"/>
      <c r="R212" s="78"/>
    </row>
    <row r="213" spans="1:18" ht="16.5" thickBot="1" x14ac:dyDescent="0.3">
      <c r="A213" s="22">
        <v>2011</v>
      </c>
      <c r="B213" s="22">
        <v>9</v>
      </c>
      <c r="C213" s="22">
        <v>28</v>
      </c>
      <c r="D213" s="22">
        <v>9.6</v>
      </c>
      <c r="E213" s="23" t="s">
        <v>12</v>
      </c>
      <c r="F213" s="19" t="s">
        <v>17</v>
      </c>
      <c r="G213">
        <f t="shared" si="9"/>
        <v>-0.40000000000000036</v>
      </c>
      <c r="H213" s="5">
        <v>40814</v>
      </c>
      <c r="I213" s="60">
        <f t="shared" si="10"/>
        <v>9.6</v>
      </c>
      <c r="J213" s="77">
        <v>0</v>
      </c>
      <c r="K213" s="167">
        <v>1.375</v>
      </c>
      <c r="L213" s="167">
        <v>4.125</v>
      </c>
      <c r="M213" s="167">
        <v>63.375</v>
      </c>
      <c r="N213" s="168" t="s">
        <v>127</v>
      </c>
      <c r="P213" s="78"/>
      <c r="R213" s="78"/>
    </row>
    <row r="214" spans="1:18" ht="16.5" thickBot="1" x14ac:dyDescent="0.3">
      <c r="A214" s="22">
        <v>2011</v>
      </c>
      <c r="B214" s="22">
        <v>9</v>
      </c>
      <c r="C214" s="22">
        <v>29</v>
      </c>
      <c r="D214" s="22">
        <v>10.199999999999999</v>
      </c>
      <c r="E214" s="23" t="s">
        <v>13</v>
      </c>
      <c r="F214" s="19" t="s">
        <v>17</v>
      </c>
      <c r="G214">
        <f t="shared" si="9"/>
        <v>0.19999999999999929</v>
      </c>
      <c r="H214" s="5">
        <v>40815</v>
      </c>
      <c r="I214" s="60">
        <f t="shared" si="10"/>
        <v>10.199999999999999</v>
      </c>
      <c r="J214" s="77">
        <v>0</v>
      </c>
      <c r="K214" s="167">
        <v>2.25</v>
      </c>
      <c r="L214" s="167">
        <v>6.25</v>
      </c>
      <c r="M214" s="167">
        <v>63.75</v>
      </c>
      <c r="N214" s="168" t="s">
        <v>117</v>
      </c>
      <c r="P214" s="78"/>
      <c r="R214" s="78"/>
    </row>
    <row r="215" spans="1:18" ht="16.5" thickBot="1" x14ac:dyDescent="0.3">
      <c r="A215" s="28">
        <v>2011</v>
      </c>
      <c r="B215" s="28">
        <v>9</v>
      </c>
      <c r="C215" s="28">
        <v>30</v>
      </c>
      <c r="D215" s="28">
        <v>11.1</v>
      </c>
      <c r="E215" s="29" t="s">
        <v>13</v>
      </c>
      <c r="F215" s="19" t="s">
        <v>17</v>
      </c>
      <c r="G215" s="30">
        <f t="shared" si="9"/>
        <v>1.0999999999999996</v>
      </c>
      <c r="H215" s="5">
        <v>40816</v>
      </c>
      <c r="I215" s="117">
        <f t="shared" si="10"/>
        <v>11.1</v>
      </c>
      <c r="J215" s="77">
        <v>0.1</v>
      </c>
      <c r="K215" s="167">
        <v>1.5</v>
      </c>
      <c r="L215" s="167">
        <v>4.5</v>
      </c>
      <c r="M215" s="167">
        <v>62.5</v>
      </c>
      <c r="N215" s="168" t="s">
        <v>118</v>
      </c>
      <c r="P215" s="78"/>
      <c r="R215" s="78"/>
    </row>
    <row r="216" spans="1:18" ht="16.5" thickBot="1" x14ac:dyDescent="0.3">
      <c r="A216" s="67">
        <v>2011</v>
      </c>
      <c r="B216" s="67">
        <v>10</v>
      </c>
      <c r="C216" s="67">
        <v>1</v>
      </c>
      <c r="D216" s="67">
        <v>9</v>
      </c>
      <c r="F216" s="19" t="s">
        <v>17</v>
      </c>
      <c r="G216" s="30">
        <f t="shared" si="9"/>
        <v>-1</v>
      </c>
      <c r="H216" s="5">
        <v>40817</v>
      </c>
      <c r="K216" s="167">
        <v>1.125</v>
      </c>
      <c r="L216" s="167">
        <v>3.75</v>
      </c>
      <c r="M216" s="167">
        <v>59</v>
      </c>
      <c r="N216" s="168" t="s">
        <v>124</v>
      </c>
      <c r="P216" s="78"/>
      <c r="R216" s="78"/>
    </row>
    <row r="217" spans="1:18" ht="16.5" thickBot="1" x14ac:dyDescent="0.3">
      <c r="A217" s="67">
        <v>2011</v>
      </c>
      <c r="B217" s="67">
        <v>10</v>
      </c>
      <c r="C217" s="67">
        <v>2</v>
      </c>
      <c r="D217" s="67">
        <v>11.8</v>
      </c>
      <c r="F217" s="19" t="s">
        <v>17</v>
      </c>
      <c r="G217" s="30">
        <f t="shared" si="9"/>
        <v>1.8000000000000007</v>
      </c>
      <c r="H217" s="5">
        <v>40818</v>
      </c>
      <c r="K217" s="167">
        <v>1.25</v>
      </c>
      <c r="L217" s="167">
        <v>4.125</v>
      </c>
      <c r="M217" s="167">
        <v>52.375</v>
      </c>
      <c r="N217" s="168" t="s">
        <v>124</v>
      </c>
      <c r="P217" s="78"/>
      <c r="R217" s="78"/>
    </row>
    <row r="218" spans="1:18" ht="16.5" thickBot="1" x14ac:dyDescent="0.3">
      <c r="A218" s="67">
        <v>2011</v>
      </c>
      <c r="B218" s="67">
        <v>10</v>
      </c>
      <c r="C218" s="67">
        <v>3</v>
      </c>
      <c r="D218" s="67">
        <v>14.7</v>
      </c>
      <c r="F218" s="19" t="s">
        <v>17</v>
      </c>
      <c r="G218" s="30">
        <f t="shared" si="9"/>
        <v>4.6999999999999993</v>
      </c>
      <c r="H218" s="5">
        <v>40819</v>
      </c>
      <c r="K218" s="167">
        <v>1.375</v>
      </c>
      <c r="L218" s="167">
        <v>4.5</v>
      </c>
      <c r="M218" s="167">
        <v>55.5</v>
      </c>
      <c r="N218" s="168" t="s">
        <v>117</v>
      </c>
      <c r="P218" s="78"/>
      <c r="R218" s="78"/>
    </row>
    <row r="219" spans="1:18" ht="16.5" thickBot="1" x14ac:dyDescent="0.3">
      <c r="A219" s="67">
        <v>2011</v>
      </c>
      <c r="B219" s="67">
        <v>10</v>
      </c>
      <c r="C219" s="67">
        <v>4</v>
      </c>
      <c r="D219" s="67">
        <v>12.5</v>
      </c>
      <c r="F219" s="19" t="s">
        <v>17</v>
      </c>
      <c r="G219" s="30">
        <f t="shared" si="9"/>
        <v>2.5</v>
      </c>
      <c r="H219" s="5">
        <v>40820</v>
      </c>
      <c r="K219" s="167">
        <v>0.5</v>
      </c>
      <c r="L219" s="167">
        <v>2.375</v>
      </c>
      <c r="M219" s="167">
        <v>95.875</v>
      </c>
      <c r="N219" s="168" t="s">
        <v>129</v>
      </c>
    </row>
    <row r="220" spans="1:18" ht="16.5" thickBot="1" x14ac:dyDescent="0.3">
      <c r="A220" s="67">
        <v>2011</v>
      </c>
      <c r="B220" s="67">
        <v>10</v>
      </c>
      <c r="C220" s="67">
        <v>5</v>
      </c>
      <c r="D220" s="67">
        <v>13.8</v>
      </c>
      <c r="F220" s="19" t="s">
        <v>17</v>
      </c>
      <c r="G220" s="30">
        <f t="shared" si="9"/>
        <v>3.8000000000000007</v>
      </c>
      <c r="H220" s="5">
        <v>40821</v>
      </c>
      <c r="K220" s="169">
        <v>2.875</v>
      </c>
      <c r="L220" s="169">
        <v>7.625</v>
      </c>
      <c r="M220" s="169">
        <v>74.75</v>
      </c>
      <c r="N220" s="170" t="s">
        <v>117</v>
      </c>
    </row>
    <row r="221" spans="1:18" ht="15.75" thickBot="1" x14ac:dyDescent="0.3">
      <c r="A221" s="67">
        <v>2011</v>
      </c>
      <c r="B221" s="67">
        <v>10</v>
      </c>
      <c r="C221" s="67">
        <v>6</v>
      </c>
      <c r="D221" s="67">
        <v>8.5</v>
      </c>
      <c r="G221" s="30">
        <f t="shared" si="9"/>
        <v>-1.5</v>
      </c>
      <c r="K221" s="143">
        <v>4.5</v>
      </c>
      <c r="L221" s="143">
        <v>11.25</v>
      </c>
      <c r="M221" s="143">
        <v>74.125</v>
      </c>
      <c r="N221" s="143" t="s">
        <v>119</v>
      </c>
    </row>
    <row r="222" spans="1:18" ht="15.75" thickBot="1" x14ac:dyDescent="0.3">
      <c r="A222" s="67">
        <v>2011</v>
      </c>
      <c r="B222" s="67">
        <v>10</v>
      </c>
      <c r="C222" s="67">
        <v>7</v>
      </c>
      <c r="D222" s="67">
        <v>8.6999999999999993</v>
      </c>
      <c r="G222" s="30">
        <f t="shared" si="9"/>
        <v>-1.3000000000000007</v>
      </c>
    </row>
    <row r="223" spans="1:18" ht="15.75" thickBot="1" x14ac:dyDescent="0.3">
      <c r="A223" s="67">
        <v>2011</v>
      </c>
      <c r="B223" s="67">
        <v>10</v>
      </c>
      <c r="C223" s="67">
        <v>8</v>
      </c>
      <c r="D223" s="67">
        <v>10.9</v>
      </c>
      <c r="G223" s="30">
        <f t="shared" si="9"/>
        <v>0.90000000000000036</v>
      </c>
    </row>
    <row r="224" spans="1:18" ht="15.75" thickBot="1" x14ac:dyDescent="0.3">
      <c r="A224" s="67">
        <v>2011</v>
      </c>
      <c r="B224" s="67">
        <v>10</v>
      </c>
      <c r="C224" s="67">
        <v>9</v>
      </c>
      <c r="D224" s="67">
        <v>8</v>
      </c>
      <c r="G224" s="30">
        <f t="shared" si="9"/>
        <v>-2</v>
      </c>
    </row>
    <row r="225" spans="1:7" ht="15.75" thickBot="1" x14ac:dyDescent="0.3">
      <c r="A225" s="67">
        <v>2011</v>
      </c>
      <c r="B225" s="67">
        <v>10</v>
      </c>
      <c r="C225" s="67">
        <v>10</v>
      </c>
      <c r="D225" s="67">
        <v>3.3</v>
      </c>
      <c r="G225" s="30">
        <f t="shared" si="9"/>
        <v>-6.7</v>
      </c>
    </row>
    <row r="226" spans="1:7" ht="15.75" thickBot="1" x14ac:dyDescent="0.3">
      <c r="A226" s="67">
        <v>2011</v>
      </c>
      <c r="B226" s="67">
        <v>10</v>
      </c>
      <c r="C226" s="67">
        <v>11</v>
      </c>
      <c r="D226" s="67">
        <v>5.8</v>
      </c>
      <c r="G226" s="30">
        <f t="shared" si="9"/>
        <v>-4.2</v>
      </c>
    </row>
    <row r="227" spans="1:7" ht="15.75" thickBot="1" x14ac:dyDescent="0.3">
      <c r="A227" s="67">
        <v>2011</v>
      </c>
      <c r="B227" s="67">
        <v>10</v>
      </c>
      <c r="C227" s="67">
        <v>12</v>
      </c>
      <c r="D227" s="67">
        <v>11.2</v>
      </c>
      <c r="G227" s="30">
        <f t="shared" si="9"/>
        <v>1.1999999999999993</v>
      </c>
    </row>
    <row r="228" spans="1:7" ht="15.75" thickBot="1" x14ac:dyDescent="0.3">
      <c r="A228" s="67">
        <v>2011</v>
      </c>
      <c r="B228" s="67">
        <v>10</v>
      </c>
      <c r="C228" s="67">
        <v>13</v>
      </c>
      <c r="D228" s="67">
        <v>11.4</v>
      </c>
      <c r="G228" s="30">
        <f t="shared" si="9"/>
        <v>1.4000000000000004</v>
      </c>
    </row>
    <row r="229" spans="1:7" ht="15.75" thickBot="1" x14ac:dyDescent="0.3">
      <c r="A229" s="67">
        <v>2011</v>
      </c>
      <c r="B229" s="67">
        <v>10</v>
      </c>
      <c r="C229" s="67">
        <v>14</v>
      </c>
      <c r="D229" s="67">
        <v>9.4</v>
      </c>
      <c r="G229" s="30">
        <f t="shared" si="9"/>
        <v>-0.59999999999999964</v>
      </c>
    </row>
    <row r="230" spans="1:7" ht="15.75" thickBot="1" x14ac:dyDescent="0.3">
      <c r="A230" s="67">
        <v>2011</v>
      </c>
      <c r="B230" s="67">
        <v>10</v>
      </c>
      <c r="C230" s="67">
        <v>15</v>
      </c>
      <c r="D230" s="67">
        <v>9</v>
      </c>
      <c r="G230" s="30">
        <f t="shared" si="9"/>
        <v>-1</v>
      </c>
    </row>
    <row r="231" spans="1:7" ht="15.75" thickBot="1" x14ac:dyDescent="0.3">
      <c r="A231" s="67">
        <v>2011</v>
      </c>
      <c r="B231" s="67">
        <v>10</v>
      </c>
      <c r="C231" s="67">
        <v>16</v>
      </c>
      <c r="D231" s="67">
        <v>9.6</v>
      </c>
      <c r="G231" s="30">
        <f t="shared" si="9"/>
        <v>-0.40000000000000036</v>
      </c>
    </row>
    <row r="232" spans="1:7" ht="15.75" thickBot="1" x14ac:dyDescent="0.3">
      <c r="A232" s="67">
        <v>2011</v>
      </c>
      <c r="B232" s="67">
        <v>10</v>
      </c>
      <c r="C232" s="67">
        <v>17</v>
      </c>
      <c r="D232" s="67">
        <v>12.7</v>
      </c>
      <c r="G232" s="30">
        <f t="shared" si="9"/>
        <v>2.6999999999999993</v>
      </c>
    </row>
    <row r="233" spans="1:7" ht="15.75" thickBot="1" x14ac:dyDescent="0.3">
      <c r="A233" s="67">
        <v>2011</v>
      </c>
      <c r="B233" s="67">
        <v>10</v>
      </c>
      <c r="C233" s="67">
        <v>18</v>
      </c>
      <c r="D233" s="67">
        <v>8.4</v>
      </c>
      <c r="G233" s="30">
        <f t="shared" si="9"/>
        <v>-1.5999999999999996</v>
      </c>
    </row>
    <row r="234" spans="1:7" ht="15.75" thickBot="1" x14ac:dyDescent="0.3">
      <c r="A234" s="67">
        <v>2011</v>
      </c>
      <c r="B234" s="67">
        <v>10</v>
      </c>
      <c r="C234" s="67">
        <v>19</v>
      </c>
      <c r="D234" s="67">
        <v>2.4</v>
      </c>
      <c r="G234" s="30">
        <f t="shared" si="9"/>
        <v>-7.6</v>
      </c>
    </row>
    <row r="235" spans="1:7" ht="15.75" thickBot="1" x14ac:dyDescent="0.3">
      <c r="A235" s="67">
        <v>2011</v>
      </c>
      <c r="B235" s="67">
        <v>10</v>
      </c>
      <c r="C235" s="67">
        <v>20</v>
      </c>
      <c r="D235" s="67">
        <v>2</v>
      </c>
      <c r="G235" s="30">
        <f t="shared" si="9"/>
        <v>-8</v>
      </c>
    </row>
    <row r="236" spans="1:7" ht="15.75" thickBot="1" x14ac:dyDescent="0.3">
      <c r="A236" s="67">
        <v>2011</v>
      </c>
      <c r="B236" s="67">
        <v>10</v>
      </c>
      <c r="C236" s="67">
        <v>21</v>
      </c>
      <c r="D236" s="67">
        <v>3.9</v>
      </c>
      <c r="G236" s="30">
        <f t="shared" si="9"/>
        <v>-6.1</v>
      </c>
    </row>
    <row r="237" spans="1:7" ht="15.75" thickBot="1" x14ac:dyDescent="0.3">
      <c r="A237" s="67">
        <v>2011</v>
      </c>
      <c r="B237" s="67">
        <v>10</v>
      </c>
      <c r="C237" s="67">
        <v>22</v>
      </c>
      <c r="D237" s="67">
        <v>4</v>
      </c>
    </row>
    <row r="238" spans="1:7" ht="15.75" thickBot="1" x14ac:dyDescent="0.3">
      <c r="A238" s="67">
        <v>2011</v>
      </c>
      <c r="B238" s="67">
        <v>10</v>
      </c>
      <c r="C238" s="67">
        <v>23</v>
      </c>
      <c r="D238" s="67">
        <v>1.5</v>
      </c>
    </row>
    <row r="239" spans="1:7" ht="15.75" thickBot="1" x14ac:dyDescent="0.3">
      <c r="A239" s="67">
        <v>2011</v>
      </c>
      <c r="B239" s="67">
        <v>10</v>
      </c>
      <c r="C239" s="67">
        <v>24</v>
      </c>
      <c r="D239" s="67">
        <v>1.6</v>
      </c>
    </row>
    <row r="240" spans="1:7" ht="15.75" thickBot="1" x14ac:dyDescent="0.3">
      <c r="A240" s="67">
        <v>2011</v>
      </c>
      <c r="B240" s="67">
        <v>10</v>
      </c>
      <c r="C240" s="67">
        <v>25</v>
      </c>
      <c r="D240" s="67">
        <v>4.5999999999999996</v>
      </c>
    </row>
    <row r="241" spans="1:4" ht="15.75" thickBot="1" x14ac:dyDescent="0.3">
      <c r="A241" s="67">
        <v>2011</v>
      </c>
      <c r="B241" s="67">
        <v>10</v>
      </c>
      <c r="C241" s="67">
        <v>26</v>
      </c>
      <c r="D241" s="67">
        <v>8</v>
      </c>
    </row>
    <row r="242" spans="1:4" ht="15.75" thickBot="1" x14ac:dyDescent="0.3">
      <c r="A242" s="67">
        <v>2011</v>
      </c>
      <c r="B242" s="67">
        <v>10</v>
      </c>
      <c r="C242" s="67">
        <v>27</v>
      </c>
      <c r="D242" s="67">
        <v>6.5</v>
      </c>
    </row>
    <row r="243" spans="1:4" ht="15.75" thickBot="1" x14ac:dyDescent="0.3">
      <c r="A243" s="67">
        <v>2011</v>
      </c>
      <c r="B243" s="67">
        <v>10</v>
      </c>
      <c r="C243" s="67">
        <v>28</v>
      </c>
      <c r="D243" s="67">
        <v>1.6</v>
      </c>
    </row>
    <row r="244" spans="1:4" ht="15.75" thickBot="1" x14ac:dyDescent="0.3">
      <c r="A244" s="67">
        <v>2011</v>
      </c>
      <c r="B244" s="67">
        <v>10</v>
      </c>
      <c r="C244" s="67">
        <v>29</v>
      </c>
      <c r="D244" s="67">
        <v>-1.1000000000000001</v>
      </c>
    </row>
    <row r="245" spans="1:4" ht="15.75" thickBot="1" x14ac:dyDescent="0.3">
      <c r="A245" s="67">
        <v>2011</v>
      </c>
      <c r="B245" s="67">
        <v>10</v>
      </c>
      <c r="C245" s="67">
        <v>30</v>
      </c>
      <c r="D245" s="67">
        <v>-3.3</v>
      </c>
    </row>
    <row r="246" spans="1:4" ht="15.75" thickBot="1" x14ac:dyDescent="0.3">
      <c r="A246" s="67">
        <v>2011</v>
      </c>
      <c r="B246" s="67">
        <v>10</v>
      </c>
      <c r="C246" s="67">
        <v>31</v>
      </c>
      <c r="D246" s="67">
        <v>-6.2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15"/>
  <sheetViews>
    <sheetView zoomScale="85" zoomScaleNormal="85" workbookViewId="0">
      <pane ySplit="1" topLeftCell="A2" activePane="bottomLeft" state="frozen"/>
      <selection activeCell="F5" sqref="F5"/>
      <selection pane="bottomLeft" activeCell="AB4" sqref="AB4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4.42578125" customWidth="1"/>
    <col min="7" max="7" width="12.7109375" bestFit="1" customWidth="1"/>
    <col min="8" max="8" width="10.85546875" bestFit="1" customWidth="1"/>
    <col min="9" max="9" width="15.5703125" style="60" customWidth="1"/>
    <col min="10" max="10" width="13.7109375" customWidth="1"/>
    <col min="11" max="11" width="11.85546875" style="143" customWidth="1"/>
    <col min="12" max="12" width="11" style="143" customWidth="1"/>
    <col min="13" max="13" width="13.85546875" style="143" customWidth="1"/>
    <col min="14" max="14" width="9.140625" style="143"/>
    <col min="15" max="15" width="7.85546875" customWidth="1"/>
    <col min="22" max="22" width="7.85546875" customWidth="1"/>
    <col min="23" max="23" width="10.42578125" customWidth="1"/>
    <col min="24" max="24" width="10.5703125" customWidth="1"/>
    <col min="25" max="25" width="13.5703125" customWidth="1"/>
    <col min="26" max="26" width="11.28515625" customWidth="1"/>
    <col min="27" max="27" width="9" customWidth="1"/>
    <col min="28" max="28" width="16.140625" customWidth="1"/>
  </cols>
  <sheetData>
    <row r="1" spans="1:28" ht="65.25" customHeight="1" thickBo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3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2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2">
        <v>2012</v>
      </c>
      <c r="B2" s="22">
        <v>3</v>
      </c>
      <c r="C2" s="22">
        <v>1</v>
      </c>
      <c r="D2" s="22">
        <v>-14.1</v>
      </c>
      <c r="E2" s="23" t="s">
        <v>9</v>
      </c>
      <c r="F2" s="23" t="s">
        <v>9</v>
      </c>
      <c r="G2">
        <f>D2+5</f>
        <v>-9.1</v>
      </c>
      <c r="H2" s="5">
        <v>40969</v>
      </c>
      <c r="I2" s="60">
        <f>D2</f>
        <v>-14.1</v>
      </c>
      <c r="J2" s="55">
        <v>0</v>
      </c>
      <c r="K2" s="143">
        <v>0.25</v>
      </c>
      <c r="L2" s="143">
        <v>2</v>
      </c>
      <c r="M2" s="143">
        <v>65.75</v>
      </c>
      <c r="N2" s="143" t="s">
        <v>127</v>
      </c>
      <c r="O2" s="74"/>
      <c r="P2" s="74"/>
      <c r="Q2" s="74"/>
      <c r="R2" s="74"/>
      <c r="S2" s="74"/>
      <c r="T2" s="74"/>
      <c r="U2" s="74"/>
      <c r="V2" s="74"/>
      <c r="W2" s="75"/>
      <c r="X2" s="75"/>
    </row>
    <row r="3" spans="1:28" ht="15.75" thickBot="1" x14ac:dyDescent="0.3">
      <c r="A3" s="22">
        <v>2012</v>
      </c>
      <c r="B3" s="22">
        <v>3</v>
      </c>
      <c r="C3" s="22">
        <v>2</v>
      </c>
      <c r="D3" s="22">
        <v>-15.2</v>
      </c>
      <c r="E3" s="23" t="s">
        <v>9</v>
      </c>
      <c r="F3" s="23" t="s">
        <v>9</v>
      </c>
      <c r="G3">
        <f t="shared" ref="G3:G32" si="0">D3+5</f>
        <v>-10.199999999999999</v>
      </c>
      <c r="H3" s="5">
        <v>40970</v>
      </c>
      <c r="I3" s="60">
        <f t="shared" ref="I3:I66" si="1">D3</f>
        <v>-15.2</v>
      </c>
      <c r="J3" s="55">
        <v>0</v>
      </c>
      <c r="K3" s="143">
        <v>0.5</v>
      </c>
      <c r="L3" s="143">
        <v>1.75</v>
      </c>
      <c r="M3" s="143">
        <v>69.75</v>
      </c>
      <c r="N3" s="143" t="s">
        <v>124</v>
      </c>
      <c r="O3" s="74"/>
      <c r="P3" s="74"/>
      <c r="Q3" s="74"/>
      <c r="R3" s="74"/>
      <c r="S3" s="74"/>
      <c r="T3" s="74"/>
      <c r="U3" s="74"/>
      <c r="V3" s="74"/>
      <c r="W3" s="75"/>
      <c r="X3" s="75"/>
    </row>
    <row r="4" spans="1:28" ht="15.75" thickBot="1" x14ac:dyDescent="0.3">
      <c r="A4" s="22">
        <v>2012</v>
      </c>
      <c r="B4" s="22">
        <v>3</v>
      </c>
      <c r="C4" s="22">
        <v>3</v>
      </c>
      <c r="D4" s="22">
        <v>-13.8</v>
      </c>
      <c r="E4" s="23" t="s">
        <v>9</v>
      </c>
      <c r="F4" s="23" t="s">
        <v>9</v>
      </c>
      <c r="G4">
        <f t="shared" si="0"/>
        <v>-8.8000000000000007</v>
      </c>
      <c r="H4" s="5">
        <v>40971</v>
      </c>
      <c r="I4" s="60">
        <f t="shared" si="1"/>
        <v>-13.8</v>
      </c>
      <c r="J4" s="55">
        <v>0</v>
      </c>
      <c r="K4" s="143">
        <v>0.375</v>
      </c>
      <c r="L4" s="143">
        <v>1.25</v>
      </c>
      <c r="M4" s="143">
        <v>71.875</v>
      </c>
      <c r="N4" s="143" t="s">
        <v>127</v>
      </c>
      <c r="O4" s="74"/>
      <c r="P4" s="74"/>
      <c r="Q4" s="74"/>
      <c r="R4" s="74"/>
      <c r="S4" s="74"/>
      <c r="T4" s="74"/>
      <c r="U4" s="74"/>
      <c r="V4" s="74"/>
      <c r="W4" s="75"/>
      <c r="X4" s="75"/>
    </row>
    <row r="5" spans="1:28" ht="15.75" thickBot="1" x14ac:dyDescent="0.3">
      <c r="A5" s="22">
        <v>2012</v>
      </c>
      <c r="B5" s="22">
        <v>3</v>
      </c>
      <c r="C5" s="22">
        <v>4</v>
      </c>
      <c r="D5" s="22">
        <v>-10.9</v>
      </c>
      <c r="E5" s="23" t="s">
        <v>9</v>
      </c>
      <c r="F5" s="23" t="s">
        <v>9</v>
      </c>
      <c r="G5">
        <f t="shared" si="0"/>
        <v>-5.9</v>
      </c>
      <c r="H5" s="5">
        <v>40972</v>
      </c>
      <c r="I5" s="60">
        <f t="shared" si="1"/>
        <v>-10.9</v>
      </c>
      <c r="J5" s="55">
        <v>0</v>
      </c>
      <c r="K5" s="143">
        <v>0.375</v>
      </c>
      <c r="L5" s="143">
        <v>1.5</v>
      </c>
      <c r="M5" s="143">
        <v>58.375</v>
      </c>
      <c r="N5" s="143" t="s">
        <v>129</v>
      </c>
      <c r="O5" s="74"/>
      <c r="P5" s="74"/>
      <c r="Q5" s="74"/>
      <c r="R5" s="74"/>
      <c r="S5" s="74"/>
      <c r="T5" s="74"/>
      <c r="U5" s="74"/>
      <c r="V5" s="74"/>
      <c r="W5" s="75"/>
      <c r="X5" s="75"/>
    </row>
    <row r="6" spans="1:28" ht="15.75" thickBot="1" x14ac:dyDescent="0.3">
      <c r="A6" s="22">
        <v>2012</v>
      </c>
      <c r="B6" s="22">
        <v>3</v>
      </c>
      <c r="C6" s="22">
        <v>5</v>
      </c>
      <c r="D6" s="22">
        <v>-9.3000000000000007</v>
      </c>
      <c r="E6" s="23" t="s">
        <v>9</v>
      </c>
      <c r="F6" s="23" t="s">
        <v>9</v>
      </c>
      <c r="G6">
        <f t="shared" si="0"/>
        <v>-4.3000000000000007</v>
      </c>
      <c r="H6" s="5">
        <v>40973</v>
      </c>
      <c r="I6" s="60">
        <f t="shared" si="1"/>
        <v>-9.3000000000000007</v>
      </c>
      <c r="J6" s="55">
        <v>0</v>
      </c>
      <c r="K6" s="143">
        <v>0.625</v>
      </c>
      <c r="L6" s="143">
        <v>2.375</v>
      </c>
      <c r="M6" s="143">
        <v>60.25</v>
      </c>
      <c r="N6" s="143" t="s">
        <v>125</v>
      </c>
      <c r="O6" s="74"/>
      <c r="P6" s="74"/>
      <c r="Q6" s="74"/>
      <c r="R6" s="74"/>
      <c r="S6" s="74"/>
      <c r="T6" s="74"/>
      <c r="U6" s="74"/>
      <c r="V6" s="74"/>
      <c r="W6" s="75"/>
      <c r="X6" s="75"/>
    </row>
    <row r="7" spans="1:28" ht="15.75" thickBot="1" x14ac:dyDescent="0.3">
      <c r="A7" s="22">
        <v>2012</v>
      </c>
      <c r="B7" s="22">
        <v>3</v>
      </c>
      <c r="C7" s="22">
        <v>6</v>
      </c>
      <c r="D7" s="22">
        <v>-8.5</v>
      </c>
      <c r="E7" s="23" t="s">
        <v>9</v>
      </c>
      <c r="F7" s="23" t="s">
        <v>9</v>
      </c>
      <c r="G7">
        <f t="shared" si="0"/>
        <v>-3.5</v>
      </c>
      <c r="H7" s="5">
        <v>40974</v>
      </c>
      <c r="I7" s="60">
        <f t="shared" si="1"/>
        <v>-8.5</v>
      </c>
      <c r="J7" s="55">
        <v>0</v>
      </c>
      <c r="K7" s="143">
        <v>1.125</v>
      </c>
      <c r="L7" s="143">
        <v>2.75</v>
      </c>
      <c r="M7" s="143">
        <v>66.625</v>
      </c>
      <c r="N7" s="143" t="s">
        <v>124</v>
      </c>
      <c r="O7" s="74"/>
      <c r="P7" s="74"/>
      <c r="Q7" s="74"/>
      <c r="R7" s="74"/>
      <c r="S7" s="74"/>
      <c r="T7" s="74"/>
      <c r="U7" s="74"/>
      <c r="V7" s="74"/>
      <c r="W7" s="75"/>
      <c r="X7" s="75"/>
    </row>
    <row r="8" spans="1:28" ht="15.75" thickBot="1" x14ac:dyDescent="0.3">
      <c r="A8" s="22">
        <v>2012</v>
      </c>
      <c r="B8" s="22">
        <v>3</v>
      </c>
      <c r="C8" s="22">
        <v>7</v>
      </c>
      <c r="D8" s="22">
        <v>-8.3000000000000007</v>
      </c>
      <c r="E8" s="23" t="s">
        <v>9</v>
      </c>
      <c r="F8" s="23" t="s">
        <v>9</v>
      </c>
      <c r="G8">
        <f t="shared" si="0"/>
        <v>-3.3000000000000007</v>
      </c>
      <c r="H8" s="5">
        <v>40975</v>
      </c>
      <c r="I8" s="60">
        <f t="shared" si="1"/>
        <v>-8.3000000000000007</v>
      </c>
      <c r="J8" s="55">
        <v>0</v>
      </c>
      <c r="K8" s="143">
        <v>0.5</v>
      </c>
      <c r="L8" s="143">
        <v>2</v>
      </c>
      <c r="M8" s="143">
        <v>68</v>
      </c>
      <c r="N8" s="143" t="s">
        <v>118</v>
      </c>
      <c r="O8" s="74"/>
      <c r="P8" s="74"/>
      <c r="Q8" s="74"/>
      <c r="R8" s="74"/>
      <c r="S8" s="74"/>
      <c r="T8" s="74"/>
      <c r="U8" s="74"/>
      <c r="V8" s="74"/>
      <c r="W8" s="75"/>
      <c r="X8" s="75"/>
    </row>
    <row r="9" spans="1:28" ht="15.75" thickBot="1" x14ac:dyDescent="0.3">
      <c r="A9" s="22">
        <v>2012</v>
      </c>
      <c r="B9" s="22">
        <v>3</v>
      </c>
      <c r="C9" s="22">
        <v>8</v>
      </c>
      <c r="D9" s="22">
        <v>-9</v>
      </c>
      <c r="E9" s="23" t="s">
        <v>9</v>
      </c>
      <c r="F9" s="23" t="s">
        <v>9</v>
      </c>
      <c r="G9">
        <f t="shared" si="0"/>
        <v>-4</v>
      </c>
      <c r="H9" s="5">
        <v>40976</v>
      </c>
      <c r="I9" s="60">
        <f t="shared" si="1"/>
        <v>-9</v>
      </c>
      <c r="J9" s="55">
        <v>0</v>
      </c>
      <c r="K9" s="143">
        <v>0.625</v>
      </c>
      <c r="L9" s="143">
        <v>2.25</v>
      </c>
      <c r="M9" s="143">
        <v>72.875</v>
      </c>
      <c r="N9" s="143" t="s">
        <v>130</v>
      </c>
      <c r="O9" s="74"/>
      <c r="P9" s="74"/>
      <c r="Q9" s="74"/>
      <c r="R9" s="74"/>
      <c r="S9" s="74"/>
      <c r="T9" s="74"/>
      <c r="U9" s="74"/>
      <c r="V9" s="74"/>
      <c r="W9" s="75"/>
      <c r="X9" s="75"/>
    </row>
    <row r="10" spans="1:28" ht="15.75" thickBot="1" x14ac:dyDescent="0.3">
      <c r="A10" s="22">
        <v>2012</v>
      </c>
      <c r="B10" s="22">
        <v>3</v>
      </c>
      <c r="C10" s="22">
        <v>9</v>
      </c>
      <c r="D10" s="22">
        <v>-9.6999999999999993</v>
      </c>
      <c r="E10" s="23" t="s">
        <v>9</v>
      </c>
      <c r="F10" s="23" t="s">
        <v>9</v>
      </c>
      <c r="G10">
        <f t="shared" si="0"/>
        <v>-4.6999999999999993</v>
      </c>
      <c r="H10" s="5">
        <v>40977</v>
      </c>
      <c r="I10" s="60">
        <f t="shared" si="1"/>
        <v>-9.6999999999999993</v>
      </c>
      <c r="J10" s="55">
        <v>0</v>
      </c>
      <c r="K10" s="143">
        <v>0.625</v>
      </c>
      <c r="L10" s="143">
        <v>1.75</v>
      </c>
      <c r="M10" s="143">
        <v>75.5</v>
      </c>
      <c r="N10" s="143" t="s">
        <v>127</v>
      </c>
      <c r="O10" s="74"/>
      <c r="P10" s="74"/>
      <c r="Q10" s="74"/>
      <c r="R10" s="74"/>
      <c r="S10" s="74"/>
      <c r="T10" s="74"/>
      <c r="U10" s="74"/>
      <c r="V10" s="74"/>
      <c r="W10" s="75"/>
      <c r="X10" s="75"/>
    </row>
    <row r="11" spans="1:28" ht="15.75" thickBot="1" x14ac:dyDescent="0.3">
      <c r="A11" s="22">
        <v>2012</v>
      </c>
      <c r="B11" s="22">
        <v>3</v>
      </c>
      <c r="C11" s="22">
        <v>10</v>
      </c>
      <c r="D11" s="22">
        <v>-6.2</v>
      </c>
      <c r="E11" s="23" t="s">
        <v>9</v>
      </c>
      <c r="F11" s="23" t="s">
        <v>9</v>
      </c>
      <c r="G11">
        <f t="shared" si="0"/>
        <v>-1.2000000000000002</v>
      </c>
      <c r="H11" s="5">
        <v>40978</v>
      </c>
      <c r="I11" s="60">
        <f t="shared" si="1"/>
        <v>-6.2</v>
      </c>
      <c r="J11" s="55">
        <v>0</v>
      </c>
      <c r="K11" s="143">
        <v>0.875</v>
      </c>
      <c r="L11" s="143">
        <v>2.75</v>
      </c>
      <c r="M11" s="143">
        <v>57.5</v>
      </c>
      <c r="N11" s="143" t="s">
        <v>127</v>
      </c>
      <c r="O11" s="74"/>
      <c r="P11" s="74"/>
      <c r="Q11" s="74"/>
      <c r="R11" s="74"/>
      <c r="S11" s="74"/>
      <c r="T11" s="74"/>
      <c r="U11" s="74"/>
      <c r="V11" s="74"/>
      <c r="W11" s="75"/>
      <c r="X11" s="75"/>
    </row>
    <row r="12" spans="1:28" ht="15.75" thickBot="1" x14ac:dyDescent="0.3">
      <c r="A12" s="22">
        <v>2012</v>
      </c>
      <c r="B12" s="22">
        <v>3</v>
      </c>
      <c r="C12" s="22">
        <v>11</v>
      </c>
      <c r="D12" s="22">
        <v>-4</v>
      </c>
      <c r="E12" s="23" t="s">
        <v>10</v>
      </c>
      <c r="F12" s="23" t="s">
        <v>9</v>
      </c>
      <c r="G12">
        <f t="shared" si="0"/>
        <v>1</v>
      </c>
      <c r="H12" s="5">
        <v>40979</v>
      </c>
      <c r="I12" s="60">
        <f t="shared" si="1"/>
        <v>-4</v>
      </c>
      <c r="J12" s="55">
        <v>0</v>
      </c>
      <c r="K12" s="143">
        <v>1.5</v>
      </c>
      <c r="L12" s="143">
        <v>3.75</v>
      </c>
      <c r="M12" s="143">
        <v>81.25</v>
      </c>
      <c r="N12" s="143" t="s">
        <v>117</v>
      </c>
      <c r="O12" s="74"/>
      <c r="P12" s="74"/>
      <c r="Q12" s="74"/>
      <c r="R12" s="74"/>
      <c r="S12" s="74"/>
      <c r="T12" s="74"/>
      <c r="U12" s="74"/>
      <c r="V12" s="74"/>
      <c r="W12" s="75"/>
      <c r="X12" s="75"/>
    </row>
    <row r="13" spans="1:28" ht="15.75" thickBot="1" x14ac:dyDescent="0.3">
      <c r="A13" s="22">
        <v>2012</v>
      </c>
      <c r="B13" s="22">
        <v>3</v>
      </c>
      <c r="C13" s="22">
        <v>12</v>
      </c>
      <c r="D13" s="22">
        <v>-8</v>
      </c>
      <c r="E13" s="23" t="s">
        <v>9</v>
      </c>
      <c r="F13" s="23" t="s">
        <v>9</v>
      </c>
      <c r="G13">
        <f t="shared" si="0"/>
        <v>-3</v>
      </c>
      <c r="H13" s="5">
        <v>40980</v>
      </c>
      <c r="I13" s="60">
        <f t="shared" si="1"/>
        <v>-8</v>
      </c>
      <c r="J13" s="55">
        <v>0</v>
      </c>
      <c r="K13" s="143">
        <v>0.375</v>
      </c>
      <c r="L13" s="143">
        <v>1.875</v>
      </c>
      <c r="M13" s="143">
        <v>93.25</v>
      </c>
      <c r="N13" s="143" t="s">
        <v>127</v>
      </c>
      <c r="O13" s="74"/>
      <c r="P13" s="74"/>
      <c r="Q13" s="74"/>
      <c r="R13" s="74"/>
      <c r="S13" s="74"/>
      <c r="T13" s="74"/>
      <c r="U13" s="74"/>
      <c r="V13" s="74"/>
      <c r="W13" s="75"/>
      <c r="X13" s="75"/>
    </row>
    <row r="14" spans="1:28" ht="15.75" thickBot="1" x14ac:dyDescent="0.3">
      <c r="A14" s="22">
        <v>2012</v>
      </c>
      <c r="B14" s="22">
        <v>3</v>
      </c>
      <c r="C14" s="22">
        <v>13</v>
      </c>
      <c r="D14" s="22">
        <v>-7.2</v>
      </c>
      <c r="E14" s="23" t="s">
        <v>9</v>
      </c>
      <c r="F14" s="23" t="s">
        <v>9</v>
      </c>
      <c r="G14">
        <f t="shared" si="0"/>
        <v>-2.2000000000000002</v>
      </c>
      <c r="H14" s="5">
        <v>40981</v>
      </c>
      <c r="I14" s="60">
        <f t="shared" si="1"/>
        <v>-7.2</v>
      </c>
      <c r="J14" s="55">
        <v>0</v>
      </c>
      <c r="K14" s="143">
        <v>1.75</v>
      </c>
      <c r="L14" s="143">
        <v>4.375</v>
      </c>
      <c r="M14" s="143">
        <v>85.25</v>
      </c>
      <c r="N14" s="143" t="s">
        <v>121</v>
      </c>
      <c r="O14" s="74"/>
      <c r="P14" s="74"/>
      <c r="Q14" s="74"/>
      <c r="R14" s="74"/>
      <c r="S14" s="74"/>
      <c r="T14" s="74"/>
      <c r="U14" s="74"/>
      <c r="V14" s="74"/>
      <c r="W14" s="75"/>
      <c r="X14" s="75"/>
    </row>
    <row r="15" spans="1:28" ht="15.75" thickBot="1" x14ac:dyDescent="0.3">
      <c r="A15" s="22">
        <v>2012</v>
      </c>
      <c r="B15" s="22">
        <v>3</v>
      </c>
      <c r="C15" s="22">
        <v>14</v>
      </c>
      <c r="D15" s="22">
        <v>-5.5</v>
      </c>
      <c r="E15" s="23" t="s">
        <v>9</v>
      </c>
      <c r="F15" s="23" t="s">
        <v>9</v>
      </c>
      <c r="G15">
        <f t="shared" si="0"/>
        <v>-0.5</v>
      </c>
      <c r="H15" s="5">
        <v>40982</v>
      </c>
      <c r="I15" s="60">
        <f t="shared" si="1"/>
        <v>-5.5</v>
      </c>
      <c r="J15" s="55">
        <v>3.1</v>
      </c>
      <c r="K15" s="143">
        <v>2.125</v>
      </c>
      <c r="L15" s="143">
        <v>5.25</v>
      </c>
      <c r="M15" s="143">
        <v>79</v>
      </c>
      <c r="N15" s="143" t="s">
        <v>120</v>
      </c>
      <c r="O15" s="74"/>
      <c r="P15" s="74"/>
      <c r="Q15" s="74"/>
      <c r="R15" s="74"/>
      <c r="S15" s="74"/>
      <c r="T15" s="74"/>
      <c r="U15" s="74"/>
      <c r="V15" s="74"/>
      <c r="W15" s="75"/>
      <c r="X15" s="75"/>
    </row>
    <row r="16" spans="1:28" ht="15.75" thickBot="1" x14ac:dyDescent="0.3">
      <c r="A16" s="22">
        <v>2012</v>
      </c>
      <c r="B16" s="22">
        <v>3</v>
      </c>
      <c r="C16" s="22">
        <v>15</v>
      </c>
      <c r="D16" s="22">
        <v>-7.4</v>
      </c>
      <c r="E16" s="23" t="s">
        <v>9</v>
      </c>
      <c r="F16" s="23" t="s">
        <v>9</v>
      </c>
      <c r="G16">
        <f t="shared" si="0"/>
        <v>-2.4000000000000004</v>
      </c>
      <c r="H16" s="5">
        <v>40983</v>
      </c>
      <c r="I16" s="60">
        <f t="shared" si="1"/>
        <v>-7.4</v>
      </c>
      <c r="J16" s="55">
        <v>0.9</v>
      </c>
      <c r="K16" s="143">
        <v>0.75</v>
      </c>
      <c r="L16" s="143">
        <v>2.375</v>
      </c>
      <c r="M16" s="143">
        <v>76.5</v>
      </c>
      <c r="N16" s="143" t="s">
        <v>129</v>
      </c>
      <c r="O16" s="74"/>
      <c r="P16" s="74"/>
      <c r="Q16" s="74"/>
      <c r="R16" s="74"/>
      <c r="S16" s="74"/>
      <c r="T16" s="74"/>
      <c r="U16" s="74"/>
      <c r="V16" s="74"/>
      <c r="W16" s="75"/>
      <c r="X16" s="75"/>
    </row>
    <row r="17" spans="1:24" ht="15.75" thickBot="1" x14ac:dyDescent="0.3">
      <c r="A17" s="22">
        <v>2012</v>
      </c>
      <c r="B17" s="22">
        <v>3</v>
      </c>
      <c r="C17" s="22">
        <v>16</v>
      </c>
      <c r="D17" s="22">
        <v>-9.1999999999999993</v>
      </c>
      <c r="E17" s="23" t="s">
        <v>9</v>
      </c>
      <c r="F17" s="23" t="s">
        <v>9</v>
      </c>
      <c r="G17">
        <f t="shared" si="0"/>
        <v>-4.1999999999999993</v>
      </c>
      <c r="H17" s="5">
        <v>40984</v>
      </c>
      <c r="I17" s="60">
        <f t="shared" si="1"/>
        <v>-9.1999999999999993</v>
      </c>
      <c r="J17" s="55">
        <v>0</v>
      </c>
      <c r="K17" s="143">
        <v>2</v>
      </c>
      <c r="L17" s="143">
        <v>5.375</v>
      </c>
      <c r="M17" s="143">
        <v>60</v>
      </c>
      <c r="N17" s="143" t="s">
        <v>127</v>
      </c>
      <c r="O17" s="74"/>
      <c r="P17" s="74"/>
      <c r="Q17" s="74"/>
      <c r="R17" s="74"/>
      <c r="S17" s="74"/>
      <c r="T17" s="74"/>
      <c r="U17" s="74"/>
      <c r="V17" s="74"/>
      <c r="W17" s="75"/>
      <c r="X17" s="75"/>
    </row>
    <row r="18" spans="1:24" ht="16.5" thickBot="1" x14ac:dyDescent="0.3">
      <c r="A18" s="22">
        <v>2012</v>
      </c>
      <c r="B18" s="22">
        <v>3</v>
      </c>
      <c r="C18" s="22">
        <v>17</v>
      </c>
      <c r="D18" s="22">
        <v>-4.7</v>
      </c>
      <c r="E18" s="23" t="s">
        <v>10</v>
      </c>
      <c r="F18" s="8" t="s">
        <v>10</v>
      </c>
      <c r="G18">
        <f t="shared" si="0"/>
        <v>0.29999999999999982</v>
      </c>
      <c r="H18" s="5">
        <v>40985</v>
      </c>
      <c r="I18" s="60">
        <f t="shared" si="1"/>
        <v>-4.7</v>
      </c>
      <c r="J18" s="55">
        <v>1</v>
      </c>
      <c r="K18" s="165">
        <v>3.25</v>
      </c>
      <c r="L18" s="165">
        <v>7.75</v>
      </c>
      <c r="M18" s="165">
        <v>76.25</v>
      </c>
      <c r="N18" s="166" t="s">
        <v>120</v>
      </c>
      <c r="O18" s="74"/>
      <c r="P18" s="74"/>
      <c r="Q18" s="74"/>
      <c r="R18" s="74"/>
      <c r="S18" s="74"/>
      <c r="T18" s="74"/>
      <c r="U18" s="74"/>
      <c r="V18" s="74"/>
      <c r="W18" s="75"/>
      <c r="X18" s="75"/>
    </row>
    <row r="19" spans="1:24" ht="16.5" thickBot="1" x14ac:dyDescent="0.3">
      <c r="A19" s="22">
        <v>2012</v>
      </c>
      <c r="B19" s="22">
        <v>3</v>
      </c>
      <c r="C19" s="22">
        <v>18</v>
      </c>
      <c r="D19" s="22">
        <v>-3.9</v>
      </c>
      <c r="E19" s="23" t="s">
        <v>10</v>
      </c>
      <c r="F19" s="8" t="s">
        <v>10</v>
      </c>
      <c r="G19">
        <f t="shared" si="0"/>
        <v>1.1000000000000001</v>
      </c>
      <c r="H19" s="5">
        <v>40986</v>
      </c>
      <c r="I19" s="60">
        <f t="shared" si="1"/>
        <v>-3.9</v>
      </c>
      <c r="J19" s="55">
        <v>1</v>
      </c>
      <c r="K19" s="167">
        <v>3.75</v>
      </c>
      <c r="L19" s="167">
        <v>7.875</v>
      </c>
      <c r="M19" s="167">
        <v>80.375</v>
      </c>
      <c r="N19" s="168" t="s">
        <v>117</v>
      </c>
      <c r="O19" s="74"/>
      <c r="P19" s="74"/>
      <c r="Q19" s="74"/>
      <c r="R19" s="74"/>
      <c r="S19" s="74"/>
      <c r="T19" s="74"/>
      <c r="U19" s="74"/>
      <c r="V19" s="74"/>
      <c r="W19" s="75"/>
      <c r="X19" s="75"/>
    </row>
    <row r="20" spans="1:24" ht="16.5" thickBot="1" x14ac:dyDescent="0.3">
      <c r="A20" s="22">
        <v>2012</v>
      </c>
      <c r="B20" s="22">
        <v>3</v>
      </c>
      <c r="C20" s="22">
        <v>19</v>
      </c>
      <c r="D20" s="22">
        <v>-7.1</v>
      </c>
      <c r="E20" s="23" t="s">
        <v>9</v>
      </c>
      <c r="F20" s="8" t="s">
        <v>10</v>
      </c>
      <c r="G20">
        <f t="shared" si="0"/>
        <v>-2.0999999999999996</v>
      </c>
      <c r="H20" s="5">
        <v>40987</v>
      </c>
      <c r="I20" s="60">
        <f t="shared" si="1"/>
        <v>-7.1</v>
      </c>
      <c r="J20" s="55">
        <v>0.7</v>
      </c>
      <c r="K20" s="167">
        <v>3.875</v>
      </c>
      <c r="L20" s="167">
        <v>9.875</v>
      </c>
      <c r="M20" s="167">
        <v>71.25</v>
      </c>
      <c r="N20" s="168" t="s">
        <v>120</v>
      </c>
      <c r="O20" s="74"/>
      <c r="P20" s="74"/>
      <c r="Q20" s="74"/>
      <c r="R20" s="74"/>
      <c r="S20" s="74"/>
      <c r="T20" s="74"/>
      <c r="U20" s="74"/>
      <c r="V20" s="74"/>
      <c r="W20" s="75"/>
      <c r="X20" s="75"/>
    </row>
    <row r="21" spans="1:24" ht="16.5" thickBot="1" x14ac:dyDescent="0.3">
      <c r="A21" s="22">
        <v>2012</v>
      </c>
      <c r="B21" s="22">
        <v>3</v>
      </c>
      <c r="C21" s="22">
        <v>20</v>
      </c>
      <c r="D21" s="22">
        <v>-3.5</v>
      </c>
      <c r="E21" s="23" t="s">
        <v>10</v>
      </c>
      <c r="F21" s="8" t="s">
        <v>10</v>
      </c>
      <c r="G21">
        <f t="shared" si="0"/>
        <v>1.5</v>
      </c>
      <c r="H21" s="5">
        <v>40988</v>
      </c>
      <c r="I21" s="60">
        <f t="shared" si="1"/>
        <v>-3.5</v>
      </c>
      <c r="J21" s="55">
        <v>2.7</v>
      </c>
      <c r="K21" s="167">
        <v>5.875</v>
      </c>
      <c r="L21" s="167">
        <v>13.625</v>
      </c>
      <c r="M21" s="167">
        <v>88.875</v>
      </c>
      <c r="N21" s="168" t="s">
        <v>120</v>
      </c>
      <c r="O21" s="74"/>
      <c r="P21" s="74"/>
      <c r="Q21" s="74"/>
      <c r="R21" s="74"/>
      <c r="S21" s="74"/>
      <c r="T21" s="74"/>
      <c r="U21" s="74"/>
      <c r="V21" s="74"/>
      <c r="W21" s="75"/>
      <c r="X21" s="75"/>
    </row>
    <row r="22" spans="1:24" ht="16.5" thickBot="1" x14ac:dyDescent="0.3">
      <c r="A22" s="22">
        <v>2012</v>
      </c>
      <c r="B22" s="22">
        <v>3</v>
      </c>
      <c r="C22" s="22">
        <v>21</v>
      </c>
      <c r="D22" s="22">
        <v>-0.8</v>
      </c>
      <c r="E22" s="23" t="s">
        <v>10</v>
      </c>
      <c r="F22" s="8" t="s">
        <v>10</v>
      </c>
      <c r="G22">
        <f t="shared" si="0"/>
        <v>4.2</v>
      </c>
      <c r="H22" s="5">
        <v>40989</v>
      </c>
      <c r="I22" s="60">
        <f t="shared" si="1"/>
        <v>-0.8</v>
      </c>
      <c r="J22" s="55">
        <v>2</v>
      </c>
      <c r="K22" s="167">
        <v>3.875</v>
      </c>
      <c r="L22" s="167">
        <v>9.25</v>
      </c>
      <c r="M22" s="167">
        <v>77.875</v>
      </c>
      <c r="N22" s="168" t="s">
        <v>119</v>
      </c>
      <c r="O22" s="74"/>
      <c r="P22" s="74"/>
      <c r="Q22" s="74"/>
      <c r="R22" s="74"/>
      <c r="S22" s="74"/>
      <c r="T22" s="74"/>
      <c r="U22" s="74"/>
      <c r="V22" s="74"/>
      <c r="W22" s="75"/>
      <c r="X22" s="75"/>
    </row>
    <row r="23" spans="1:24" ht="16.5" thickBot="1" x14ac:dyDescent="0.3">
      <c r="A23" s="22">
        <v>2012</v>
      </c>
      <c r="B23" s="22">
        <v>3</v>
      </c>
      <c r="C23" s="22">
        <v>22</v>
      </c>
      <c r="D23" s="22">
        <v>-1.7</v>
      </c>
      <c r="E23" s="23" t="s">
        <v>10</v>
      </c>
      <c r="F23" s="8" t="s">
        <v>10</v>
      </c>
      <c r="G23">
        <f t="shared" si="0"/>
        <v>3.3</v>
      </c>
      <c r="H23" s="5">
        <v>40990</v>
      </c>
      <c r="I23" s="60">
        <f t="shared" si="1"/>
        <v>-1.7</v>
      </c>
      <c r="J23" s="55">
        <v>0</v>
      </c>
      <c r="K23" s="167">
        <v>3.125</v>
      </c>
      <c r="L23" s="167">
        <v>7.75</v>
      </c>
      <c r="M23" s="167">
        <v>67</v>
      </c>
      <c r="N23" s="168" t="s">
        <v>120</v>
      </c>
      <c r="O23" s="74"/>
      <c r="P23" s="74"/>
      <c r="Q23" s="74"/>
      <c r="R23" s="74"/>
      <c r="S23" s="74"/>
      <c r="T23" s="74"/>
      <c r="U23" s="74"/>
      <c r="V23" s="74"/>
      <c r="W23" s="75"/>
      <c r="X23" s="75"/>
    </row>
    <row r="24" spans="1:24" ht="16.5" thickBot="1" x14ac:dyDescent="0.3">
      <c r="A24" s="22">
        <v>2012</v>
      </c>
      <c r="B24" s="22">
        <v>3</v>
      </c>
      <c r="C24" s="22">
        <v>23</v>
      </c>
      <c r="D24" s="22">
        <v>0.2</v>
      </c>
      <c r="E24" s="23" t="s">
        <v>11</v>
      </c>
      <c r="F24" s="8" t="s">
        <v>10</v>
      </c>
      <c r="G24">
        <f t="shared" si="0"/>
        <v>5.2</v>
      </c>
      <c r="H24" s="5">
        <v>40991</v>
      </c>
      <c r="I24" s="60">
        <f t="shared" si="1"/>
        <v>0.2</v>
      </c>
      <c r="J24" s="55">
        <v>0</v>
      </c>
      <c r="K24" s="167">
        <v>1.625</v>
      </c>
      <c r="L24" s="167">
        <v>4.625</v>
      </c>
      <c r="M24" s="167">
        <v>56.625</v>
      </c>
      <c r="N24" s="168" t="s">
        <v>117</v>
      </c>
      <c r="O24" s="74"/>
      <c r="P24" s="74"/>
      <c r="Q24" s="74"/>
      <c r="R24" s="74"/>
      <c r="S24" s="74"/>
      <c r="T24" s="74"/>
      <c r="U24" s="74"/>
      <c r="V24" s="74"/>
      <c r="W24" s="75"/>
      <c r="X24" s="75"/>
    </row>
    <row r="25" spans="1:24" ht="16.5" thickBot="1" x14ac:dyDescent="0.3">
      <c r="A25" s="22">
        <v>2012</v>
      </c>
      <c r="B25" s="22">
        <v>3</v>
      </c>
      <c r="C25" s="22">
        <v>24</v>
      </c>
      <c r="D25" s="22">
        <v>0.6</v>
      </c>
      <c r="E25" s="23" t="s">
        <v>11</v>
      </c>
      <c r="F25" s="8" t="s">
        <v>10</v>
      </c>
      <c r="G25">
        <f t="shared" si="0"/>
        <v>5.6</v>
      </c>
      <c r="H25" s="5">
        <v>40992</v>
      </c>
      <c r="I25" s="60">
        <f t="shared" si="1"/>
        <v>0.6</v>
      </c>
      <c r="J25" s="55">
        <v>0</v>
      </c>
      <c r="K25" s="167">
        <v>3.5</v>
      </c>
      <c r="L25" s="167">
        <v>7.875</v>
      </c>
      <c r="M25" s="167">
        <v>69.875</v>
      </c>
      <c r="N25" s="168" t="s">
        <v>120</v>
      </c>
      <c r="O25" s="74"/>
      <c r="P25" s="74"/>
      <c r="Q25" s="74"/>
      <c r="R25" s="74"/>
      <c r="S25" s="74"/>
      <c r="T25" s="74"/>
      <c r="U25" s="74"/>
      <c r="V25" s="74"/>
      <c r="W25" s="75"/>
      <c r="X25" s="75"/>
    </row>
    <row r="26" spans="1:24" ht="16.5" thickBot="1" x14ac:dyDescent="0.3">
      <c r="A26" s="22">
        <v>2012</v>
      </c>
      <c r="B26" s="22">
        <v>3</v>
      </c>
      <c r="C26" s="22">
        <v>25</v>
      </c>
      <c r="D26" s="22">
        <v>2.6</v>
      </c>
      <c r="E26" s="23" t="s">
        <v>11</v>
      </c>
      <c r="F26" s="8" t="s">
        <v>10</v>
      </c>
      <c r="G26">
        <f t="shared" si="0"/>
        <v>7.6</v>
      </c>
      <c r="H26" s="5">
        <v>40993</v>
      </c>
      <c r="I26" s="60">
        <f t="shared" si="1"/>
        <v>2.6</v>
      </c>
      <c r="J26" s="55">
        <v>2</v>
      </c>
      <c r="K26" s="167">
        <v>2.5</v>
      </c>
      <c r="L26" s="167">
        <v>7.25</v>
      </c>
      <c r="M26" s="167">
        <v>68.875</v>
      </c>
      <c r="N26" s="168" t="s">
        <v>117</v>
      </c>
      <c r="O26" s="74"/>
      <c r="P26" s="74"/>
      <c r="Q26" s="74"/>
      <c r="R26" s="74"/>
      <c r="S26" s="74"/>
      <c r="T26" s="74"/>
      <c r="U26" s="74"/>
      <c r="V26" s="74"/>
      <c r="W26" s="75"/>
      <c r="X26" s="75"/>
    </row>
    <row r="27" spans="1:24" ht="16.5" thickBot="1" x14ac:dyDescent="0.3">
      <c r="A27" s="22">
        <v>2012</v>
      </c>
      <c r="B27" s="22">
        <v>3</v>
      </c>
      <c r="C27" s="22">
        <v>26</v>
      </c>
      <c r="D27" s="22">
        <v>1.9</v>
      </c>
      <c r="E27" s="23" t="s">
        <v>11</v>
      </c>
      <c r="F27" s="8" t="s">
        <v>10</v>
      </c>
      <c r="G27">
        <f t="shared" si="0"/>
        <v>6.9</v>
      </c>
      <c r="H27" s="5">
        <v>40994</v>
      </c>
      <c r="I27" s="60">
        <f t="shared" si="1"/>
        <v>1.9</v>
      </c>
      <c r="J27" s="55">
        <v>4.5999999999999996</v>
      </c>
      <c r="K27" s="167">
        <v>4.25</v>
      </c>
      <c r="L27" s="167">
        <v>9.75</v>
      </c>
      <c r="M27" s="167">
        <v>71</v>
      </c>
      <c r="N27" s="168" t="s">
        <v>119</v>
      </c>
      <c r="O27" s="74"/>
      <c r="P27" s="74"/>
      <c r="Q27" s="74"/>
      <c r="R27" s="74"/>
      <c r="S27" s="74"/>
      <c r="T27" s="74"/>
      <c r="U27" s="74"/>
      <c r="V27" s="74"/>
      <c r="W27" s="75"/>
      <c r="X27" s="75"/>
    </row>
    <row r="28" spans="1:24" ht="16.5" thickBot="1" x14ac:dyDescent="0.3">
      <c r="A28" s="22">
        <v>2012</v>
      </c>
      <c r="B28" s="22">
        <v>3</v>
      </c>
      <c r="C28" s="22">
        <v>27</v>
      </c>
      <c r="D28" s="22">
        <v>-1.9</v>
      </c>
      <c r="E28" s="23" t="s">
        <v>10</v>
      </c>
      <c r="F28" s="8" t="s">
        <v>10</v>
      </c>
      <c r="G28">
        <f t="shared" si="0"/>
        <v>3.1</v>
      </c>
      <c r="H28" s="5">
        <v>40995</v>
      </c>
      <c r="I28" s="60">
        <f t="shared" si="1"/>
        <v>-1.9</v>
      </c>
      <c r="J28" s="55">
        <v>0.9</v>
      </c>
      <c r="K28" s="167">
        <v>4.125</v>
      </c>
      <c r="L28" s="167">
        <v>8</v>
      </c>
      <c r="M28" s="167">
        <v>81</v>
      </c>
      <c r="N28" s="168" t="s">
        <v>119</v>
      </c>
      <c r="O28" s="74"/>
      <c r="P28" s="74"/>
      <c r="Q28" s="74"/>
      <c r="R28" s="74"/>
      <c r="S28" s="74"/>
      <c r="T28" s="74"/>
      <c r="U28" s="74"/>
      <c r="V28" s="74"/>
      <c r="W28" s="75"/>
      <c r="X28" s="75"/>
    </row>
    <row r="29" spans="1:24" ht="16.5" thickBot="1" x14ac:dyDescent="0.3">
      <c r="A29" s="22">
        <v>2012</v>
      </c>
      <c r="B29" s="22">
        <v>3</v>
      </c>
      <c r="C29" s="22">
        <v>28</v>
      </c>
      <c r="D29" s="22">
        <v>-4.5999999999999996</v>
      </c>
      <c r="E29" s="23" t="s">
        <v>10</v>
      </c>
      <c r="F29" s="8" t="s">
        <v>10</v>
      </c>
      <c r="G29">
        <f t="shared" si="0"/>
        <v>0.40000000000000036</v>
      </c>
      <c r="H29" s="5">
        <v>40996</v>
      </c>
      <c r="I29" s="60">
        <f t="shared" si="1"/>
        <v>-4.5999999999999996</v>
      </c>
      <c r="J29" s="55">
        <v>0</v>
      </c>
      <c r="K29" s="167">
        <v>2.125</v>
      </c>
      <c r="L29" s="167">
        <v>4.625</v>
      </c>
      <c r="M29" s="167">
        <v>62.5</v>
      </c>
      <c r="N29" s="168" t="s">
        <v>124</v>
      </c>
      <c r="O29" s="74"/>
      <c r="P29" s="74"/>
      <c r="Q29" s="74"/>
      <c r="R29" s="74"/>
      <c r="S29" s="74"/>
      <c r="T29" s="74"/>
      <c r="U29" s="74"/>
      <c r="V29" s="74"/>
      <c r="W29" s="75"/>
      <c r="X29" s="75"/>
    </row>
    <row r="30" spans="1:24" ht="16.5" thickBot="1" x14ac:dyDescent="0.3">
      <c r="A30" s="22">
        <v>2012</v>
      </c>
      <c r="B30" s="22">
        <v>3</v>
      </c>
      <c r="C30" s="22">
        <v>29</v>
      </c>
      <c r="D30" s="22">
        <v>0.9</v>
      </c>
      <c r="E30" s="23" t="s">
        <v>11</v>
      </c>
      <c r="F30" s="58" t="s">
        <v>11</v>
      </c>
      <c r="G30">
        <f t="shared" si="0"/>
        <v>5.9</v>
      </c>
      <c r="H30" s="5">
        <v>40997</v>
      </c>
      <c r="I30" s="60">
        <f t="shared" si="1"/>
        <v>0.9</v>
      </c>
      <c r="J30" s="55">
        <v>0</v>
      </c>
      <c r="K30" s="167">
        <v>2</v>
      </c>
      <c r="L30" s="167">
        <v>6.25</v>
      </c>
      <c r="M30" s="167">
        <v>53.75</v>
      </c>
      <c r="N30" s="168" t="s">
        <v>117</v>
      </c>
      <c r="O30" s="74"/>
      <c r="P30" s="74"/>
      <c r="Q30" s="74"/>
      <c r="R30" s="74"/>
      <c r="S30" s="74"/>
      <c r="T30" s="74"/>
      <c r="U30" s="74"/>
      <c r="V30" s="74"/>
      <c r="W30" s="75"/>
      <c r="X30" s="75"/>
    </row>
    <row r="31" spans="1:24" ht="16.5" thickBot="1" x14ac:dyDescent="0.3">
      <c r="A31" s="22">
        <v>2012</v>
      </c>
      <c r="B31" s="22">
        <v>3</v>
      </c>
      <c r="C31" s="22">
        <v>30</v>
      </c>
      <c r="D31" s="22">
        <v>1.7</v>
      </c>
      <c r="E31" s="23" t="s">
        <v>11</v>
      </c>
      <c r="F31" s="58" t="s">
        <v>11</v>
      </c>
      <c r="G31">
        <f t="shared" si="0"/>
        <v>6.7</v>
      </c>
      <c r="H31" s="5">
        <v>40998</v>
      </c>
      <c r="I31" s="60">
        <f t="shared" si="1"/>
        <v>1.7</v>
      </c>
      <c r="J31" s="55">
        <v>0</v>
      </c>
      <c r="K31" s="167">
        <v>2.625</v>
      </c>
      <c r="L31" s="167">
        <v>5.875</v>
      </c>
      <c r="M31" s="167">
        <v>65</v>
      </c>
      <c r="N31" s="168" t="s">
        <v>123</v>
      </c>
      <c r="O31" s="74"/>
      <c r="P31" s="74"/>
      <c r="Q31" s="74"/>
      <c r="R31" s="74"/>
      <c r="S31" s="74"/>
      <c r="T31" s="74"/>
      <c r="U31" s="74"/>
      <c r="V31" s="74"/>
      <c r="W31" s="75"/>
      <c r="X31" s="75"/>
    </row>
    <row r="32" spans="1:24" ht="16.5" thickBot="1" x14ac:dyDescent="0.3">
      <c r="A32" s="28">
        <v>2012</v>
      </c>
      <c r="B32" s="28">
        <v>3</v>
      </c>
      <c r="C32" s="28">
        <v>31</v>
      </c>
      <c r="D32" s="28">
        <v>-0.8</v>
      </c>
      <c r="E32" s="29" t="s">
        <v>10</v>
      </c>
      <c r="F32" s="58" t="s">
        <v>11</v>
      </c>
      <c r="G32" s="30">
        <f t="shared" si="0"/>
        <v>4.2</v>
      </c>
      <c r="H32" s="5">
        <v>40999</v>
      </c>
      <c r="I32" s="117">
        <f t="shared" si="1"/>
        <v>-0.8</v>
      </c>
      <c r="J32" s="55">
        <v>0</v>
      </c>
      <c r="K32" s="167">
        <v>1.125</v>
      </c>
      <c r="L32" s="167">
        <v>3.375</v>
      </c>
      <c r="M32" s="167">
        <v>64.75</v>
      </c>
      <c r="N32" s="168" t="s">
        <v>120</v>
      </c>
      <c r="O32" s="74"/>
      <c r="P32" s="74"/>
      <c r="Q32" s="74"/>
      <c r="R32" s="74"/>
      <c r="S32" s="74"/>
      <c r="T32" s="74"/>
      <c r="U32" s="74"/>
      <c r="V32" s="74"/>
      <c r="W32" s="75"/>
      <c r="X32" s="75"/>
    </row>
    <row r="33" spans="1:24" ht="16.5" thickBot="1" x14ac:dyDescent="0.3">
      <c r="A33" s="28">
        <v>2012</v>
      </c>
      <c r="B33" s="28">
        <v>4</v>
      </c>
      <c r="C33" s="28">
        <v>1</v>
      </c>
      <c r="D33" s="28">
        <v>0.9</v>
      </c>
      <c r="E33" s="29" t="s">
        <v>11</v>
      </c>
      <c r="F33" s="58" t="s">
        <v>11</v>
      </c>
      <c r="G33" s="30">
        <f>D33</f>
        <v>0.9</v>
      </c>
      <c r="H33" s="5">
        <v>41000</v>
      </c>
      <c r="I33" s="117">
        <f t="shared" si="1"/>
        <v>0.9</v>
      </c>
      <c r="J33" s="55">
        <v>0</v>
      </c>
      <c r="K33" s="167">
        <v>2.125</v>
      </c>
      <c r="L33" s="167">
        <v>6</v>
      </c>
      <c r="M33" s="167">
        <v>52.125</v>
      </c>
      <c r="N33" s="168" t="s">
        <v>129</v>
      </c>
      <c r="O33" s="74"/>
      <c r="P33" s="74"/>
      <c r="Q33" s="74"/>
      <c r="R33" s="74"/>
      <c r="S33" s="74"/>
      <c r="T33" s="74"/>
      <c r="U33" s="74"/>
      <c r="V33" s="74"/>
      <c r="W33" s="75"/>
      <c r="X33" s="75"/>
    </row>
    <row r="34" spans="1:24" ht="16.5" thickBot="1" x14ac:dyDescent="0.3">
      <c r="A34" s="22">
        <v>2012</v>
      </c>
      <c r="B34" s="22">
        <v>4</v>
      </c>
      <c r="C34" s="22">
        <v>2</v>
      </c>
      <c r="D34" s="22">
        <v>5.4</v>
      </c>
      <c r="E34" s="23" t="s">
        <v>12</v>
      </c>
      <c r="F34" s="40" t="s">
        <v>12</v>
      </c>
      <c r="G34">
        <f>D34-5</f>
        <v>0.40000000000000036</v>
      </c>
      <c r="H34" s="5">
        <v>41001</v>
      </c>
      <c r="I34" s="60">
        <f t="shared" si="1"/>
        <v>5.4</v>
      </c>
      <c r="J34" s="55">
        <v>0</v>
      </c>
      <c r="K34" s="167">
        <v>2.625</v>
      </c>
      <c r="L34" s="167">
        <v>6.75</v>
      </c>
      <c r="M34" s="167">
        <v>74.375</v>
      </c>
      <c r="N34" s="168" t="s">
        <v>120</v>
      </c>
      <c r="O34" s="74"/>
      <c r="P34" s="74"/>
      <c r="Q34" s="74"/>
      <c r="R34" s="74"/>
      <c r="S34" s="74"/>
      <c r="T34" s="74"/>
      <c r="U34" s="74"/>
      <c r="V34" s="74"/>
      <c r="W34" s="75"/>
      <c r="X34" s="75"/>
    </row>
    <row r="35" spans="1:24" ht="16.5" thickBot="1" x14ac:dyDescent="0.3">
      <c r="A35" s="22">
        <v>2012</v>
      </c>
      <c r="B35" s="22">
        <v>4</v>
      </c>
      <c r="C35" s="22">
        <v>3</v>
      </c>
      <c r="D35" s="22">
        <v>6.2</v>
      </c>
      <c r="E35" s="23" t="s">
        <v>12</v>
      </c>
      <c r="F35" s="13" t="s">
        <v>12</v>
      </c>
      <c r="G35">
        <f t="shared" ref="G35:G62" si="2">D35-5</f>
        <v>1.2000000000000002</v>
      </c>
      <c r="H35" s="5">
        <v>41002</v>
      </c>
      <c r="I35" s="60">
        <f t="shared" si="1"/>
        <v>6.2</v>
      </c>
      <c r="J35" s="55">
        <v>0</v>
      </c>
      <c r="K35" s="167">
        <v>1.25</v>
      </c>
      <c r="L35" s="167">
        <v>3.375</v>
      </c>
      <c r="M35" s="167">
        <v>65.875</v>
      </c>
      <c r="N35" s="168" t="s">
        <v>120</v>
      </c>
      <c r="O35" s="74"/>
      <c r="P35" s="74"/>
      <c r="Q35" s="74"/>
      <c r="R35" s="74"/>
      <c r="S35" s="74"/>
      <c r="T35" s="74"/>
      <c r="U35" s="74"/>
      <c r="V35" s="74"/>
      <c r="W35" s="75"/>
      <c r="X35" s="75"/>
    </row>
    <row r="36" spans="1:24" ht="16.5" thickBot="1" x14ac:dyDescent="0.3">
      <c r="A36" s="22">
        <v>2012</v>
      </c>
      <c r="B36" s="22">
        <v>4</v>
      </c>
      <c r="C36" s="22">
        <v>4</v>
      </c>
      <c r="D36" s="22">
        <v>7.6</v>
      </c>
      <c r="E36" s="23" t="s">
        <v>12</v>
      </c>
      <c r="F36" s="13" t="s">
        <v>12</v>
      </c>
      <c r="G36">
        <f t="shared" si="2"/>
        <v>2.5999999999999996</v>
      </c>
      <c r="H36" s="5">
        <v>41003</v>
      </c>
      <c r="I36" s="60">
        <f t="shared" si="1"/>
        <v>7.6</v>
      </c>
      <c r="J36" s="55">
        <v>0</v>
      </c>
      <c r="K36" s="167">
        <v>2</v>
      </c>
      <c r="L36" s="167">
        <v>5.875</v>
      </c>
      <c r="M36" s="167">
        <v>68</v>
      </c>
      <c r="N36" s="168" t="s">
        <v>117</v>
      </c>
      <c r="O36" s="74"/>
      <c r="P36" s="74"/>
      <c r="Q36" s="74"/>
      <c r="R36" s="74"/>
      <c r="S36" s="74"/>
      <c r="T36" s="74"/>
      <c r="U36" s="74"/>
      <c r="V36" s="74"/>
      <c r="W36" s="75"/>
      <c r="X36" s="75"/>
    </row>
    <row r="37" spans="1:24" ht="16.5" thickBot="1" x14ac:dyDescent="0.3">
      <c r="A37" s="22">
        <v>2012</v>
      </c>
      <c r="B37" s="22">
        <v>4</v>
      </c>
      <c r="C37" s="22">
        <v>5</v>
      </c>
      <c r="D37" s="22">
        <v>8.8000000000000007</v>
      </c>
      <c r="E37" s="23" t="s">
        <v>12</v>
      </c>
      <c r="F37" s="13" t="s">
        <v>12</v>
      </c>
      <c r="G37">
        <f t="shared" si="2"/>
        <v>3.8000000000000007</v>
      </c>
      <c r="H37" s="5">
        <v>41004</v>
      </c>
      <c r="I37" s="60">
        <f t="shared" si="1"/>
        <v>8.8000000000000007</v>
      </c>
      <c r="J37" s="55">
        <v>2.7</v>
      </c>
      <c r="K37" s="167">
        <v>4</v>
      </c>
      <c r="L37" s="167">
        <v>8.5</v>
      </c>
      <c r="M37" s="167">
        <v>60.875</v>
      </c>
      <c r="N37" s="168" t="s">
        <v>123</v>
      </c>
      <c r="O37" s="74"/>
      <c r="P37" s="74"/>
      <c r="Q37" s="74"/>
      <c r="R37" s="74"/>
      <c r="S37" s="74"/>
      <c r="T37" s="74"/>
      <c r="U37" s="74"/>
      <c r="V37" s="74"/>
      <c r="W37" s="75"/>
      <c r="X37" s="75"/>
    </row>
    <row r="38" spans="1:24" ht="16.5" thickBot="1" x14ac:dyDescent="0.3">
      <c r="A38" s="22">
        <v>2012</v>
      </c>
      <c r="B38" s="22">
        <v>4</v>
      </c>
      <c r="C38" s="22">
        <v>6</v>
      </c>
      <c r="D38" s="22">
        <v>5.3</v>
      </c>
      <c r="E38" s="23" t="s">
        <v>12</v>
      </c>
      <c r="F38" s="13" t="s">
        <v>12</v>
      </c>
      <c r="G38">
        <f t="shared" si="2"/>
        <v>0.29999999999999982</v>
      </c>
      <c r="H38" s="5">
        <v>41005</v>
      </c>
      <c r="I38" s="60">
        <f t="shared" si="1"/>
        <v>5.3</v>
      </c>
      <c r="J38" s="55">
        <v>0</v>
      </c>
      <c r="K38" s="167">
        <v>3</v>
      </c>
      <c r="L38" s="167">
        <v>6.875</v>
      </c>
      <c r="M38" s="167">
        <v>48.5</v>
      </c>
      <c r="N38" s="168" t="s">
        <v>122</v>
      </c>
      <c r="O38" s="74"/>
      <c r="P38" s="74"/>
      <c r="Q38" s="74"/>
      <c r="R38" s="74"/>
      <c r="S38" s="74"/>
      <c r="T38" s="74"/>
      <c r="U38" s="74"/>
      <c r="V38" s="74"/>
      <c r="W38" s="75"/>
      <c r="X38" s="75"/>
    </row>
    <row r="39" spans="1:24" ht="16.5" thickBot="1" x14ac:dyDescent="0.3">
      <c r="A39" s="22">
        <v>2012</v>
      </c>
      <c r="B39" s="22">
        <v>4</v>
      </c>
      <c r="C39" s="22">
        <v>7</v>
      </c>
      <c r="D39" s="22">
        <v>6.7</v>
      </c>
      <c r="E39" s="23" t="s">
        <v>12</v>
      </c>
      <c r="F39" s="13" t="s">
        <v>12</v>
      </c>
      <c r="G39">
        <f t="shared" si="2"/>
        <v>1.7000000000000002</v>
      </c>
      <c r="H39" s="5">
        <v>41006</v>
      </c>
      <c r="I39" s="60">
        <f t="shared" si="1"/>
        <v>6.7</v>
      </c>
      <c r="J39" s="55">
        <v>0</v>
      </c>
      <c r="K39" s="167">
        <v>3.125</v>
      </c>
      <c r="L39" s="167">
        <v>7.125</v>
      </c>
      <c r="M39" s="167">
        <v>45</v>
      </c>
      <c r="N39" s="168" t="s">
        <v>119</v>
      </c>
      <c r="O39" s="74"/>
      <c r="P39" s="74"/>
      <c r="Q39" s="74"/>
      <c r="R39" s="74"/>
      <c r="S39" s="74"/>
      <c r="T39" s="74"/>
      <c r="U39" s="74"/>
      <c r="V39" s="74"/>
      <c r="W39" s="75"/>
      <c r="X39" s="75"/>
    </row>
    <row r="40" spans="1:24" ht="16.5" thickBot="1" x14ac:dyDescent="0.3">
      <c r="A40" s="22">
        <v>2012</v>
      </c>
      <c r="B40" s="22">
        <v>4</v>
      </c>
      <c r="C40" s="22">
        <v>8</v>
      </c>
      <c r="D40" s="22">
        <v>5.8</v>
      </c>
      <c r="E40" s="23" t="s">
        <v>12</v>
      </c>
      <c r="F40" s="13" t="s">
        <v>12</v>
      </c>
      <c r="G40">
        <f t="shared" si="2"/>
        <v>0.79999999999999982</v>
      </c>
      <c r="H40" s="5">
        <v>41007</v>
      </c>
      <c r="I40" s="60">
        <f t="shared" si="1"/>
        <v>5.8</v>
      </c>
      <c r="J40" s="55">
        <v>0</v>
      </c>
      <c r="K40" s="167">
        <v>2</v>
      </c>
      <c r="L40" s="167">
        <v>5.25</v>
      </c>
      <c r="M40" s="167">
        <v>65.5</v>
      </c>
      <c r="N40" s="168" t="s">
        <v>120</v>
      </c>
      <c r="O40" s="74"/>
      <c r="P40" s="74"/>
      <c r="Q40" s="74"/>
      <c r="R40" s="74"/>
      <c r="S40" s="74"/>
      <c r="T40" s="74"/>
      <c r="U40" s="74"/>
      <c r="V40" s="74"/>
      <c r="W40" s="75"/>
      <c r="X40" s="75"/>
    </row>
    <row r="41" spans="1:24" ht="16.5" thickBot="1" x14ac:dyDescent="0.3">
      <c r="A41" s="22">
        <v>2012</v>
      </c>
      <c r="B41" s="22">
        <v>4</v>
      </c>
      <c r="C41" s="22">
        <v>9</v>
      </c>
      <c r="D41" s="22">
        <v>3.2</v>
      </c>
      <c r="E41" s="23" t="s">
        <v>11</v>
      </c>
      <c r="F41" s="13" t="s">
        <v>12</v>
      </c>
      <c r="G41">
        <f t="shared" si="2"/>
        <v>-1.7999999999999998</v>
      </c>
      <c r="H41" s="5">
        <v>41008</v>
      </c>
      <c r="I41" s="60">
        <f t="shared" si="1"/>
        <v>3.2</v>
      </c>
      <c r="J41" s="55">
        <v>0</v>
      </c>
      <c r="K41" s="167">
        <v>1</v>
      </c>
      <c r="L41" s="167">
        <v>3.25</v>
      </c>
      <c r="M41" s="167">
        <v>49.125</v>
      </c>
      <c r="N41" s="168" t="s">
        <v>129</v>
      </c>
      <c r="O41" s="74"/>
      <c r="P41" s="74"/>
      <c r="Q41" s="74"/>
      <c r="R41" s="74"/>
      <c r="S41" s="74"/>
      <c r="T41" s="74"/>
      <c r="U41" s="74"/>
      <c r="V41" s="74"/>
      <c r="W41" s="75"/>
      <c r="X41" s="75"/>
    </row>
    <row r="42" spans="1:24" ht="16.5" thickBot="1" x14ac:dyDescent="0.3">
      <c r="A42" s="22">
        <v>2012</v>
      </c>
      <c r="B42" s="22">
        <v>4</v>
      </c>
      <c r="C42" s="22">
        <v>10</v>
      </c>
      <c r="D42" s="22">
        <v>7.5</v>
      </c>
      <c r="E42" s="23" t="s">
        <v>12</v>
      </c>
      <c r="F42" s="13" t="s">
        <v>12</v>
      </c>
      <c r="G42">
        <f t="shared" si="2"/>
        <v>2.5</v>
      </c>
      <c r="H42" s="5">
        <v>41009</v>
      </c>
      <c r="I42" s="60">
        <f t="shared" si="1"/>
        <v>7.5</v>
      </c>
      <c r="J42" s="55">
        <v>0</v>
      </c>
      <c r="K42" s="167">
        <v>0.625</v>
      </c>
      <c r="L42" s="167">
        <v>2.125</v>
      </c>
      <c r="M42" s="167">
        <v>43.75</v>
      </c>
      <c r="N42" s="168" t="s">
        <v>118</v>
      </c>
      <c r="O42" s="74"/>
      <c r="P42" s="74"/>
      <c r="Q42" s="74"/>
      <c r="R42" s="74"/>
      <c r="S42" s="74"/>
      <c r="T42" s="74"/>
      <c r="U42" s="74"/>
      <c r="V42" s="74"/>
      <c r="W42" s="75"/>
      <c r="X42" s="75"/>
    </row>
    <row r="43" spans="1:24" ht="16.5" thickBot="1" x14ac:dyDescent="0.3">
      <c r="A43" s="22">
        <v>2012</v>
      </c>
      <c r="B43" s="22">
        <v>4</v>
      </c>
      <c r="C43" s="22">
        <v>11</v>
      </c>
      <c r="D43" s="22">
        <v>12.1</v>
      </c>
      <c r="E43" s="23" t="s">
        <v>13</v>
      </c>
      <c r="F43" s="13" t="s">
        <v>12</v>
      </c>
      <c r="G43">
        <f t="shared" si="2"/>
        <v>7.1</v>
      </c>
      <c r="H43" s="5">
        <v>41010</v>
      </c>
      <c r="I43" s="60">
        <f t="shared" si="1"/>
        <v>12.1</v>
      </c>
      <c r="J43" s="55">
        <v>0</v>
      </c>
      <c r="K43" s="167">
        <v>2.875</v>
      </c>
      <c r="L43" s="167">
        <v>6.125</v>
      </c>
      <c r="M43" s="167">
        <v>37.375</v>
      </c>
      <c r="N43" s="168" t="s">
        <v>119</v>
      </c>
      <c r="O43" s="74">
        <v>7</v>
      </c>
      <c r="P43" s="74">
        <v>20</v>
      </c>
      <c r="Q43" s="74">
        <v>1</v>
      </c>
      <c r="R43" s="74"/>
      <c r="S43" s="74"/>
      <c r="T43" s="74"/>
      <c r="U43" s="74"/>
      <c r="V43" s="74"/>
      <c r="W43" s="75"/>
      <c r="X43" s="75"/>
    </row>
    <row r="44" spans="1:24" ht="16.5" thickBot="1" x14ac:dyDescent="0.3">
      <c r="A44" s="22">
        <v>2012</v>
      </c>
      <c r="B44" s="22">
        <v>4</v>
      </c>
      <c r="C44" s="22">
        <v>12</v>
      </c>
      <c r="D44" s="22">
        <v>9.9</v>
      </c>
      <c r="E44" s="23" t="s">
        <v>12</v>
      </c>
      <c r="F44" s="13" t="s">
        <v>12</v>
      </c>
      <c r="G44">
        <f t="shared" si="2"/>
        <v>4.9000000000000004</v>
      </c>
      <c r="H44" s="5">
        <v>41011</v>
      </c>
      <c r="I44" s="60">
        <f t="shared" si="1"/>
        <v>9.9</v>
      </c>
      <c r="J44" s="55">
        <v>0</v>
      </c>
      <c r="K44" s="167">
        <v>2.375</v>
      </c>
      <c r="L44" s="167">
        <v>6.25</v>
      </c>
      <c r="M44" s="167">
        <v>46.625</v>
      </c>
      <c r="N44" s="168" t="s">
        <v>129</v>
      </c>
      <c r="O44" s="74">
        <v>10</v>
      </c>
      <c r="P44" s="74">
        <v>25</v>
      </c>
      <c r="Q44" s="74">
        <v>2</v>
      </c>
      <c r="R44" s="74"/>
      <c r="S44" s="74"/>
      <c r="T44" s="74"/>
      <c r="U44" s="74"/>
      <c r="V44" s="74"/>
      <c r="W44" s="75"/>
      <c r="X44" s="75"/>
    </row>
    <row r="45" spans="1:24" ht="16.5" thickBot="1" x14ac:dyDescent="0.3">
      <c r="A45" s="22">
        <v>2012</v>
      </c>
      <c r="B45" s="22">
        <v>4</v>
      </c>
      <c r="C45" s="22">
        <v>13</v>
      </c>
      <c r="D45" s="22">
        <v>7.8</v>
      </c>
      <c r="E45" s="23" t="s">
        <v>12</v>
      </c>
      <c r="F45" s="13" t="s">
        <v>12</v>
      </c>
      <c r="G45">
        <f t="shared" si="2"/>
        <v>2.8</v>
      </c>
      <c r="H45" s="5">
        <v>41012</v>
      </c>
      <c r="I45" s="60">
        <f t="shared" si="1"/>
        <v>7.8</v>
      </c>
      <c r="J45" s="55">
        <v>0</v>
      </c>
      <c r="K45" s="167">
        <v>1.75</v>
      </c>
      <c r="L45" s="167">
        <v>5.625</v>
      </c>
      <c r="M45" s="167">
        <v>46</v>
      </c>
      <c r="N45" s="168" t="s">
        <v>125</v>
      </c>
      <c r="O45" s="74">
        <v>10</v>
      </c>
      <c r="P45" s="74">
        <v>44</v>
      </c>
      <c r="Q45" s="74">
        <v>19</v>
      </c>
      <c r="R45" s="74"/>
      <c r="S45" s="74"/>
      <c r="T45" s="74"/>
      <c r="U45" s="74"/>
      <c r="V45" s="74"/>
      <c r="W45" s="75"/>
      <c r="X45" s="75"/>
    </row>
    <row r="46" spans="1:24" ht="16.5" thickBot="1" x14ac:dyDescent="0.3">
      <c r="A46" s="22">
        <v>2012</v>
      </c>
      <c r="B46" s="22">
        <v>4</v>
      </c>
      <c r="C46" s="22">
        <v>14</v>
      </c>
      <c r="D46" s="22">
        <v>11.7</v>
      </c>
      <c r="E46" s="23" t="s">
        <v>13</v>
      </c>
      <c r="F46" s="13" t="s">
        <v>12</v>
      </c>
      <c r="G46">
        <f t="shared" si="2"/>
        <v>6.6999999999999993</v>
      </c>
      <c r="H46" s="5">
        <v>41013</v>
      </c>
      <c r="I46" s="60">
        <f t="shared" si="1"/>
        <v>11.7</v>
      </c>
      <c r="J46" s="55">
        <v>0</v>
      </c>
      <c r="K46" s="167">
        <v>0.75</v>
      </c>
      <c r="L46" s="167">
        <v>3.5</v>
      </c>
      <c r="M46" s="167">
        <v>37.125</v>
      </c>
      <c r="N46" s="168" t="s">
        <v>127</v>
      </c>
      <c r="O46" s="74">
        <v>18</v>
      </c>
      <c r="P46" s="74">
        <v>57</v>
      </c>
      <c r="Q46" s="74">
        <v>24</v>
      </c>
      <c r="R46" s="74"/>
      <c r="S46" s="74"/>
      <c r="T46" s="74"/>
      <c r="U46" s="74"/>
      <c r="V46" s="74"/>
      <c r="W46" s="75"/>
      <c r="X46" s="75"/>
    </row>
    <row r="47" spans="1:24" ht="16.5" thickBot="1" x14ac:dyDescent="0.3">
      <c r="A47" s="22">
        <v>2012</v>
      </c>
      <c r="B47" s="22">
        <v>4</v>
      </c>
      <c r="C47" s="22">
        <v>15</v>
      </c>
      <c r="D47" s="22">
        <v>13.5</v>
      </c>
      <c r="E47" s="23" t="s">
        <v>13</v>
      </c>
      <c r="F47" s="13" t="s">
        <v>12</v>
      </c>
      <c r="G47">
        <f t="shared" si="2"/>
        <v>8.5</v>
      </c>
      <c r="H47" s="5">
        <v>41014</v>
      </c>
      <c r="I47" s="60">
        <f t="shared" si="1"/>
        <v>13.5</v>
      </c>
      <c r="J47" s="55">
        <v>0</v>
      </c>
      <c r="K47" s="167">
        <v>5</v>
      </c>
      <c r="L47" s="167">
        <v>11.25</v>
      </c>
      <c r="M47" s="167">
        <v>39.75</v>
      </c>
      <c r="N47" s="168" t="s">
        <v>119</v>
      </c>
      <c r="O47" s="74">
        <v>18</v>
      </c>
      <c r="P47" s="74">
        <v>127</v>
      </c>
      <c r="Q47" s="74">
        <v>32</v>
      </c>
      <c r="R47" s="74"/>
      <c r="S47" s="74">
        <v>4</v>
      </c>
      <c r="T47" s="74"/>
      <c r="U47" s="74">
        <v>1</v>
      </c>
      <c r="V47" s="74"/>
      <c r="W47" s="75"/>
      <c r="X47" s="75"/>
    </row>
    <row r="48" spans="1:24" ht="16.5" thickBot="1" x14ac:dyDescent="0.3">
      <c r="A48" s="22">
        <v>2012</v>
      </c>
      <c r="B48" s="22">
        <v>4</v>
      </c>
      <c r="C48" s="22">
        <v>16</v>
      </c>
      <c r="D48" s="22">
        <v>16.399999999999999</v>
      </c>
      <c r="E48" s="23" t="s">
        <v>14</v>
      </c>
      <c r="F48" s="13" t="s">
        <v>12</v>
      </c>
      <c r="G48">
        <f t="shared" si="2"/>
        <v>11.399999999999999</v>
      </c>
      <c r="H48" s="5">
        <v>41015</v>
      </c>
      <c r="I48" s="60">
        <f t="shared" si="1"/>
        <v>16.399999999999999</v>
      </c>
      <c r="J48" s="55">
        <v>0.4</v>
      </c>
      <c r="K48" s="167">
        <v>3</v>
      </c>
      <c r="L48" s="167">
        <v>8.125</v>
      </c>
      <c r="M48" s="167">
        <v>59.375</v>
      </c>
      <c r="N48" s="168" t="s">
        <v>123</v>
      </c>
      <c r="O48" s="74">
        <v>26</v>
      </c>
      <c r="P48" s="74">
        <v>112</v>
      </c>
      <c r="Q48" s="74">
        <v>32</v>
      </c>
      <c r="R48" s="74"/>
      <c r="S48" s="74">
        <v>6</v>
      </c>
      <c r="T48" s="74"/>
      <c r="U48" s="74"/>
      <c r="V48" s="74"/>
      <c r="W48" s="75"/>
      <c r="X48" s="75"/>
    </row>
    <row r="49" spans="1:24" ht="16.5" thickBot="1" x14ac:dyDescent="0.3">
      <c r="A49" s="22">
        <v>2012</v>
      </c>
      <c r="B49" s="22">
        <v>4</v>
      </c>
      <c r="C49" s="22">
        <v>17</v>
      </c>
      <c r="D49" s="22">
        <v>8</v>
      </c>
      <c r="E49" s="23" t="s">
        <v>12</v>
      </c>
      <c r="F49" s="13" t="s">
        <v>12</v>
      </c>
      <c r="G49">
        <f t="shared" si="2"/>
        <v>3</v>
      </c>
      <c r="H49" s="5">
        <v>41016</v>
      </c>
      <c r="I49" s="60">
        <f t="shared" si="1"/>
        <v>8</v>
      </c>
      <c r="J49" s="55">
        <v>2.2000000000000002</v>
      </c>
      <c r="K49" s="167">
        <v>3.125</v>
      </c>
      <c r="L49" s="167">
        <v>8.625</v>
      </c>
      <c r="M49" s="167">
        <v>85</v>
      </c>
      <c r="N49" s="168" t="s">
        <v>126</v>
      </c>
      <c r="O49" s="74">
        <v>12</v>
      </c>
      <c r="P49" s="74">
        <v>87</v>
      </c>
      <c r="Q49" s="74">
        <v>44</v>
      </c>
      <c r="R49" s="74">
        <v>2</v>
      </c>
      <c r="S49" s="74">
        <v>5</v>
      </c>
      <c r="T49" s="74"/>
      <c r="U49" s="74"/>
      <c r="V49" s="74"/>
      <c r="W49" s="75"/>
      <c r="X49" s="75"/>
    </row>
    <row r="50" spans="1:24" ht="16.5" thickBot="1" x14ac:dyDescent="0.3">
      <c r="A50" s="22">
        <v>2012</v>
      </c>
      <c r="B50" s="22">
        <v>4</v>
      </c>
      <c r="C50" s="22">
        <v>18</v>
      </c>
      <c r="D50" s="22">
        <v>6.2</v>
      </c>
      <c r="E50" s="23" t="s">
        <v>12</v>
      </c>
      <c r="F50" s="13" t="s">
        <v>12</v>
      </c>
      <c r="G50">
        <f t="shared" si="2"/>
        <v>1.2000000000000002</v>
      </c>
      <c r="H50" s="5">
        <v>41017</v>
      </c>
      <c r="I50" s="60">
        <f t="shared" si="1"/>
        <v>6.2</v>
      </c>
      <c r="J50" s="55">
        <v>0</v>
      </c>
      <c r="K50" s="167">
        <v>2.25</v>
      </c>
      <c r="L50" s="167">
        <v>6</v>
      </c>
      <c r="M50" s="167">
        <v>53.125</v>
      </c>
      <c r="N50" s="168" t="s">
        <v>120</v>
      </c>
      <c r="O50" s="74">
        <v>24</v>
      </c>
      <c r="P50" s="74">
        <v>79</v>
      </c>
      <c r="Q50" s="74">
        <v>63</v>
      </c>
      <c r="R50" s="74">
        <v>7</v>
      </c>
      <c r="S50" s="74">
        <v>6</v>
      </c>
      <c r="T50" s="74"/>
      <c r="U50" s="74"/>
      <c r="V50" s="74"/>
      <c r="W50" s="75"/>
      <c r="X50" s="75"/>
    </row>
    <row r="51" spans="1:24" ht="16.5" thickBot="1" x14ac:dyDescent="0.3">
      <c r="A51" s="22">
        <v>2012</v>
      </c>
      <c r="B51" s="22">
        <v>4</v>
      </c>
      <c r="C51" s="22">
        <v>19</v>
      </c>
      <c r="D51" s="22">
        <v>12.1</v>
      </c>
      <c r="E51" s="23" t="s">
        <v>13</v>
      </c>
      <c r="F51" s="13" t="s">
        <v>12</v>
      </c>
      <c r="G51">
        <f t="shared" si="2"/>
        <v>7.1</v>
      </c>
      <c r="H51" s="5">
        <v>41018</v>
      </c>
      <c r="I51" s="60">
        <f t="shared" si="1"/>
        <v>12.1</v>
      </c>
      <c r="J51" s="55">
        <v>4.8</v>
      </c>
      <c r="K51" s="167">
        <v>1.625</v>
      </c>
      <c r="L51" s="167">
        <v>4.5</v>
      </c>
      <c r="M51" s="167">
        <v>61.75</v>
      </c>
      <c r="N51" s="168" t="s">
        <v>121</v>
      </c>
      <c r="O51" s="74">
        <v>27</v>
      </c>
      <c r="P51" s="74">
        <v>63</v>
      </c>
      <c r="Q51" s="74">
        <v>69</v>
      </c>
      <c r="R51" s="74">
        <v>5</v>
      </c>
      <c r="S51" s="74">
        <v>5</v>
      </c>
      <c r="T51" s="74"/>
      <c r="U51" s="74"/>
      <c r="V51" s="74"/>
      <c r="W51" s="75"/>
      <c r="X51" s="75"/>
    </row>
    <row r="52" spans="1:24" ht="16.5" thickBot="1" x14ac:dyDescent="0.3">
      <c r="A52" s="22">
        <v>2012</v>
      </c>
      <c r="B52" s="22">
        <v>4</v>
      </c>
      <c r="C52" s="22">
        <v>20</v>
      </c>
      <c r="D52" s="22">
        <v>16.7</v>
      </c>
      <c r="E52" s="23" t="s">
        <v>14</v>
      </c>
      <c r="F52" s="13" t="s">
        <v>12</v>
      </c>
      <c r="G52">
        <f t="shared" si="2"/>
        <v>11.7</v>
      </c>
      <c r="H52" s="5">
        <v>41019</v>
      </c>
      <c r="I52" s="60">
        <f t="shared" si="1"/>
        <v>16.7</v>
      </c>
      <c r="J52" s="55">
        <v>0</v>
      </c>
      <c r="K52" s="167">
        <v>3.875</v>
      </c>
      <c r="L52" s="167">
        <v>9</v>
      </c>
      <c r="M52" s="167">
        <v>46.625</v>
      </c>
      <c r="N52" s="168" t="s">
        <v>122</v>
      </c>
      <c r="O52" s="74">
        <v>29</v>
      </c>
      <c r="P52" s="74">
        <v>61</v>
      </c>
      <c r="Q52" s="74">
        <v>71</v>
      </c>
      <c r="R52" s="74">
        <v>8</v>
      </c>
      <c r="S52" s="74">
        <v>6</v>
      </c>
      <c r="T52" s="74"/>
      <c r="U52" s="74"/>
      <c r="V52" s="74"/>
      <c r="W52" s="75"/>
      <c r="X52" s="75"/>
    </row>
    <row r="53" spans="1:24" ht="16.5" thickBot="1" x14ac:dyDescent="0.3">
      <c r="A53" s="22">
        <v>2012</v>
      </c>
      <c r="B53" s="22">
        <v>4</v>
      </c>
      <c r="C53" s="22">
        <v>21</v>
      </c>
      <c r="D53" s="22">
        <v>9.4</v>
      </c>
      <c r="E53" s="23" t="s">
        <v>12</v>
      </c>
      <c r="F53" s="13" t="s">
        <v>12</v>
      </c>
      <c r="G53">
        <f t="shared" si="2"/>
        <v>4.4000000000000004</v>
      </c>
      <c r="H53" s="5">
        <v>41020</v>
      </c>
      <c r="I53" s="60">
        <f t="shared" si="1"/>
        <v>9.4</v>
      </c>
      <c r="J53" s="55">
        <v>0</v>
      </c>
      <c r="K53" s="167">
        <v>4.125</v>
      </c>
      <c r="L53" s="167">
        <v>10.375</v>
      </c>
      <c r="M53" s="167">
        <v>63.5</v>
      </c>
      <c r="N53" s="168" t="s">
        <v>128</v>
      </c>
      <c r="O53" s="74">
        <v>32</v>
      </c>
      <c r="P53" s="74">
        <v>62</v>
      </c>
      <c r="Q53" s="74">
        <v>79</v>
      </c>
      <c r="R53" s="74">
        <v>10</v>
      </c>
      <c r="S53" s="74">
        <v>4</v>
      </c>
      <c r="T53" s="74"/>
      <c r="U53" s="74"/>
      <c r="V53" s="74"/>
      <c r="W53" s="75"/>
      <c r="X53" s="75"/>
    </row>
    <row r="54" spans="1:24" ht="16.5" thickBot="1" x14ac:dyDescent="0.3">
      <c r="A54" s="22">
        <v>2012</v>
      </c>
      <c r="B54" s="22">
        <v>4</v>
      </c>
      <c r="C54" s="22">
        <v>22</v>
      </c>
      <c r="D54" s="22">
        <v>0.7</v>
      </c>
      <c r="E54" s="23" t="s">
        <v>11</v>
      </c>
      <c r="F54" s="13" t="s">
        <v>12</v>
      </c>
      <c r="G54">
        <f t="shared" si="2"/>
        <v>-4.3</v>
      </c>
      <c r="H54" s="5">
        <v>41021</v>
      </c>
      <c r="I54" s="60">
        <f t="shared" si="1"/>
        <v>0.7</v>
      </c>
      <c r="J54" s="55">
        <v>0.3</v>
      </c>
      <c r="K54" s="167">
        <v>1.875</v>
      </c>
      <c r="L54" s="167">
        <v>6.75</v>
      </c>
      <c r="M54" s="167">
        <v>58.5</v>
      </c>
      <c r="N54" s="168" t="s">
        <v>122</v>
      </c>
      <c r="O54" s="74">
        <v>41</v>
      </c>
      <c r="P54" s="74">
        <v>57</v>
      </c>
      <c r="Q54" s="74">
        <v>66</v>
      </c>
      <c r="R54" s="74">
        <v>67</v>
      </c>
      <c r="S54" s="74">
        <v>11</v>
      </c>
      <c r="T54" s="74"/>
      <c r="U54" s="74"/>
      <c r="V54" s="74"/>
      <c r="W54" s="75"/>
      <c r="X54" s="75"/>
    </row>
    <row r="55" spans="1:24" ht="16.5" thickBot="1" x14ac:dyDescent="0.3">
      <c r="A55" s="22">
        <v>2012</v>
      </c>
      <c r="B55" s="22">
        <v>4</v>
      </c>
      <c r="C55" s="22">
        <v>23</v>
      </c>
      <c r="D55" s="22">
        <v>2.6</v>
      </c>
      <c r="E55" s="23" t="s">
        <v>11</v>
      </c>
      <c r="F55" s="13" t="s">
        <v>12</v>
      </c>
      <c r="G55">
        <f t="shared" si="2"/>
        <v>-2.4</v>
      </c>
      <c r="H55" s="5">
        <v>41022</v>
      </c>
      <c r="I55" s="60">
        <f t="shared" si="1"/>
        <v>2.6</v>
      </c>
      <c r="J55" s="55">
        <v>0</v>
      </c>
      <c r="K55" s="167">
        <v>1.875</v>
      </c>
      <c r="L55" s="167">
        <v>4.75</v>
      </c>
      <c r="M55" s="167">
        <v>36.625</v>
      </c>
      <c r="N55" s="168" t="s">
        <v>120</v>
      </c>
      <c r="O55" s="74">
        <v>54</v>
      </c>
      <c r="P55" s="74">
        <v>106</v>
      </c>
      <c r="Q55" s="74">
        <v>103</v>
      </c>
      <c r="R55" s="74">
        <v>91</v>
      </c>
      <c r="S55" s="74">
        <v>16</v>
      </c>
      <c r="T55" s="74"/>
      <c r="U55" s="74"/>
      <c r="V55" s="74"/>
      <c r="W55" s="75"/>
      <c r="X55" s="75"/>
    </row>
    <row r="56" spans="1:24" ht="16.5" thickBot="1" x14ac:dyDescent="0.3">
      <c r="A56" s="22">
        <v>2012</v>
      </c>
      <c r="B56" s="22">
        <v>4</v>
      </c>
      <c r="C56" s="22">
        <v>24</v>
      </c>
      <c r="D56" s="22">
        <v>10.7</v>
      </c>
      <c r="E56" s="23" t="s">
        <v>13</v>
      </c>
      <c r="F56" s="13" t="s">
        <v>12</v>
      </c>
      <c r="G56">
        <f t="shared" si="2"/>
        <v>5.6999999999999993</v>
      </c>
      <c r="H56" s="5">
        <v>41023</v>
      </c>
      <c r="I56" s="60" t="s">
        <v>44</v>
      </c>
      <c r="J56" s="55">
        <v>0</v>
      </c>
      <c r="K56" s="167">
        <v>4.5</v>
      </c>
      <c r="L56" s="167">
        <v>9.75</v>
      </c>
      <c r="M56" s="167">
        <v>24</v>
      </c>
      <c r="N56" s="168" t="s">
        <v>119</v>
      </c>
      <c r="O56" s="74">
        <v>57</v>
      </c>
      <c r="P56" s="74">
        <v>123</v>
      </c>
      <c r="Q56" s="74">
        <v>111</v>
      </c>
      <c r="R56" s="74">
        <v>104</v>
      </c>
      <c r="S56" s="74">
        <v>27</v>
      </c>
      <c r="T56" s="74"/>
      <c r="U56" s="74"/>
      <c r="V56" s="74"/>
      <c r="W56" s="75"/>
      <c r="X56" s="75"/>
    </row>
    <row r="57" spans="1:24" ht="16.5" thickBot="1" x14ac:dyDescent="0.3">
      <c r="A57" s="22">
        <v>2012</v>
      </c>
      <c r="B57" s="22">
        <v>4</v>
      </c>
      <c r="C57" s="22">
        <v>25</v>
      </c>
      <c r="D57" s="22">
        <v>12</v>
      </c>
      <c r="E57" s="23" t="s">
        <v>13</v>
      </c>
      <c r="F57" s="13" t="s">
        <v>12</v>
      </c>
      <c r="G57">
        <f t="shared" si="2"/>
        <v>7</v>
      </c>
      <c r="H57" s="5">
        <v>41024</v>
      </c>
      <c r="I57" s="60">
        <f t="shared" si="1"/>
        <v>12</v>
      </c>
      <c r="J57" s="55">
        <v>0</v>
      </c>
      <c r="K57" s="167">
        <v>3.25</v>
      </c>
      <c r="L57" s="167">
        <v>8.125</v>
      </c>
      <c r="M57" s="167">
        <v>47.625</v>
      </c>
      <c r="N57" s="168" t="s">
        <v>126</v>
      </c>
      <c r="O57" s="74">
        <v>51</v>
      </c>
      <c r="P57" s="74">
        <v>95</v>
      </c>
      <c r="Q57" s="74">
        <v>98</v>
      </c>
      <c r="R57" s="74">
        <v>94</v>
      </c>
      <c r="S57" s="74">
        <v>34</v>
      </c>
      <c r="T57" s="74"/>
      <c r="U57" s="74"/>
      <c r="V57" s="74"/>
      <c r="W57" s="75"/>
      <c r="X57" s="75"/>
    </row>
    <row r="58" spans="1:24" ht="16.5" thickBot="1" x14ac:dyDescent="0.3">
      <c r="A58" s="22">
        <v>2012</v>
      </c>
      <c r="B58" s="22">
        <v>4</v>
      </c>
      <c r="C58" s="22">
        <v>26</v>
      </c>
      <c r="D58" s="22">
        <v>4</v>
      </c>
      <c r="E58" s="23" t="s">
        <v>11</v>
      </c>
      <c r="F58" s="13" t="s">
        <v>12</v>
      </c>
      <c r="G58">
        <f t="shared" si="2"/>
        <v>-1</v>
      </c>
      <c r="H58" s="5">
        <v>41025</v>
      </c>
      <c r="I58" s="60">
        <f t="shared" si="1"/>
        <v>4</v>
      </c>
      <c r="J58" s="55">
        <v>0</v>
      </c>
      <c r="K58" s="167">
        <v>1.25</v>
      </c>
      <c r="L58" s="167">
        <v>5.5</v>
      </c>
      <c r="M58" s="167">
        <v>38.25</v>
      </c>
      <c r="N58" s="168" t="s">
        <v>129</v>
      </c>
      <c r="O58" s="74">
        <v>66</v>
      </c>
      <c r="P58" s="74">
        <v>52</v>
      </c>
      <c r="Q58" s="74">
        <v>94</v>
      </c>
      <c r="R58" s="74">
        <v>57</v>
      </c>
      <c r="S58" s="74">
        <v>37</v>
      </c>
      <c r="T58" s="74"/>
      <c r="U58" s="74"/>
      <c r="V58" s="74"/>
      <c r="W58" s="75"/>
      <c r="X58" s="75"/>
    </row>
    <row r="59" spans="1:24" ht="16.5" thickBot="1" x14ac:dyDescent="0.3">
      <c r="A59" s="22">
        <v>2012</v>
      </c>
      <c r="B59" s="22">
        <v>4</v>
      </c>
      <c r="C59" s="22">
        <v>27</v>
      </c>
      <c r="D59" s="22">
        <v>6.6</v>
      </c>
      <c r="E59" s="23" t="s">
        <v>12</v>
      </c>
      <c r="F59" s="13" t="s">
        <v>12</v>
      </c>
      <c r="G59">
        <f t="shared" si="2"/>
        <v>1.5999999999999996</v>
      </c>
      <c r="H59" s="5">
        <v>41026</v>
      </c>
      <c r="I59" s="60">
        <f t="shared" si="1"/>
        <v>6.6</v>
      </c>
      <c r="J59" s="55">
        <v>0</v>
      </c>
      <c r="K59" s="167">
        <v>2</v>
      </c>
      <c r="L59" s="167">
        <v>6.125</v>
      </c>
      <c r="M59" s="167">
        <v>24.25</v>
      </c>
      <c r="N59" s="168" t="s">
        <v>125</v>
      </c>
      <c r="O59" s="74">
        <v>68</v>
      </c>
      <c r="P59" s="74">
        <v>587</v>
      </c>
      <c r="Q59" s="74">
        <v>289</v>
      </c>
      <c r="R59" s="74">
        <v>248</v>
      </c>
      <c r="S59" s="74">
        <v>37</v>
      </c>
      <c r="T59" s="74"/>
      <c r="U59" s="74"/>
      <c r="V59" s="74"/>
      <c r="W59" s="75"/>
      <c r="X59" s="75"/>
    </row>
    <row r="60" spans="1:24" ht="16.5" thickBot="1" x14ac:dyDescent="0.3">
      <c r="A60" s="22">
        <v>2012</v>
      </c>
      <c r="B60" s="22">
        <v>4</v>
      </c>
      <c r="C60" s="22">
        <v>28</v>
      </c>
      <c r="D60" s="22">
        <v>6.6</v>
      </c>
      <c r="E60" s="23" t="s">
        <v>12</v>
      </c>
      <c r="F60" s="13" t="s">
        <v>12</v>
      </c>
      <c r="G60">
        <f t="shared" si="2"/>
        <v>1.5999999999999996</v>
      </c>
      <c r="H60" s="5">
        <v>41027</v>
      </c>
      <c r="I60" s="60">
        <f t="shared" si="1"/>
        <v>6.6</v>
      </c>
      <c r="J60" s="55">
        <v>0</v>
      </c>
      <c r="K60" s="167">
        <v>1.75</v>
      </c>
      <c r="L60" s="167">
        <v>5.75</v>
      </c>
      <c r="M60" s="167">
        <v>33.25</v>
      </c>
      <c r="N60" s="168" t="s">
        <v>117</v>
      </c>
      <c r="O60" s="74">
        <v>98</v>
      </c>
      <c r="P60" s="74">
        <v>762</v>
      </c>
      <c r="Q60" s="74">
        <v>579</v>
      </c>
      <c r="R60" s="74">
        <v>853</v>
      </c>
      <c r="S60" s="74">
        <v>98</v>
      </c>
      <c r="T60" s="74"/>
      <c r="U60" s="74"/>
      <c r="V60" s="74"/>
      <c r="W60" s="75"/>
      <c r="X60" s="75"/>
    </row>
    <row r="61" spans="1:24" ht="16.5" thickBot="1" x14ac:dyDescent="0.3">
      <c r="A61" s="22">
        <v>2012</v>
      </c>
      <c r="B61" s="22">
        <v>4</v>
      </c>
      <c r="C61" s="22">
        <v>29</v>
      </c>
      <c r="D61" s="22">
        <v>4.8</v>
      </c>
      <c r="E61" s="23" t="s">
        <v>11</v>
      </c>
      <c r="F61" s="13" t="s">
        <v>12</v>
      </c>
      <c r="G61">
        <f t="shared" si="2"/>
        <v>-0.20000000000000018</v>
      </c>
      <c r="H61" s="5">
        <v>41028</v>
      </c>
      <c r="I61" s="60">
        <f t="shared" si="1"/>
        <v>4.8</v>
      </c>
      <c r="J61" s="55">
        <v>0</v>
      </c>
      <c r="K61" s="167">
        <v>1.25</v>
      </c>
      <c r="L61" s="167">
        <v>4.75</v>
      </c>
      <c r="M61" s="167">
        <v>35.25</v>
      </c>
      <c r="N61" s="168" t="s">
        <v>121</v>
      </c>
      <c r="O61" s="74">
        <v>155</v>
      </c>
      <c r="P61" s="74">
        <v>1404</v>
      </c>
      <c r="Q61" s="74">
        <v>956</v>
      </c>
      <c r="R61" s="74">
        <v>1576</v>
      </c>
      <c r="S61" s="74">
        <v>263</v>
      </c>
      <c r="T61" s="74"/>
      <c r="U61" s="74"/>
      <c r="V61" s="74"/>
      <c r="W61" s="75"/>
      <c r="X61" s="75"/>
    </row>
    <row r="62" spans="1:24" ht="16.5" thickBot="1" x14ac:dyDescent="0.3">
      <c r="A62" s="28">
        <v>2012</v>
      </c>
      <c r="B62" s="28">
        <v>4</v>
      </c>
      <c r="C62" s="28">
        <v>30</v>
      </c>
      <c r="D62" s="28">
        <v>8.3000000000000007</v>
      </c>
      <c r="E62" s="29" t="s">
        <v>12</v>
      </c>
      <c r="F62" s="13" t="s">
        <v>12</v>
      </c>
      <c r="G62" s="30">
        <f t="shared" si="2"/>
        <v>3.3000000000000007</v>
      </c>
      <c r="H62" s="5">
        <v>41029</v>
      </c>
      <c r="I62" s="117">
        <f t="shared" si="1"/>
        <v>8.3000000000000007</v>
      </c>
      <c r="J62" s="55">
        <v>2.6</v>
      </c>
      <c r="K62" s="167">
        <v>5.125</v>
      </c>
      <c r="L62" s="167">
        <v>13.625</v>
      </c>
      <c r="M62" s="167">
        <v>52.875</v>
      </c>
      <c r="N62" s="168" t="s">
        <v>120</v>
      </c>
      <c r="O62" s="74">
        <v>105</v>
      </c>
      <c r="P62" s="74">
        <v>584</v>
      </c>
      <c r="Q62" s="74">
        <v>483</v>
      </c>
      <c r="R62" s="74">
        <v>978</v>
      </c>
      <c r="S62" s="74">
        <v>80</v>
      </c>
      <c r="T62" s="74"/>
      <c r="U62" s="74"/>
      <c r="V62" s="74"/>
      <c r="W62" s="75"/>
      <c r="X62" s="75"/>
    </row>
    <row r="63" spans="1:24" ht="16.5" thickBot="1" x14ac:dyDescent="0.3">
      <c r="A63" s="22">
        <v>2012</v>
      </c>
      <c r="B63" s="22">
        <v>5</v>
      </c>
      <c r="C63" s="22">
        <v>1</v>
      </c>
      <c r="D63" s="22">
        <v>12.7</v>
      </c>
      <c r="E63" s="23" t="s">
        <v>13</v>
      </c>
      <c r="F63" s="32" t="s">
        <v>15</v>
      </c>
      <c r="G63">
        <f>D63-10</f>
        <v>2.6999999999999993</v>
      </c>
      <c r="H63" s="5">
        <v>41030</v>
      </c>
      <c r="I63" s="60">
        <f t="shared" si="1"/>
        <v>12.7</v>
      </c>
      <c r="J63" s="55">
        <v>0</v>
      </c>
      <c r="K63" s="167">
        <v>3.875</v>
      </c>
      <c r="L63" s="167">
        <v>10.375</v>
      </c>
      <c r="M63" s="167">
        <v>63.5</v>
      </c>
      <c r="N63" s="168" t="s">
        <v>123</v>
      </c>
      <c r="O63" s="74">
        <v>57</v>
      </c>
      <c r="P63" s="74">
        <v>486</v>
      </c>
      <c r="Q63" s="74">
        <v>251</v>
      </c>
      <c r="R63" s="74">
        <v>134</v>
      </c>
      <c r="S63" s="74">
        <v>11</v>
      </c>
      <c r="T63" s="74"/>
      <c r="U63" s="74"/>
      <c r="V63" s="74"/>
      <c r="W63" s="75"/>
      <c r="X63" s="75"/>
    </row>
    <row r="64" spans="1:24" ht="16.5" thickBot="1" x14ac:dyDescent="0.3">
      <c r="A64" s="22">
        <v>2012</v>
      </c>
      <c r="B64" s="22">
        <v>5</v>
      </c>
      <c r="C64" s="22">
        <v>2</v>
      </c>
      <c r="D64" s="22">
        <v>14.1</v>
      </c>
      <c r="E64" s="23" t="s">
        <v>13</v>
      </c>
      <c r="F64" s="15" t="s">
        <v>15</v>
      </c>
      <c r="G64">
        <f t="shared" ref="G64:G90" si="3">D64-10</f>
        <v>4.0999999999999996</v>
      </c>
      <c r="H64" s="5">
        <v>41031</v>
      </c>
      <c r="I64" s="60">
        <f t="shared" si="1"/>
        <v>14.1</v>
      </c>
      <c r="J64" s="55">
        <v>0.4</v>
      </c>
      <c r="K64" s="167">
        <v>2</v>
      </c>
      <c r="L64" s="167">
        <v>6.125</v>
      </c>
      <c r="M64" s="167">
        <v>48.75</v>
      </c>
      <c r="N64" s="168" t="s">
        <v>124</v>
      </c>
      <c r="O64" s="74">
        <v>16</v>
      </c>
      <c r="P64" s="74">
        <v>128</v>
      </c>
      <c r="Q64" s="74">
        <v>123</v>
      </c>
      <c r="R64" s="74">
        <v>138</v>
      </c>
      <c r="S64" s="74">
        <v>7</v>
      </c>
      <c r="T64" s="74"/>
      <c r="U64" s="74"/>
      <c r="V64" s="74"/>
      <c r="W64" s="75"/>
      <c r="X64" s="75"/>
    </row>
    <row r="65" spans="1:24" ht="16.5" thickBot="1" x14ac:dyDescent="0.3">
      <c r="A65" s="22">
        <v>2012</v>
      </c>
      <c r="B65" s="22">
        <v>5</v>
      </c>
      <c r="C65" s="22">
        <v>3</v>
      </c>
      <c r="D65" s="22">
        <v>19.8</v>
      </c>
      <c r="E65" s="23" t="s">
        <v>14</v>
      </c>
      <c r="F65" s="15" t="s">
        <v>15</v>
      </c>
      <c r="G65">
        <f t="shared" si="3"/>
        <v>9.8000000000000007</v>
      </c>
      <c r="H65" s="5">
        <v>41032</v>
      </c>
      <c r="I65" s="60">
        <f t="shared" si="1"/>
        <v>19.8</v>
      </c>
      <c r="J65" s="55">
        <v>0</v>
      </c>
      <c r="K65" s="167">
        <v>4.375</v>
      </c>
      <c r="L65" s="167">
        <v>11.25</v>
      </c>
      <c r="M65" s="167">
        <v>31.25</v>
      </c>
      <c r="N65" s="168" t="s">
        <v>117</v>
      </c>
      <c r="O65" s="74">
        <v>18</v>
      </c>
      <c r="P65" s="74">
        <v>199</v>
      </c>
      <c r="Q65" s="74">
        <v>165</v>
      </c>
      <c r="R65" s="74">
        <v>204</v>
      </c>
      <c r="S65" s="74">
        <v>5</v>
      </c>
      <c r="T65" s="74"/>
      <c r="U65" s="74">
        <v>1</v>
      </c>
      <c r="V65" s="74"/>
      <c r="W65" s="75"/>
      <c r="X65" s="75"/>
    </row>
    <row r="66" spans="1:24" ht="16.5" thickBot="1" x14ac:dyDescent="0.3">
      <c r="A66" s="22">
        <v>2012</v>
      </c>
      <c r="B66" s="22">
        <v>5</v>
      </c>
      <c r="C66" s="22">
        <v>4</v>
      </c>
      <c r="D66" s="22">
        <v>14.5</v>
      </c>
      <c r="E66" s="23" t="s">
        <v>13</v>
      </c>
      <c r="F66" s="15" t="s">
        <v>15</v>
      </c>
      <c r="G66">
        <f t="shared" si="3"/>
        <v>4.5</v>
      </c>
      <c r="H66" s="5">
        <v>41033</v>
      </c>
      <c r="I66" s="60">
        <f t="shared" si="1"/>
        <v>14.5</v>
      </c>
      <c r="J66" s="55">
        <v>0</v>
      </c>
      <c r="K66" s="167">
        <v>6</v>
      </c>
      <c r="L66" s="167">
        <v>14.875</v>
      </c>
      <c r="M66" s="167">
        <v>53.625</v>
      </c>
      <c r="N66" s="168" t="s">
        <v>120</v>
      </c>
      <c r="O66" s="74">
        <v>11</v>
      </c>
      <c r="P66" s="74">
        <v>298</v>
      </c>
      <c r="Q66" s="74">
        <v>69</v>
      </c>
      <c r="R66" s="74">
        <v>54</v>
      </c>
      <c r="S66" s="74">
        <v>4</v>
      </c>
      <c r="T66" s="74">
        <v>2</v>
      </c>
      <c r="U66" s="74">
        <v>1</v>
      </c>
      <c r="V66" s="74"/>
      <c r="W66" s="75"/>
      <c r="X66" s="75"/>
    </row>
    <row r="67" spans="1:24" ht="16.5" thickBot="1" x14ac:dyDescent="0.3">
      <c r="A67" s="22">
        <v>2012</v>
      </c>
      <c r="B67" s="22">
        <v>5</v>
      </c>
      <c r="C67" s="22">
        <v>5</v>
      </c>
      <c r="D67" s="22">
        <v>12.9</v>
      </c>
      <c r="E67" s="23" t="s">
        <v>13</v>
      </c>
      <c r="F67" s="15" t="s">
        <v>15</v>
      </c>
      <c r="G67">
        <f t="shared" si="3"/>
        <v>2.9000000000000004</v>
      </c>
      <c r="H67" s="5">
        <v>41034</v>
      </c>
      <c r="I67" s="60">
        <f t="shared" ref="I67:I130" si="4">D67</f>
        <v>12.9</v>
      </c>
      <c r="J67" s="55">
        <v>1.7</v>
      </c>
      <c r="K67" s="167">
        <v>5.125</v>
      </c>
      <c r="L67" s="167">
        <v>12</v>
      </c>
      <c r="M67" s="167">
        <v>55.25</v>
      </c>
      <c r="N67" s="168" t="s">
        <v>119</v>
      </c>
      <c r="O67" s="74">
        <v>10</v>
      </c>
      <c r="P67" s="74">
        <v>119</v>
      </c>
      <c r="Q67" s="74">
        <v>21</v>
      </c>
      <c r="R67" s="74">
        <v>21</v>
      </c>
      <c r="S67" s="74">
        <v>5</v>
      </c>
      <c r="T67" s="74">
        <v>1</v>
      </c>
      <c r="U67" s="74">
        <v>1</v>
      </c>
      <c r="V67" s="74"/>
      <c r="W67" s="75"/>
      <c r="X67" s="75"/>
    </row>
    <row r="68" spans="1:24" ht="16.5" thickBot="1" x14ac:dyDescent="0.3">
      <c r="A68" s="22">
        <v>2012</v>
      </c>
      <c r="B68" s="22">
        <v>5</v>
      </c>
      <c r="C68" s="22">
        <v>6</v>
      </c>
      <c r="D68" s="22">
        <v>9.6</v>
      </c>
      <c r="E68" s="23" t="s">
        <v>12</v>
      </c>
      <c r="F68" s="15" t="s">
        <v>15</v>
      </c>
      <c r="G68">
        <f t="shared" si="3"/>
        <v>-0.40000000000000036</v>
      </c>
      <c r="H68" s="5">
        <v>41035</v>
      </c>
      <c r="I68" s="60">
        <f t="shared" si="4"/>
        <v>9.6</v>
      </c>
      <c r="J68" s="55">
        <v>0</v>
      </c>
      <c r="K68" s="167">
        <v>2.125</v>
      </c>
      <c r="L68" s="167">
        <v>6.375</v>
      </c>
      <c r="M68" s="167">
        <v>56.25</v>
      </c>
      <c r="N68" s="168" t="s">
        <v>122</v>
      </c>
      <c r="O68" s="74">
        <v>10</v>
      </c>
      <c r="P68" s="74">
        <v>115</v>
      </c>
      <c r="Q68" s="74">
        <v>21</v>
      </c>
      <c r="R68" s="74">
        <v>21</v>
      </c>
      <c r="S68" s="74">
        <v>5</v>
      </c>
      <c r="T68" s="74">
        <v>1</v>
      </c>
      <c r="U68" s="74">
        <v>1</v>
      </c>
      <c r="V68" s="74"/>
      <c r="W68" s="75"/>
      <c r="X68" s="75"/>
    </row>
    <row r="69" spans="1:24" ht="16.5" thickBot="1" x14ac:dyDescent="0.3">
      <c r="A69" s="22">
        <v>2012</v>
      </c>
      <c r="B69" s="22">
        <v>5</v>
      </c>
      <c r="C69" s="22">
        <v>7</v>
      </c>
      <c r="D69" s="22">
        <v>6.5</v>
      </c>
      <c r="E69" s="23" t="s">
        <v>12</v>
      </c>
      <c r="F69" s="15" t="s">
        <v>15</v>
      </c>
      <c r="G69">
        <f t="shared" si="3"/>
        <v>-3.5</v>
      </c>
      <c r="H69" s="5">
        <v>41036</v>
      </c>
      <c r="I69" s="60">
        <f t="shared" si="4"/>
        <v>6.5</v>
      </c>
      <c r="J69" s="55">
        <v>2.1</v>
      </c>
      <c r="K69" s="167">
        <v>2.625</v>
      </c>
      <c r="L69" s="167">
        <v>7.625</v>
      </c>
      <c r="M69" s="167">
        <v>56.875</v>
      </c>
      <c r="N69" s="168" t="s">
        <v>119</v>
      </c>
      <c r="O69" s="74">
        <v>5</v>
      </c>
      <c r="P69" s="74">
        <v>102</v>
      </c>
      <c r="Q69" s="74">
        <v>17</v>
      </c>
      <c r="R69" s="76">
        <v>8</v>
      </c>
      <c r="S69" s="74">
        <v>3</v>
      </c>
      <c r="T69" s="74">
        <v>1</v>
      </c>
      <c r="U69" s="74">
        <v>1</v>
      </c>
      <c r="V69" s="74"/>
      <c r="W69" s="75"/>
      <c r="X69" s="75"/>
    </row>
    <row r="70" spans="1:24" ht="16.5" thickBot="1" x14ac:dyDescent="0.3">
      <c r="A70" s="22">
        <v>2012</v>
      </c>
      <c r="B70" s="22">
        <v>5</v>
      </c>
      <c r="C70" s="22">
        <v>8</v>
      </c>
      <c r="D70" s="22">
        <v>4.3</v>
      </c>
      <c r="E70" s="23" t="s">
        <v>11</v>
      </c>
      <c r="F70" s="15" t="s">
        <v>15</v>
      </c>
      <c r="G70">
        <f t="shared" si="3"/>
        <v>-5.7</v>
      </c>
      <c r="H70" s="5">
        <v>41037</v>
      </c>
      <c r="I70" s="60">
        <f t="shared" si="4"/>
        <v>4.3</v>
      </c>
      <c r="J70" s="55">
        <v>8.5</v>
      </c>
      <c r="K70" s="167">
        <v>1.5</v>
      </c>
      <c r="L70" s="167">
        <v>4.625</v>
      </c>
      <c r="M70" s="167">
        <v>80.75</v>
      </c>
      <c r="N70" s="168" t="s">
        <v>117</v>
      </c>
      <c r="O70" s="74"/>
      <c r="P70" s="74">
        <v>80</v>
      </c>
      <c r="Q70" s="74">
        <v>6</v>
      </c>
      <c r="R70" s="74">
        <v>4</v>
      </c>
      <c r="S70" s="74">
        <v>3</v>
      </c>
      <c r="T70" s="74">
        <v>2</v>
      </c>
      <c r="U70" s="74">
        <v>1</v>
      </c>
      <c r="V70" s="74"/>
      <c r="W70" s="75"/>
      <c r="X70" s="75"/>
    </row>
    <row r="71" spans="1:24" ht="16.5" thickBot="1" x14ac:dyDescent="0.3">
      <c r="A71" s="22">
        <v>2012</v>
      </c>
      <c r="B71" s="22">
        <v>5</v>
      </c>
      <c r="C71" s="22">
        <v>9</v>
      </c>
      <c r="D71" s="22">
        <v>3.7</v>
      </c>
      <c r="E71" s="23" t="s">
        <v>11</v>
      </c>
      <c r="F71" s="15" t="s">
        <v>15</v>
      </c>
      <c r="G71">
        <f t="shared" si="3"/>
        <v>-6.3</v>
      </c>
      <c r="H71" s="5">
        <v>41038</v>
      </c>
      <c r="I71" s="60">
        <f t="shared" si="4"/>
        <v>3.7</v>
      </c>
      <c r="J71" s="55">
        <v>0.4</v>
      </c>
      <c r="K71" s="167">
        <v>1.75</v>
      </c>
      <c r="L71" s="167">
        <v>5.375</v>
      </c>
      <c r="M71" s="167">
        <v>55</v>
      </c>
      <c r="N71" s="168" t="s">
        <v>120</v>
      </c>
      <c r="O71" s="74"/>
      <c r="P71" s="74">
        <v>113</v>
      </c>
      <c r="Q71" s="74">
        <v>3</v>
      </c>
      <c r="R71" s="74">
        <v>4</v>
      </c>
      <c r="S71" s="74">
        <v>1</v>
      </c>
      <c r="T71" s="74">
        <v>1</v>
      </c>
      <c r="U71" s="74">
        <v>1</v>
      </c>
      <c r="V71" s="74"/>
      <c r="W71" s="75"/>
      <c r="X71" s="75"/>
    </row>
    <row r="72" spans="1:24" ht="16.5" thickBot="1" x14ac:dyDescent="0.3">
      <c r="A72" s="22">
        <v>2012</v>
      </c>
      <c r="B72" s="22">
        <v>5</v>
      </c>
      <c r="C72" s="22">
        <v>10</v>
      </c>
      <c r="D72" s="22">
        <v>5.0999999999999996</v>
      </c>
      <c r="E72" s="23" t="s">
        <v>12</v>
      </c>
      <c r="F72" s="15" t="s">
        <v>15</v>
      </c>
      <c r="G72">
        <f t="shared" si="3"/>
        <v>-4.9000000000000004</v>
      </c>
      <c r="H72" s="5">
        <v>41039</v>
      </c>
      <c r="I72" s="60">
        <f t="shared" si="4"/>
        <v>5.0999999999999996</v>
      </c>
      <c r="J72" s="55">
        <v>0</v>
      </c>
      <c r="K72" s="167">
        <v>1.875</v>
      </c>
      <c r="L72" s="167">
        <v>4.875</v>
      </c>
      <c r="M72" s="167">
        <v>41.125</v>
      </c>
      <c r="N72" s="168" t="s">
        <v>120</v>
      </c>
      <c r="O72" s="74">
        <v>1</v>
      </c>
      <c r="P72" s="74">
        <v>121</v>
      </c>
      <c r="Q72" s="74">
        <v>3</v>
      </c>
      <c r="R72" s="74">
        <v>3</v>
      </c>
      <c r="S72" s="74"/>
      <c r="T72" s="74">
        <v>1</v>
      </c>
      <c r="U72" s="74">
        <v>1</v>
      </c>
      <c r="V72" s="74"/>
      <c r="W72" s="75"/>
      <c r="X72" s="75"/>
    </row>
    <row r="73" spans="1:24" ht="16.5" thickBot="1" x14ac:dyDescent="0.3">
      <c r="A73" s="22">
        <v>2012</v>
      </c>
      <c r="B73" s="22">
        <v>5</v>
      </c>
      <c r="C73" s="22">
        <v>11</v>
      </c>
      <c r="D73" s="22">
        <v>9.8000000000000007</v>
      </c>
      <c r="E73" s="23" t="s">
        <v>12</v>
      </c>
      <c r="F73" s="15" t="s">
        <v>15</v>
      </c>
      <c r="G73">
        <f t="shared" si="3"/>
        <v>-0.19999999999999929</v>
      </c>
      <c r="H73" s="5">
        <v>41040</v>
      </c>
      <c r="I73" s="60">
        <f t="shared" si="4"/>
        <v>9.8000000000000007</v>
      </c>
      <c r="J73" s="55">
        <v>0</v>
      </c>
      <c r="K73" s="167">
        <v>1.625</v>
      </c>
      <c r="L73" s="167">
        <v>4.625</v>
      </c>
      <c r="M73" s="167">
        <v>38.75</v>
      </c>
      <c r="N73" s="168" t="s">
        <v>129</v>
      </c>
      <c r="O73" s="74">
        <v>1</v>
      </c>
      <c r="P73" s="74">
        <v>155</v>
      </c>
      <c r="Q73" s="74">
        <v>1</v>
      </c>
      <c r="R73" s="74">
        <v>4</v>
      </c>
      <c r="S73" s="74"/>
      <c r="T73" s="74">
        <v>1</v>
      </c>
      <c r="U73" s="74">
        <v>1</v>
      </c>
      <c r="V73" s="74"/>
      <c r="W73" s="75"/>
      <c r="X73" s="75"/>
    </row>
    <row r="74" spans="1:24" ht="16.5" thickBot="1" x14ac:dyDescent="0.3">
      <c r="A74" s="22">
        <v>2012</v>
      </c>
      <c r="B74" s="22">
        <v>5</v>
      </c>
      <c r="C74" s="22">
        <v>12</v>
      </c>
      <c r="D74" s="22">
        <v>10.6</v>
      </c>
      <c r="E74" s="23" t="s">
        <v>13</v>
      </c>
      <c r="F74" s="15" t="s">
        <v>15</v>
      </c>
      <c r="G74">
        <f t="shared" si="3"/>
        <v>0.59999999999999964</v>
      </c>
      <c r="H74" s="5">
        <v>41041</v>
      </c>
      <c r="I74" s="60">
        <f t="shared" si="4"/>
        <v>10.6</v>
      </c>
      <c r="J74" s="55">
        <v>0</v>
      </c>
      <c r="K74" s="167">
        <v>1.5</v>
      </c>
      <c r="L74" s="167">
        <v>4.625</v>
      </c>
      <c r="M74" s="167">
        <v>35.5</v>
      </c>
      <c r="N74" s="168" t="s">
        <v>127</v>
      </c>
      <c r="O74" s="74">
        <v>1</v>
      </c>
      <c r="P74" s="74">
        <v>173</v>
      </c>
      <c r="Q74" s="74"/>
      <c r="R74" s="74">
        <v>2</v>
      </c>
      <c r="S74" s="74"/>
      <c r="T74" s="74">
        <v>7</v>
      </c>
      <c r="U74" s="74">
        <v>2</v>
      </c>
      <c r="V74" s="74"/>
      <c r="W74" s="75"/>
      <c r="X74" s="75"/>
    </row>
    <row r="75" spans="1:24" ht="16.5" thickBot="1" x14ac:dyDescent="0.3">
      <c r="A75" s="22">
        <v>2012</v>
      </c>
      <c r="B75" s="22">
        <v>5</v>
      </c>
      <c r="C75" s="22">
        <v>13</v>
      </c>
      <c r="D75" s="22">
        <v>14.4</v>
      </c>
      <c r="E75" s="23" t="s">
        <v>13</v>
      </c>
      <c r="F75" s="15" t="s">
        <v>15</v>
      </c>
      <c r="G75">
        <f t="shared" si="3"/>
        <v>4.4000000000000004</v>
      </c>
      <c r="H75" s="5">
        <v>41042</v>
      </c>
      <c r="I75" s="60">
        <f t="shared" si="4"/>
        <v>14.4</v>
      </c>
      <c r="J75" s="55">
        <v>0</v>
      </c>
      <c r="K75" s="167">
        <v>1.25</v>
      </c>
      <c r="L75" s="167">
        <v>4.75</v>
      </c>
      <c r="M75" s="167">
        <v>34.625</v>
      </c>
      <c r="N75" s="168" t="s">
        <v>118</v>
      </c>
      <c r="O75" s="74"/>
      <c r="P75" s="74">
        <v>175</v>
      </c>
      <c r="Q75" s="74"/>
      <c r="R75" s="74"/>
      <c r="S75" s="74"/>
      <c r="T75" s="74">
        <v>7</v>
      </c>
      <c r="U75" s="74">
        <v>60</v>
      </c>
      <c r="V75" s="74"/>
      <c r="W75" s="75"/>
      <c r="X75" s="75"/>
    </row>
    <row r="76" spans="1:24" ht="16.5" thickBot="1" x14ac:dyDescent="0.3">
      <c r="A76" s="22">
        <v>2012</v>
      </c>
      <c r="B76" s="22">
        <v>5</v>
      </c>
      <c r="C76" s="22">
        <v>14</v>
      </c>
      <c r="D76" s="22">
        <v>18.8</v>
      </c>
      <c r="E76" s="23" t="s">
        <v>14</v>
      </c>
      <c r="F76" s="15" t="s">
        <v>15</v>
      </c>
      <c r="G76">
        <f t="shared" si="3"/>
        <v>8.8000000000000007</v>
      </c>
      <c r="H76" s="5">
        <v>41043</v>
      </c>
      <c r="I76" s="60">
        <f t="shared" si="4"/>
        <v>18.8</v>
      </c>
      <c r="J76" s="55">
        <v>0</v>
      </c>
      <c r="K76" s="167">
        <v>1.625</v>
      </c>
      <c r="L76" s="167">
        <v>5.875</v>
      </c>
      <c r="M76" s="167">
        <v>43</v>
      </c>
      <c r="N76" s="168" t="s">
        <v>120</v>
      </c>
      <c r="O76" s="74"/>
      <c r="P76" s="74">
        <v>159</v>
      </c>
      <c r="Q76" s="74"/>
      <c r="R76" s="74"/>
      <c r="S76" s="74"/>
      <c r="T76" s="74">
        <v>8</v>
      </c>
      <c r="U76" s="74">
        <v>120</v>
      </c>
      <c r="V76" s="74"/>
      <c r="W76" s="75"/>
      <c r="X76" s="75"/>
    </row>
    <row r="77" spans="1:24" ht="16.5" thickBot="1" x14ac:dyDescent="0.3">
      <c r="A77" s="22">
        <v>2012</v>
      </c>
      <c r="B77" s="22">
        <v>5</v>
      </c>
      <c r="C77" s="22">
        <v>15</v>
      </c>
      <c r="D77" s="22">
        <v>19.899999999999999</v>
      </c>
      <c r="E77" s="23" t="s">
        <v>14</v>
      </c>
      <c r="F77" s="15" t="s">
        <v>15</v>
      </c>
      <c r="G77">
        <f t="shared" si="3"/>
        <v>9.8999999999999986</v>
      </c>
      <c r="H77" s="5">
        <v>41044</v>
      </c>
      <c r="I77" s="60">
        <f t="shared" si="4"/>
        <v>19.899999999999999</v>
      </c>
      <c r="J77" s="55">
        <v>0</v>
      </c>
      <c r="K77" s="167">
        <v>1.5</v>
      </c>
      <c r="L77" s="167">
        <v>5.125</v>
      </c>
      <c r="M77" s="167">
        <v>41.125</v>
      </c>
      <c r="N77" s="168" t="s">
        <v>119</v>
      </c>
      <c r="O77" s="74"/>
      <c r="P77" s="74">
        <v>194</v>
      </c>
      <c r="Q77" s="74"/>
      <c r="R77" s="74"/>
      <c r="S77" s="74"/>
      <c r="T77" s="74">
        <v>8</v>
      </c>
      <c r="U77" s="74">
        <v>100</v>
      </c>
      <c r="V77" s="74"/>
      <c r="W77" s="75">
        <v>5</v>
      </c>
      <c r="X77" s="75"/>
    </row>
    <row r="78" spans="1:24" ht="16.5" thickBot="1" x14ac:dyDescent="0.3">
      <c r="A78" s="22">
        <v>2012</v>
      </c>
      <c r="B78" s="22">
        <v>5</v>
      </c>
      <c r="C78" s="22">
        <v>16</v>
      </c>
      <c r="D78" s="22">
        <v>13.9</v>
      </c>
      <c r="E78" s="23" t="s">
        <v>13</v>
      </c>
      <c r="F78" s="15" t="s">
        <v>15</v>
      </c>
      <c r="G78">
        <f t="shared" si="3"/>
        <v>3.9000000000000004</v>
      </c>
      <c r="H78" s="5">
        <v>41045</v>
      </c>
      <c r="I78" s="60">
        <f t="shared" si="4"/>
        <v>13.9</v>
      </c>
      <c r="J78" s="55">
        <v>0.1</v>
      </c>
      <c r="K78" s="167">
        <v>2.125</v>
      </c>
      <c r="L78" s="167">
        <v>7.375</v>
      </c>
      <c r="M78" s="167">
        <v>68.25</v>
      </c>
      <c r="N78" s="168" t="s">
        <v>123</v>
      </c>
      <c r="O78" s="74"/>
      <c r="P78" s="74">
        <v>163</v>
      </c>
      <c r="Q78" s="74"/>
      <c r="R78" s="74"/>
      <c r="S78" s="74"/>
      <c r="T78" s="74">
        <v>8</v>
      </c>
      <c r="U78" s="74">
        <v>120</v>
      </c>
      <c r="V78" s="74"/>
      <c r="W78" s="75"/>
      <c r="X78" s="75"/>
    </row>
    <row r="79" spans="1:24" ht="16.5" thickBot="1" x14ac:dyDescent="0.3">
      <c r="A79" s="22">
        <v>2012</v>
      </c>
      <c r="B79" s="22">
        <v>5</v>
      </c>
      <c r="C79" s="22">
        <v>17</v>
      </c>
      <c r="D79" s="22">
        <v>6.3</v>
      </c>
      <c r="E79" s="23" t="s">
        <v>12</v>
      </c>
      <c r="F79" s="15" t="s">
        <v>15</v>
      </c>
      <c r="G79">
        <f t="shared" si="3"/>
        <v>-3.7</v>
      </c>
      <c r="H79" s="5">
        <v>41046</v>
      </c>
      <c r="I79" s="60">
        <f t="shared" si="4"/>
        <v>6.3</v>
      </c>
      <c r="J79" s="55">
        <v>0</v>
      </c>
      <c r="K79" s="167">
        <v>1.5</v>
      </c>
      <c r="L79" s="167">
        <v>4.75</v>
      </c>
      <c r="M79" s="167">
        <v>45.875</v>
      </c>
      <c r="N79" s="168" t="s">
        <v>124</v>
      </c>
      <c r="O79" s="74"/>
      <c r="P79" s="74">
        <v>103</v>
      </c>
      <c r="Q79" s="74"/>
      <c r="R79" s="74"/>
      <c r="S79" s="74"/>
      <c r="T79" s="74">
        <v>8</v>
      </c>
      <c r="U79" s="74">
        <v>150</v>
      </c>
      <c r="V79" s="74"/>
      <c r="W79" s="75">
        <v>3</v>
      </c>
      <c r="X79" s="75"/>
    </row>
    <row r="80" spans="1:24" ht="16.5" thickBot="1" x14ac:dyDescent="0.3">
      <c r="A80" s="22">
        <v>2012</v>
      </c>
      <c r="B80" s="22">
        <v>5</v>
      </c>
      <c r="C80" s="22">
        <v>18</v>
      </c>
      <c r="D80" s="22">
        <v>8.6</v>
      </c>
      <c r="E80" s="23" t="s">
        <v>12</v>
      </c>
      <c r="F80" s="15" t="s">
        <v>15</v>
      </c>
      <c r="G80">
        <f t="shared" si="3"/>
        <v>-1.4000000000000004</v>
      </c>
      <c r="H80" s="5">
        <v>41047</v>
      </c>
      <c r="I80" s="60">
        <f t="shared" si="4"/>
        <v>8.6</v>
      </c>
      <c r="J80" s="55">
        <v>0</v>
      </c>
      <c r="K80" s="167">
        <v>1.375</v>
      </c>
      <c r="L80" s="167">
        <v>4.125</v>
      </c>
      <c r="M80" s="167">
        <v>51.25</v>
      </c>
      <c r="N80" s="168" t="s">
        <v>117</v>
      </c>
      <c r="O80" s="74"/>
      <c r="P80" s="74">
        <v>78</v>
      </c>
      <c r="Q80" s="74"/>
      <c r="R80" s="74"/>
      <c r="S80" s="74"/>
      <c r="T80" s="74">
        <v>9</v>
      </c>
      <c r="U80" s="74">
        <v>160</v>
      </c>
      <c r="V80" s="74"/>
      <c r="W80" s="75">
        <v>7</v>
      </c>
      <c r="X80" s="75"/>
    </row>
    <row r="81" spans="1:24" ht="16.5" thickBot="1" x14ac:dyDescent="0.3">
      <c r="A81" s="22">
        <v>2012</v>
      </c>
      <c r="B81" s="22">
        <v>5</v>
      </c>
      <c r="C81" s="22">
        <v>19</v>
      </c>
      <c r="D81" s="22">
        <v>7.9</v>
      </c>
      <c r="E81" s="23" t="s">
        <v>12</v>
      </c>
      <c r="F81" s="15" t="s">
        <v>15</v>
      </c>
      <c r="G81">
        <f t="shared" si="3"/>
        <v>-2.0999999999999996</v>
      </c>
      <c r="H81" s="5">
        <v>41048</v>
      </c>
      <c r="I81" s="60">
        <f t="shared" si="4"/>
        <v>7.9</v>
      </c>
      <c r="J81" s="55">
        <v>5.0999999999999996</v>
      </c>
      <c r="K81" s="167">
        <v>2.25</v>
      </c>
      <c r="L81" s="167">
        <v>6.25</v>
      </c>
      <c r="M81" s="167">
        <v>88.5</v>
      </c>
      <c r="N81" s="168" t="s">
        <v>119</v>
      </c>
      <c r="O81" s="74"/>
      <c r="P81" s="74">
        <v>41</v>
      </c>
      <c r="Q81" s="74"/>
      <c r="R81" s="74"/>
      <c r="S81" s="74"/>
      <c r="T81" s="74">
        <v>14</v>
      </c>
      <c r="U81" s="74">
        <v>140</v>
      </c>
      <c r="V81" s="74"/>
      <c r="W81" s="75">
        <v>10</v>
      </c>
      <c r="X81" s="75"/>
    </row>
    <row r="82" spans="1:24" ht="16.5" thickBot="1" x14ac:dyDescent="0.3">
      <c r="A82" s="22">
        <v>2012</v>
      </c>
      <c r="B82" s="22">
        <v>5</v>
      </c>
      <c r="C82" s="22">
        <v>20</v>
      </c>
      <c r="D82" s="22">
        <v>6.1</v>
      </c>
      <c r="E82" s="23" t="s">
        <v>12</v>
      </c>
      <c r="F82" s="15" t="s">
        <v>15</v>
      </c>
      <c r="G82">
        <f t="shared" si="3"/>
        <v>-3.9000000000000004</v>
      </c>
      <c r="H82" s="5">
        <v>41049</v>
      </c>
      <c r="I82" s="60">
        <f t="shared" si="4"/>
        <v>6.1</v>
      </c>
      <c r="J82" s="55">
        <v>0</v>
      </c>
      <c r="K82" s="167">
        <v>2.125</v>
      </c>
      <c r="L82" s="167">
        <v>6</v>
      </c>
      <c r="M82" s="167">
        <v>44.875</v>
      </c>
      <c r="N82" s="168" t="s">
        <v>119</v>
      </c>
      <c r="O82" s="74"/>
      <c r="P82" s="74"/>
      <c r="Q82" s="74"/>
      <c r="R82" s="74"/>
      <c r="S82" s="74"/>
      <c r="T82" s="74">
        <v>9</v>
      </c>
      <c r="U82" s="74">
        <v>600</v>
      </c>
      <c r="V82" s="74"/>
      <c r="W82" s="75">
        <v>12</v>
      </c>
      <c r="X82" s="75"/>
    </row>
    <row r="83" spans="1:24" ht="16.5" thickBot="1" x14ac:dyDescent="0.3">
      <c r="A83" s="22">
        <v>2012</v>
      </c>
      <c r="B83" s="22">
        <v>5</v>
      </c>
      <c r="C83" s="22">
        <v>21</v>
      </c>
      <c r="D83" s="22">
        <v>10.3</v>
      </c>
      <c r="E83" s="23" t="s">
        <v>13</v>
      </c>
      <c r="F83" s="15" t="s">
        <v>15</v>
      </c>
      <c r="G83">
        <f t="shared" si="3"/>
        <v>0.30000000000000071</v>
      </c>
      <c r="H83" s="5">
        <v>41050</v>
      </c>
      <c r="I83" s="60">
        <f t="shared" si="4"/>
        <v>10.3</v>
      </c>
      <c r="J83" s="55">
        <v>0</v>
      </c>
      <c r="K83" s="167">
        <v>1.25</v>
      </c>
      <c r="L83" s="167">
        <v>4.5</v>
      </c>
      <c r="M83" s="167">
        <v>35.125</v>
      </c>
      <c r="N83" s="168" t="s">
        <v>129</v>
      </c>
      <c r="O83" s="74"/>
      <c r="P83" s="74"/>
      <c r="Q83" s="74"/>
      <c r="R83" s="74"/>
      <c r="S83" s="74"/>
      <c r="T83" s="74">
        <v>5</v>
      </c>
      <c r="U83" s="74">
        <v>800</v>
      </c>
      <c r="V83" s="74"/>
      <c r="W83" s="75">
        <v>16</v>
      </c>
      <c r="X83" s="75"/>
    </row>
    <row r="84" spans="1:24" ht="16.5" thickBot="1" x14ac:dyDescent="0.3">
      <c r="A84" s="22">
        <v>2012</v>
      </c>
      <c r="B84" s="22">
        <v>5</v>
      </c>
      <c r="C84" s="22">
        <v>22</v>
      </c>
      <c r="D84" s="22">
        <v>15.1</v>
      </c>
      <c r="E84" s="23" t="s">
        <v>14</v>
      </c>
      <c r="F84" s="15" t="s">
        <v>15</v>
      </c>
      <c r="G84">
        <f t="shared" si="3"/>
        <v>5.0999999999999996</v>
      </c>
      <c r="H84" s="5">
        <v>41051</v>
      </c>
      <c r="I84" s="60">
        <f t="shared" si="4"/>
        <v>15.1</v>
      </c>
      <c r="J84" s="55">
        <v>0</v>
      </c>
      <c r="K84" s="167">
        <v>1</v>
      </c>
      <c r="L84" s="167">
        <v>4</v>
      </c>
      <c r="M84" s="167">
        <v>42.25</v>
      </c>
      <c r="N84" s="168" t="s">
        <v>118</v>
      </c>
      <c r="O84" s="74"/>
      <c r="P84" s="74"/>
      <c r="Q84" s="74"/>
      <c r="R84" s="74"/>
      <c r="S84" s="74"/>
      <c r="T84" s="74">
        <v>5</v>
      </c>
      <c r="U84" s="74">
        <v>1500</v>
      </c>
      <c r="V84" s="74"/>
      <c r="W84" s="75">
        <v>9</v>
      </c>
      <c r="X84" s="75"/>
    </row>
    <row r="85" spans="1:24" ht="16.5" thickBot="1" x14ac:dyDescent="0.3">
      <c r="A85" s="22">
        <v>2012</v>
      </c>
      <c r="B85" s="22">
        <v>5</v>
      </c>
      <c r="C85" s="22">
        <v>23</v>
      </c>
      <c r="D85" s="22">
        <v>17.8</v>
      </c>
      <c r="E85" s="23" t="s">
        <v>14</v>
      </c>
      <c r="F85" s="15" t="s">
        <v>15</v>
      </c>
      <c r="G85">
        <f t="shared" si="3"/>
        <v>7.8000000000000007</v>
      </c>
      <c r="H85" s="5">
        <v>41052</v>
      </c>
      <c r="I85" s="60">
        <f t="shared" si="4"/>
        <v>17.8</v>
      </c>
      <c r="J85" s="55">
        <v>0.3</v>
      </c>
      <c r="K85" s="167">
        <v>3.125</v>
      </c>
      <c r="L85" s="167">
        <v>8.625</v>
      </c>
      <c r="M85" s="167">
        <v>41.125</v>
      </c>
      <c r="N85" s="168" t="s">
        <v>122</v>
      </c>
      <c r="O85" s="74"/>
      <c r="P85" s="74"/>
      <c r="Q85" s="74"/>
      <c r="R85" s="74">
        <v>2</v>
      </c>
      <c r="S85" s="74"/>
      <c r="T85" s="74">
        <v>5</v>
      </c>
      <c r="U85" s="74">
        <v>3797</v>
      </c>
      <c r="V85" s="74"/>
      <c r="W85" s="60">
        <v>5</v>
      </c>
      <c r="X85" s="75"/>
    </row>
    <row r="86" spans="1:24" ht="16.5" thickBot="1" x14ac:dyDescent="0.3">
      <c r="A86" s="22">
        <v>2012</v>
      </c>
      <c r="B86" s="22">
        <v>5</v>
      </c>
      <c r="C86" s="22">
        <v>24</v>
      </c>
      <c r="D86" s="22">
        <v>21.7</v>
      </c>
      <c r="E86" s="23" t="s">
        <v>14</v>
      </c>
      <c r="F86" s="15" t="s">
        <v>15</v>
      </c>
      <c r="G86">
        <f t="shared" si="3"/>
        <v>11.7</v>
      </c>
      <c r="H86" s="5">
        <v>41053</v>
      </c>
      <c r="I86" s="60">
        <f t="shared" si="4"/>
        <v>21.7</v>
      </c>
      <c r="J86" s="55">
        <v>2.7</v>
      </c>
      <c r="K86" s="167">
        <v>3.375</v>
      </c>
      <c r="L86" s="167">
        <v>11.75</v>
      </c>
      <c r="M86" s="167">
        <v>57.25</v>
      </c>
      <c r="N86" s="168" t="s">
        <v>123</v>
      </c>
      <c r="O86" s="74"/>
      <c r="P86" s="74"/>
      <c r="Q86" s="74"/>
      <c r="R86" s="74"/>
      <c r="S86" s="74"/>
      <c r="T86" s="74">
        <v>1</v>
      </c>
      <c r="U86" s="74">
        <v>2000</v>
      </c>
      <c r="V86" s="74"/>
      <c r="W86" s="60">
        <v>5</v>
      </c>
      <c r="X86" s="75"/>
    </row>
    <row r="87" spans="1:24" ht="16.5" thickBot="1" x14ac:dyDescent="0.3">
      <c r="A87" s="22">
        <v>2012</v>
      </c>
      <c r="B87" s="22">
        <v>5</v>
      </c>
      <c r="C87" s="22">
        <v>25</v>
      </c>
      <c r="D87" s="22">
        <v>9.9</v>
      </c>
      <c r="E87" s="23" t="s">
        <v>12</v>
      </c>
      <c r="F87" s="15" t="s">
        <v>15</v>
      </c>
      <c r="G87">
        <f t="shared" si="3"/>
        <v>-9.9999999999999645E-2</v>
      </c>
      <c r="H87" s="5">
        <v>41054</v>
      </c>
      <c r="I87" s="60">
        <f t="shared" si="4"/>
        <v>9.9</v>
      </c>
      <c r="J87" s="55">
        <v>2.4</v>
      </c>
      <c r="K87" s="167">
        <v>1.75</v>
      </c>
      <c r="L87" s="167">
        <v>5.625</v>
      </c>
      <c r="M87" s="167">
        <v>61.625</v>
      </c>
      <c r="N87" s="168" t="s">
        <v>128</v>
      </c>
      <c r="O87" s="74"/>
      <c r="P87" s="74"/>
      <c r="Q87" s="74"/>
      <c r="R87" s="74"/>
      <c r="S87" s="74"/>
      <c r="T87" s="74">
        <v>1</v>
      </c>
      <c r="U87" s="74">
        <v>950</v>
      </c>
      <c r="V87" s="74"/>
      <c r="W87" s="60">
        <v>4</v>
      </c>
      <c r="X87" s="75"/>
    </row>
    <row r="88" spans="1:24" ht="16.5" thickBot="1" x14ac:dyDescent="0.3">
      <c r="A88" s="22">
        <v>2012</v>
      </c>
      <c r="B88" s="22">
        <v>5</v>
      </c>
      <c r="C88" s="22">
        <v>26</v>
      </c>
      <c r="D88" s="22">
        <v>7</v>
      </c>
      <c r="E88" s="23" t="s">
        <v>12</v>
      </c>
      <c r="F88" s="15" t="s">
        <v>15</v>
      </c>
      <c r="G88">
        <f t="shared" si="3"/>
        <v>-3</v>
      </c>
      <c r="H88" s="5">
        <v>41055</v>
      </c>
      <c r="I88" s="60">
        <f t="shared" si="4"/>
        <v>7</v>
      </c>
      <c r="J88" s="55">
        <v>0</v>
      </c>
      <c r="K88" s="167">
        <v>1.375</v>
      </c>
      <c r="L88" s="167">
        <v>5.25</v>
      </c>
      <c r="M88" s="167">
        <v>47.25</v>
      </c>
      <c r="N88" s="168" t="s">
        <v>120</v>
      </c>
      <c r="O88" s="74"/>
      <c r="P88" s="74"/>
      <c r="Q88" s="74"/>
      <c r="R88" s="74"/>
      <c r="S88" s="74"/>
      <c r="T88" s="74">
        <v>1</v>
      </c>
      <c r="U88" s="74">
        <v>500</v>
      </c>
      <c r="V88" s="74"/>
      <c r="W88" s="75">
        <v>11</v>
      </c>
      <c r="X88" s="75"/>
    </row>
    <row r="89" spans="1:24" ht="16.5" thickBot="1" x14ac:dyDescent="0.3">
      <c r="A89" s="22">
        <v>2012</v>
      </c>
      <c r="B89" s="22">
        <v>5</v>
      </c>
      <c r="C89" s="22">
        <v>27</v>
      </c>
      <c r="D89" s="22">
        <v>8.9</v>
      </c>
      <c r="E89" s="23" t="s">
        <v>12</v>
      </c>
      <c r="F89" s="15" t="s">
        <v>15</v>
      </c>
      <c r="G89">
        <f t="shared" si="3"/>
        <v>-1.0999999999999996</v>
      </c>
      <c r="H89" s="5">
        <v>41056</v>
      </c>
      <c r="I89" s="60">
        <f t="shared" si="4"/>
        <v>8.9</v>
      </c>
      <c r="J89" s="55">
        <v>0</v>
      </c>
      <c r="K89" s="167">
        <v>0.75</v>
      </c>
      <c r="L89" s="167">
        <v>3.5</v>
      </c>
      <c r="M89" s="167">
        <v>46.625</v>
      </c>
      <c r="N89" s="168" t="s">
        <v>118</v>
      </c>
      <c r="O89" s="74"/>
      <c r="P89" s="74"/>
      <c r="Q89" s="74"/>
      <c r="R89" s="74"/>
      <c r="S89" s="74"/>
      <c r="T89" s="74">
        <v>1</v>
      </c>
      <c r="U89" s="74">
        <v>100</v>
      </c>
      <c r="V89" s="74"/>
      <c r="W89" s="75">
        <v>24</v>
      </c>
      <c r="X89" s="75"/>
    </row>
    <row r="90" spans="1:24" ht="16.5" thickBot="1" x14ac:dyDescent="0.3">
      <c r="A90" s="22">
        <v>2012</v>
      </c>
      <c r="B90" s="22">
        <v>5</v>
      </c>
      <c r="C90" s="22">
        <v>28</v>
      </c>
      <c r="D90" s="22">
        <v>12</v>
      </c>
      <c r="E90" s="23" t="s">
        <v>13</v>
      </c>
      <c r="F90" s="15" t="s">
        <v>15</v>
      </c>
      <c r="G90">
        <f t="shared" si="3"/>
        <v>2</v>
      </c>
      <c r="H90" s="5">
        <v>41057</v>
      </c>
      <c r="I90" s="60">
        <f t="shared" si="4"/>
        <v>12</v>
      </c>
      <c r="J90" s="55">
        <v>0</v>
      </c>
      <c r="K90" s="167">
        <v>0.875</v>
      </c>
      <c r="L90" s="167">
        <v>3.5</v>
      </c>
      <c r="M90" s="167">
        <v>46.75</v>
      </c>
      <c r="N90" s="168" t="s">
        <v>127</v>
      </c>
      <c r="O90" s="74"/>
      <c r="P90" s="74"/>
      <c r="Q90" s="74"/>
      <c r="R90" s="74"/>
      <c r="S90" s="74"/>
      <c r="T90" s="74">
        <v>1</v>
      </c>
      <c r="U90" s="74">
        <v>60</v>
      </c>
      <c r="V90" s="74"/>
      <c r="W90" s="75">
        <v>16</v>
      </c>
      <c r="X90" s="75"/>
    </row>
    <row r="91" spans="1:24" ht="16.5" thickBot="1" x14ac:dyDescent="0.3">
      <c r="A91" s="28">
        <v>2012</v>
      </c>
      <c r="B91" s="28">
        <v>5</v>
      </c>
      <c r="C91" s="28">
        <v>29</v>
      </c>
      <c r="D91" s="28">
        <v>15.6</v>
      </c>
      <c r="E91" s="29" t="s">
        <v>14</v>
      </c>
      <c r="F91" s="36" t="s">
        <v>16</v>
      </c>
      <c r="G91">
        <f>D91-15</f>
        <v>0.59999999999999964</v>
      </c>
      <c r="H91" s="5">
        <v>41058</v>
      </c>
      <c r="I91" s="117">
        <f t="shared" si="4"/>
        <v>15.6</v>
      </c>
      <c r="J91" s="55">
        <v>0</v>
      </c>
      <c r="K91" s="167">
        <v>1.375</v>
      </c>
      <c r="L91" s="167">
        <v>4.625</v>
      </c>
      <c r="M91" s="167">
        <v>45.125</v>
      </c>
      <c r="N91" s="168" t="s">
        <v>125</v>
      </c>
      <c r="O91" s="74"/>
      <c r="P91" s="74"/>
      <c r="Q91" s="74"/>
      <c r="R91" s="74"/>
      <c r="S91" s="74"/>
      <c r="T91" s="74">
        <v>1</v>
      </c>
      <c r="U91" s="74">
        <v>50</v>
      </c>
      <c r="V91" s="74"/>
      <c r="W91" s="75">
        <v>3</v>
      </c>
      <c r="X91" s="75"/>
    </row>
    <row r="92" spans="1:24" ht="16.5" thickBot="1" x14ac:dyDescent="0.3">
      <c r="A92" s="22">
        <v>2012</v>
      </c>
      <c r="B92" s="22">
        <v>5</v>
      </c>
      <c r="C92" s="22">
        <v>30</v>
      </c>
      <c r="D92" s="22">
        <v>18.100000000000001</v>
      </c>
      <c r="E92" s="23" t="s">
        <v>14</v>
      </c>
      <c r="F92" s="36" t="s">
        <v>16</v>
      </c>
      <c r="G92">
        <f>D92-15</f>
        <v>3.1000000000000014</v>
      </c>
      <c r="H92" s="5">
        <v>41059</v>
      </c>
      <c r="I92" s="60">
        <f t="shared" si="4"/>
        <v>18.100000000000001</v>
      </c>
      <c r="J92" s="55">
        <v>0</v>
      </c>
      <c r="K92" s="167">
        <v>1.75</v>
      </c>
      <c r="L92" s="167">
        <v>5.75</v>
      </c>
      <c r="M92" s="167">
        <v>34</v>
      </c>
      <c r="N92" s="168" t="s">
        <v>130</v>
      </c>
      <c r="O92" s="74"/>
      <c r="P92" s="74"/>
      <c r="Q92" s="74"/>
      <c r="R92" s="74"/>
      <c r="S92" s="74"/>
      <c r="T92" s="74">
        <v>1</v>
      </c>
      <c r="U92" s="74">
        <v>28</v>
      </c>
      <c r="V92" s="74"/>
      <c r="W92" s="75">
        <v>2</v>
      </c>
      <c r="X92" s="75"/>
    </row>
    <row r="93" spans="1:24" ht="16.5" thickBot="1" x14ac:dyDescent="0.3">
      <c r="A93" s="22">
        <v>2012</v>
      </c>
      <c r="B93" s="22">
        <v>5</v>
      </c>
      <c r="C93" s="22">
        <v>31</v>
      </c>
      <c r="D93" s="22">
        <v>20.7</v>
      </c>
      <c r="E93" s="23" t="s">
        <v>14</v>
      </c>
      <c r="F93" s="17" t="s">
        <v>16</v>
      </c>
      <c r="G93">
        <f t="shared" ref="G93:G156" si="5">D93-15</f>
        <v>5.6999999999999993</v>
      </c>
      <c r="H93" s="5">
        <v>41060</v>
      </c>
      <c r="I93" s="60">
        <f t="shared" si="4"/>
        <v>20.7</v>
      </c>
      <c r="J93" s="55">
        <v>0</v>
      </c>
      <c r="K93" s="167">
        <v>1.75</v>
      </c>
      <c r="L93" s="167">
        <v>5.75</v>
      </c>
      <c r="M93" s="167">
        <v>36.875</v>
      </c>
      <c r="N93" s="168" t="s">
        <v>125</v>
      </c>
      <c r="O93" s="74"/>
      <c r="P93" s="74"/>
      <c r="Q93" s="74"/>
      <c r="R93" s="74"/>
      <c r="S93" s="74"/>
      <c r="T93" s="74">
        <v>1</v>
      </c>
      <c r="U93" s="74">
        <v>9</v>
      </c>
      <c r="V93" s="74"/>
      <c r="W93" s="75">
        <v>7</v>
      </c>
      <c r="X93" s="75"/>
    </row>
    <row r="94" spans="1:24" ht="16.5" thickBot="1" x14ac:dyDescent="0.3">
      <c r="A94" s="22">
        <v>2012</v>
      </c>
      <c r="B94" s="22">
        <v>6</v>
      </c>
      <c r="C94" s="22">
        <v>1</v>
      </c>
      <c r="D94" s="22">
        <v>22.2</v>
      </c>
      <c r="E94" s="23" t="s">
        <v>14</v>
      </c>
      <c r="F94" s="17" t="s">
        <v>16</v>
      </c>
      <c r="G94">
        <f t="shared" si="5"/>
        <v>7.1999999999999993</v>
      </c>
      <c r="H94" s="5">
        <v>41061</v>
      </c>
      <c r="I94" s="60">
        <f t="shared" si="4"/>
        <v>22.2</v>
      </c>
      <c r="J94" s="55">
        <v>0</v>
      </c>
      <c r="K94" s="167">
        <v>1.75</v>
      </c>
      <c r="L94" s="167">
        <v>5.625</v>
      </c>
      <c r="M94" s="167">
        <v>39</v>
      </c>
      <c r="N94" s="168" t="s">
        <v>125</v>
      </c>
      <c r="O94" s="74"/>
      <c r="P94" s="74"/>
      <c r="Q94" s="74"/>
      <c r="R94" s="74"/>
      <c r="S94" s="74"/>
      <c r="T94" s="74"/>
      <c r="U94" s="74"/>
      <c r="V94" s="74"/>
      <c r="W94" s="75">
        <v>7</v>
      </c>
      <c r="X94" s="75"/>
    </row>
    <row r="95" spans="1:24" ht="16.5" thickBot="1" x14ac:dyDescent="0.3">
      <c r="A95" s="22">
        <v>2012</v>
      </c>
      <c r="B95" s="22">
        <v>6</v>
      </c>
      <c r="C95" s="22">
        <v>2</v>
      </c>
      <c r="D95" s="22">
        <v>23.2</v>
      </c>
      <c r="E95" s="23" t="s">
        <v>14</v>
      </c>
      <c r="F95" s="17" t="s">
        <v>16</v>
      </c>
      <c r="G95">
        <f t="shared" si="5"/>
        <v>8.1999999999999993</v>
      </c>
      <c r="H95" s="5">
        <v>41062</v>
      </c>
      <c r="I95" s="60">
        <f t="shared" si="4"/>
        <v>23.2</v>
      </c>
      <c r="J95" s="55">
        <v>0</v>
      </c>
      <c r="K95" s="167">
        <v>1.875</v>
      </c>
      <c r="L95" s="167">
        <v>5.625</v>
      </c>
      <c r="M95" s="167">
        <v>41.375</v>
      </c>
      <c r="N95" s="168" t="s">
        <v>127</v>
      </c>
      <c r="O95" s="74"/>
      <c r="P95" s="74"/>
      <c r="Q95" s="74"/>
      <c r="R95" s="74"/>
      <c r="S95" s="74"/>
      <c r="T95" s="74"/>
      <c r="U95" s="74"/>
      <c r="V95" s="74"/>
      <c r="W95" s="75">
        <v>8</v>
      </c>
      <c r="X95" s="75"/>
    </row>
    <row r="96" spans="1:24" ht="16.5" thickBot="1" x14ac:dyDescent="0.3">
      <c r="A96" s="22">
        <v>2012</v>
      </c>
      <c r="B96" s="22">
        <v>6</v>
      </c>
      <c r="C96" s="22">
        <v>3</v>
      </c>
      <c r="D96" s="22">
        <v>22.7</v>
      </c>
      <c r="E96" s="23" t="s">
        <v>14</v>
      </c>
      <c r="F96" s="17" t="s">
        <v>16</v>
      </c>
      <c r="G96">
        <f t="shared" si="5"/>
        <v>7.6999999999999993</v>
      </c>
      <c r="H96" s="5">
        <v>41063</v>
      </c>
      <c r="I96" s="60">
        <f t="shared" si="4"/>
        <v>22.7</v>
      </c>
      <c r="J96" s="55">
        <v>1.2</v>
      </c>
      <c r="K96" s="167">
        <v>0.875</v>
      </c>
      <c r="L96" s="167">
        <v>4.25</v>
      </c>
      <c r="M96" s="167">
        <v>61</v>
      </c>
      <c r="N96" s="168" t="s">
        <v>120</v>
      </c>
      <c r="O96" s="74"/>
      <c r="P96" s="74"/>
      <c r="Q96" s="74"/>
      <c r="R96" s="74"/>
      <c r="S96" s="74"/>
      <c r="T96" s="74"/>
      <c r="U96" s="74"/>
      <c r="V96" s="74"/>
      <c r="W96" s="75">
        <v>8</v>
      </c>
      <c r="X96" s="75"/>
    </row>
    <row r="97" spans="1:25" ht="16.5" thickBot="1" x14ac:dyDescent="0.3">
      <c r="A97" s="22">
        <v>2012</v>
      </c>
      <c r="B97" s="22">
        <v>6</v>
      </c>
      <c r="C97" s="22">
        <v>4</v>
      </c>
      <c r="D97" s="22">
        <v>21.9</v>
      </c>
      <c r="E97" s="23" t="s">
        <v>14</v>
      </c>
      <c r="F97" s="17" t="s">
        <v>16</v>
      </c>
      <c r="G97">
        <f t="shared" si="5"/>
        <v>6.8999999999999986</v>
      </c>
      <c r="H97" s="5">
        <v>41064</v>
      </c>
      <c r="I97" s="60">
        <f t="shared" si="4"/>
        <v>21.9</v>
      </c>
      <c r="J97" s="55">
        <v>0</v>
      </c>
      <c r="K97" s="167">
        <v>1.25</v>
      </c>
      <c r="L97" s="167">
        <v>4.625</v>
      </c>
      <c r="M97" s="167">
        <v>47</v>
      </c>
      <c r="N97" s="168" t="s">
        <v>127</v>
      </c>
      <c r="O97" s="74"/>
      <c r="P97" s="74"/>
      <c r="Q97" s="74"/>
      <c r="R97" s="74"/>
      <c r="S97" s="74"/>
      <c r="T97" s="74"/>
      <c r="U97" s="74"/>
      <c r="V97" s="74"/>
      <c r="W97" s="75">
        <v>6</v>
      </c>
      <c r="X97" s="75"/>
    </row>
    <row r="98" spans="1:25" ht="16.5" thickBot="1" x14ac:dyDescent="0.3">
      <c r="A98" s="22">
        <v>2012</v>
      </c>
      <c r="B98" s="22">
        <v>6</v>
      </c>
      <c r="C98" s="22">
        <v>5</v>
      </c>
      <c r="D98" s="22">
        <v>23</v>
      </c>
      <c r="E98" s="23" t="s">
        <v>14</v>
      </c>
      <c r="F98" s="17" t="s">
        <v>16</v>
      </c>
      <c r="G98">
        <f t="shared" si="5"/>
        <v>8</v>
      </c>
      <c r="H98" s="5">
        <v>41065</v>
      </c>
      <c r="I98" s="60">
        <f t="shared" si="4"/>
        <v>23</v>
      </c>
      <c r="J98" s="55">
        <v>0</v>
      </c>
      <c r="K98" s="167">
        <v>1</v>
      </c>
      <c r="L98" s="167">
        <v>3.375</v>
      </c>
      <c r="M98" s="167">
        <v>38.875</v>
      </c>
      <c r="N98" s="168" t="s">
        <v>125</v>
      </c>
      <c r="O98" s="74"/>
      <c r="P98" s="74"/>
      <c r="Q98" s="74"/>
      <c r="R98" s="74"/>
      <c r="S98" s="74"/>
      <c r="T98" s="74"/>
      <c r="U98" s="74"/>
      <c r="V98" s="74"/>
      <c r="W98" s="75">
        <v>11</v>
      </c>
      <c r="X98" s="75"/>
    </row>
    <row r="99" spans="1:25" ht="16.5" thickBot="1" x14ac:dyDescent="0.3">
      <c r="A99" s="22">
        <v>2012</v>
      </c>
      <c r="B99" s="22">
        <v>6</v>
      </c>
      <c r="C99" s="22">
        <v>6</v>
      </c>
      <c r="D99" s="22">
        <v>21.9</v>
      </c>
      <c r="E99" s="23" t="s">
        <v>14</v>
      </c>
      <c r="F99" s="17" t="s">
        <v>16</v>
      </c>
      <c r="G99">
        <f t="shared" si="5"/>
        <v>6.8999999999999986</v>
      </c>
      <c r="H99" s="5">
        <v>41066</v>
      </c>
      <c r="I99" s="60">
        <f t="shared" si="4"/>
        <v>21.9</v>
      </c>
      <c r="J99" s="55">
        <v>1.6</v>
      </c>
      <c r="K99" s="167">
        <v>2</v>
      </c>
      <c r="L99" s="167">
        <v>6.125</v>
      </c>
      <c r="M99" s="167">
        <v>58.625</v>
      </c>
      <c r="N99" s="168" t="s">
        <v>117</v>
      </c>
      <c r="O99" s="74"/>
      <c r="P99" s="74"/>
      <c r="Q99" s="74"/>
      <c r="R99" s="74"/>
      <c r="S99" s="74"/>
      <c r="T99" s="74"/>
      <c r="U99" s="74"/>
      <c r="V99" s="74"/>
      <c r="W99" s="75">
        <v>5</v>
      </c>
      <c r="X99" s="75"/>
    </row>
    <row r="100" spans="1:25" ht="16.5" thickBot="1" x14ac:dyDescent="0.3">
      <c r="A100" s="22">
        <v>2012</v>
      </c>
      <c r="B100" s="22">
        <v>6</v>
      </c>
      <c r="C100" s="22">
        <v>7</v>
      </c>
      <c r="D100" s="22">
        <v>17.600000000000001</v>
      </c>
      <c r="E100" s="23" t="s">
        <v>14</v>
      </c>
      <c r="F100" s="17" t="s">
        <v>16</v>
      </c>
      <c r="G100">
        <f t="shared" si="5"/>
        <v>2.6000000000000014</v>
      </c>
      <c r="H100" s="5">
        <v>41067</v>
      </c>
      <c r="I100" s="60">
        <f t="shared" si="4"/>
        <v>17.600000000000001</v>
      </c>
      <c r="J100" s="55">
        <v>0</v>
      </c>
      <c r="K100" s="167">
        <v>1.375</v>
      </c>
      <c r="L100" s="167">
        <v>5.125</v>
      </c>
      <c r="M100" s="167">
        <v>59.125</v>
      </c>
      <c r="N100" s="168" t="s">
        <v>119</v>
      </c>
      <c r="O100" s="74"/>
      <c r="P100" s="74"/>
      <c r="Q100" s="74"/>
      <c r="R100" s="74"/>
      <c r="S100" s="74"/>
      <c r="T100" s="74"/>
      <c r="U100" s="74"/>
      <c r="V100" s="74"/>
      <c r="W100" s="75">
        <v>10</v>
      </c>
      <c r="X100" s="75"/>
    </row>
    <row r="101" spans="1:25" ht="16.5" thickBot="1" x14ac:dyDescent="0.3">
      <c r="A101" s="22">
        <v>2012</v>
      </c>
      <c r="B101" s="22">
        <v>6</v>
      </c>
      <c r="C101" s="22">
        <v>8</v>
      </c>
      <c r="D101" s="22">
        <v>17.7</v>
      </c>
      <c r="E101" s="23" t="s">
        <v>14</v>
      </c>
      <c r="F101" s="17" t="s">
        <v>16</v>
      </c>
      <c r="G101">
        <f t="shared" si="5"/>
        <v>2.6999999999999993</v>
      </c>
      <c r="H101" s="5">
        <v>41068</v>
      </c>
      <c r="I101" s="60">
        <f t="shared" si="4"/>
        <v>17.7</v>
      </c>
      <c r="J101" s="55">
        <v>0</v>
      </c>
      <c r="K101" s="167">
        <v>1.625</v>
      </c>
      <c r="L101" s="167">
        <v>4.875</v>
      </c>
      <c r="M101" s="167">
        <v>54.25</v>
      </c>
      <c r="N101" s="168" t="s">
        <v>129</v>
      </c>
      <c r="O101" s="74"/>
      <c r="P101" s="74"/>
      <c r="Q101" s="74"/>
      <c r="R101" s="74"/>
      <c r="S101" s="74"/>
      <c r="T101" s="74"/>
      <c r="U101" s="74"/>
      <c r="V101" s="74"/>
      <c r="W101" s="75">
        <v>7</v>
      </c>
      <c r="X101" s="75"/>
    </row>
    <row r="102" spans="1:25" ht="16.5" thickBot="1" x14ac:dyDescent="0.3">
      <c r="A102" s="22">
        <v>2012</v>
      </c>
      <c r="B102" s="22">
        <v>6</v>
      </c>
      <c r="C102" s="22">
        <v>9</v>
      </c>
      <c r="D102" s="22">
        <v>19.7</v>
      </c>
      <c r="E102" s="23" t="s">
        <v>14</v>
      </c>
      <c r="F102" s="17" t="s">
        <v>16</v>
      </c>
      <c r="G102">
        <f t="shared" si="5"/>
        <v>4.6999999999999993</v>
      </c>
      <c r="H102" s="5">
        <v>41069</v>
      </c>
      <c r="I102" s="60">
        <f t="shared" si="4"/>
        <v>19.7</v>
      </c>
      <c r="J102" s="55">
        <v>0</v>
      </c>
      <c r="K102" s="167">
        <v>1.5</v>
      </c>
      <c r="L102" s="167">
        <v>4.375</v>
      </c>
      <c r="M102" s="167">
        <v>60</v>
      </c>
      <c r="N102" s="168" t="s">
        <v>125</v>
      </c>
      <c r="O102" s="74"/>
      <c r="P102" s="74"/>
      <c r="Q102" s="74"/>
      <c r="R102" s="74"/>
      <c r="S102" s="74"/>
      <c r="T102" s="74"/>
      <c r="U102" s="74"/>
      <c r="V102" s="74"/>
      <c r="W102" s="75">
        <v>2</v>
      </c>
      <c r="X102" s="75"/>
    </row>
    <row r="103" spans="1:25" ht="16.5" thickBot="1" x14ac:dyDescent="0.3">
      <c r="A103" s="22">
        <v>2012</v>
      </c>
      <c r="B103" s="22">
        <v>6</v>
      </c>
      <c r="C103" s="22">
        <v>10</v>
      </c>
      <c r="D103" s="22">
        <v>23.4</v>
      </c>
      <c r="E103" s="23" t="s">
        <v>14</v>
      </c>
      <c r="F103" s="17" t="s">
        <v>16</v>
      </c>
      <c r="G103">
        <f t="shared" si="5"/>
        <v>8.3999999999999986</v>
      </c>
      <c r="H103" s="5">
        <v>41070</v>
      </c>
      <c r="I103" s="60">
        <f t="shared" si="4"/>
        <v>23.4</v>
      </c>
      <c r="J103" s="55">
        <v>0</v>
      </c>
      <c r="K103" s="167">
        <v>1.5</v>
      </c>
      <c r="L103" s="167">
        <v>4.75</v>
      </c>
      <c r="M103" s="167">
        <v>45.5</v>
      </c>
      <c r="N103" s="168" t="s">
        <v>125</v>
      </c>
      <c r="O103" s="74"/>
      <c r="P103" s="74"/>
      <c r="Q103" s="74"/>
      <c r="R103" s="74"/>
      <c r="S103" s="74"/>
      <c r="T103" s="74"/>
      <c r="U103" s="74"/>
      <c r="V103" s="74"/>
      <c r="W103" s="75">
        <v>2</v>
      </c>
      <c r="X103" s="75"/>
    </row>
    <row r="104" spans="1:25" ht="16.5" thickBot="1" x14ac:dyDescent="0.3">
      <c r="A104" s="22">
        <v>2012</v>
      </c>
      <c r="B104" s="22">
        <v>6</v>
      </c>
      <c r="C104" s="22">
        <v>11</v>
      </c>
      <c r="D104" s="22">
        <v>23.6</v>
      </c>
      <c r="E104" s="23" t="s">
        <v>14</v>
      </c>
      <c r="F104" s="17" t="s">
        <v>16</v>
      </c>
      <c r="G104">
        <f t="shared" si="5"/>
        <v>8.6000000000000014</v>
      </c>
      <c r="H104" s="5">
        <v>41071</v>
      </c>
      <c r="I104" s="60">
        <f t="shared" si="4"/>
        <v>23.6</v>
      </c>
      <c r="J104" s="55">
        <v>0</v>
      </c>
      <c r="K104" s="167">
        <v>2</v>
      </c>
      <c r="L104" s="167">
        <v>6.25</v>
      </c>
      <c r="M104" s="167">
        <v>55</v>
      </c>
      <c r="N104" s="168" t="s">
        <v>120</v>
      </c>
      <c r="O104" s="74"/>
      <c r="P104" s="74"/>
      <c r="Q104" s="74"/>
      <c r="R104" s="74"/>
      <c r="S104" s="74"/>
      <c r="T104" s="74"/>
      <c r="U104" s="74"/>
      <c r="V104" s="74"/>
      <c r="W104" s="75">
        <v>7</v>
      </c>
      <c r="X104" s="75"/>
    </row>
    <row r="105" spans="1:25" ht="16.5" thickBot="1" x14ac:dyDescent="0.3">
      <c r="A105" s="22">
        <v>2012</v>
      </c>
      <c r="B105" s="22">
        <v>6</v>
      </c>
      <c r="C105" s="22">
        <v>12</v>
      </c>
      <c r="D105" s="22">
        <v>21.2</v>
      </c>
      <c r="E105" s="23" t="s">
        <v>14</v>
      </c>
      <c r="F105" s="17" t="s">
        <v>16</v>
      </c>
      <c r="G105">
        <f t="shared" si="5"/>
        <v>6.1999999999999993</v>
      </c>
      <c r="H105" s="5">
        <v>41072</v>
      </c>
      <c r="I105" s="60">
        <f t="shared" si="4"/>
        <v>21.2</v>
      </c>
      <c r="J105" s="55">
        <v>2</v>
      </c>
      <c r="K105" s="167">
        <v>1.5</v>
      </c>
      <c r="L105" s="167">
        <v>5.625</v>
      </c>
      <c r="M105" s="167">
        <v>63.125</v>
      </c>
      <c r="N105" s="168" t="s">
        <v>129</v>
      </c>
      <c r="O105" s="74"/>
      <c r="P105" s="74"/>
      <c r="Q105" s="74"/>
      <c r="R105" s="74"/>
      <c r="S105" s="74"/>
      <c r="T105" s="74"/>
      <c r="U105" s="74"/>
      <c r="V105" s="74"/>
      <c r="W105" s="75">
        <v>5</v>
      </c>
      <c r="X105" s="75"/>
    </row>
    <row r="106" spans="1:25" ht="16.5" thickBot="1" x14ac:dyDescent="0.3">
      <c r="A106" s="22">
        <v>2012</v>
      </c>
      <c r="B106" s="22">
        <v>6</v>
      </c>
      <c r="C106" s="22">
        <v>13</v>
      </c>
      <c r="D106" s="22">
        <v>25.2</v>
      </c>
      <c r="E106" s="23" t="s">
        <v>14</v>
      </c>
      <c r="F106" s="17" t="s">
        <v>16</v>
      </c>
      <c r="G106">
        <f t="shared" si="5"/>
        <v>10.199999999999999</v>
      </c>
      <c r="H106" s="5">
        <v>41073</v>
      </c>
      <c r="I106" s="60">
        <f t="shared" si="4"/>
        <v>25.2</v>
      </c>
      <c r="J106" s="55">
        <v>0</v>
      </c>
      <c r="K106" s="167">
        <v>1.875</v>
      </c>
      <c r="L106" s="167">
        <v>6.25</v>
      </c>
      <c r="M106" s="167">
        <v>44</v>
      </c>
      <c r="N106" s="168" t="s">
        <v>121</v>
      </c>
      <c r="O106" s="74"/>
      <c r="P106" s="74"/>
      <c r="Q106" s="74"/>
      <c r="R106" s="74"/>
      <c r="S106" s="74"/>
      <c r="T106" s="74"/>
      <c r="U106" s="74"/>
      <c r="V106" s="74"/>
      <c r="W106" s="75">
        <v>12</v>
      </c>
      <c r="X106" s="75"/>
    </row>
    <row r="107" spans="1:25" ht="16.5" thickBot="1" x14ac:dyDescent="0.3">
      <c r="A107" s="22">
        <v>2012</v>
      </c>
      <c r="B107" s="22">
        <v>6</v>
      </c>
      <c r="C107" s="22">
        <v>14</v>
      </c>
      <c r="D107" s="22">
        <v>24.7</v>
      </c>
      <c r="E107" s="23" t="s">
        <v>14</v>
      </c>
      <c r="F107" s="17" t="s">
        <v>16</v>
      </c>
      <c r="G107">
        <f t="shared" si="5"/>
        <v>9.6999999999999993</v>
      </c>
      <c r="H107" s="5">
        <v>41074</v>
      </c>
      <c r="I107" s="60">
        <f t="shared" si="4"/>
        <v>24.7</v>
      </c>
      <c r="J107" s="55">
        <v>0</v>
      </c>
      <c r="K107" s="167">
        <v>2.25</v>
      </c>
      <c r="L107" s="167">
        <v>6.75</v>
      </c>
      <c r="M107" s="167">
        <v>54</v>
      </c>
      <c r="N107" s="168" t="s">
        <v>122</v>
      </c>
      <c r="O107" s="74"/>
      <c r="P107" s="74"/>
      <c r="Q107" s="74"/>
      <c r="R107" s="74"/>
      <c r="S107" s="74"/>
      <c r="T107" s="74"/>
      <c r="U107" s="74"/>
      <c r="V107" s="74"/>
      <c r="W107" s="75">
        <v>25</v>
      </c>
      <c r="X107" s="75"/>
    </row>
    <row r="108" spans="1:25" ht="16.5" thickBot="1" x14ac:dyDescent="0.3">
      <c r="A108" s="22">
        <v>2012</v>
      </c>
      <c r="B108" s="22">
        <v>6</v>
      </c>
      <c r="C108" s="22">
        <v>15</v>
      </c>
      <c r="D108" s="22">
        <v>21.1</v>
      </c>
      <c r="E108" s="23" t="s">
        <v>14</v>
      </c>
      <c r="F108" s="17" t="s">
        <v>16</v>
      </c>
      <c r="G108">
        <f t="shared" si="5"/>
        <v>6.1000000000000014</v>
      </c>
      <c r="H108" s="5">
        <v>41075</v>
      </c>
      <c r="I108" s="60">
        <f t="shared" si="4"/>
        <v>21.1</v>
      </c>
      <c r="J108" s="55">
        <v>0.1</v>
      </c>
      <c r="K108" s="167">
        <v>1.75</v>
      </c>
      <c r="L108" s="167">
        <v>4.875</v>
      </c>
      <c r="M108" s="167">
        <v>67.25</v>
      </c>
      <c r="N108" s="168" t="s">
        <v>117</v>
      </c>
      <c r="O108" s="74"/>
      <c r="P108" s="74"/>
      <c r="Q108" s="74"/>
      <c r="R108" s="74"/>
      <c r="S108" s="74"/>
      <c r="T108" s="74"/>
      <c r="U108" s="74"/>
      <c r="V108" s="74"/>
      <c r="W108" s="75">
        <v>22</v>
      </c>
      <c r="X108" s="75"/>
      <c r="Y108">
        <v>2</v>
      </c>
    </row>
    <row r="109" spans="1:25" ht="16.5" thickBot="1" x14ac:dyDescent="0.3">
      <c r="A109" s="22">
        <v>2012</v>
      </c>
      <c r="B109" s="22">
        <v>6</v>
      </c>
      <c r="C109" s="22">
        <v>16</v>
      </c>
      <c r="D109" s="22">
        <v>19.8</v>
      </c>
      <c r="E109" s="23" t="s">
        <v>14</v>
      </c>
      <c r="F109" s="17" t="s">
        <v>16</v>
      </c>
      <c r="G109">
        <f t="shared" si="5"/>
        <v>4.8000000000000007</v>
      </c>
      <c r="H109" s="5">
        <v>41076</v>
      </c>
      <c r="I109" s="60">
        <f t="shared" si="4"/>
        <v>19.8</v>
      </c>
      <c r="J109" s="55">
        <v>0</v>
      </c>
      <c r="K109" s="167">
        <v>1</v>
      </c>
      <c r="L109" s="167">
        <v>3.5</v>
      </c>
      <c r="M109" s="167">
        <v>59.75</v>
      </c>
      <c r="N109" s="168" t="s">
        <v>121</v>
      </c>
      <c r="O109" s="74"/>
      <c r="P109" s="74"/>
      <c r="Q109" s="74"/>
      <c r="R109" s="74"/>
      <c r="S109" s="74"/>
      <c r="T109" s="74"/>
      <c r="U109" s="74"/>
      <c r="V109" s="74"/>
      <c r="W109" s="75">
        <v>38</v>
      </c>
      <c r="X109" s="75"/>
      <c r="Y109">
        <v>2</v>
      </c>
    </row>
    <row r="110" spans="1:25" ht="16.5" thickBot="1" x14ac:dyDescent="0.3">
      <c r="A110" s="22">
        <v>2012</v>
      </c>
      <c r="B110" s="22">
        <v>6</v>
      </c>
      <c r="C110" s="22">
        <v>17</v>
      </c>
      <c r="D110" s="22">
        <v>20.9</v>
      </c>
      <c r="E110" s="23" t="s">
        <v>14</v>
      </c>
      <c r="F110" s="17" t="s">
        <v>16</v>
      </c>
      <c r="G110">
        <f t="shared" si="5"/>
        <v>5.8999999999999986</v>
      </c>
      <c r="H110" s="5">
        <v>41077</v>
      </c>
      <c r="I110" s="60">
        <f t="shared" si="4"/>
        <v>20.9</v>
      </c>
      <c r="J110" s="55">
        <v>0.8</v>
      </c>
      <c r="K110" s="167">
        <v>1.125</v>
      </c>
      <c r="L110" s="167">
        <v>3.75</v>
      </c>
      <c r="M110" s="167">
        <v>70.625</v>
      </c>
      <c r="N110" s="168" t="s">
        <v>118</v>
      </c>
      <c r="O110" s="74"/>
      <c r="P110" s="74"/>
      <c r="Q110" s="74"/>
      <c r="R110" s="74"/>
      <c r="S110" s="74"/>
      <c r="T110" s="74"/>
      <c r="U110" s="74"/>
      <c r="V110" s="74"/>
      <c r="W110" s="75">
        <v>54</v>
      </c>
      <c r="X110" s="75"/>
      <c r="Y110">
        <v>1</v>
      </c>
    </row>
    <row r="111" spans="1:25" ht="16.5" thickBot="1" x14ac:dyDescent="0.3">
      <c r="A111" s="22">
        <v>2012</v>
      </c>
      <c r="B111" s="22">
        <v>6</v>
      </c>
      <c r="C111" s="22">
        <v>18</v>
      </c>
      <c r="D111" s="22">
        <v>20.7</v>
      </c>
      <c r="E111" s="23" t="s">
        <v>14</v>
      </c>
      <c r="F111" s="17" t="s">
        <v>16</v>
      </c>
      <c r="G111">
        <f t="shared" si="5"/>
        <v>5.6999999999999993</v>
      </c>
      <c r="H111" s="5">
        <v>41078</v>
      </c>
      <c r="I111" s="60">
        <f t="shared" si="4"/>
        <v>20.7</v>
      </c>
      <c r="J111" s="55">
        <v>4.5</v>
      </c>
      <c r="K111" s="167">
        <v>1.125</v>
      </c>
      <c r="L111" s="167">
        <v>3.625</v>
      </c>
      <c r="M111" s="167">
        <v>83.875</v>
      </c>
      <c r="N111" s="168" t="s">
        <v>118</v>
      </c>
      <c r="O111" s="74"/>
      <c r="P111" s="74"/>
      <c r="Q111" s="74"/>
      <c r="R111" s="74"/>
      <c r="S111" s="74"/>
      <c r="T111" s="74"/>
      <c r="U111" s="74"/>
      <c r="V111" s="74"/>
      <c r="W111" s="75"/>
      <c r="X111" s="75"/>
    </row>
    <row r="112" spans="1:25" ht="16.5" thickBot="1" x14ac:dyDescent="0.3">
      <c r="A112" s="22">
        <v>2012</v>
      </c>
      <c r="B112" s="22">
        <v>6</v>
      </c>
      <c r="C112" s="22">
        <v>19</v>
      </c>
      <c r="D112" s="22">
        <v>20.8</v>
      </c>
      <c r="E112" s="23" t="s">
        <v>14</v>
      </c>
      <c r="F112" s="17" t="s">
        <v>16</v>
      </c>
      <c r="G112">
        <f t="shared" si="5"/>
        <v>5.8000000000000007</v>
      </c>
      <c r="H112" s="5">
        <v>41079</v>
      </c>
      <c r="I112" s="60">
        <f t="shared" si="4"/>
        <v>20.8</v>
      </c>
      <c r="J112" s="55">
        <v>0.1</v>
      </c>
      <c r="K112" s="167">
        <v>0.875</v>
      </c>
      <c r="L112" s="167">
        <v>4</v>
      </c>
      <c r="M112" s="167">
        <v>75</v>
      </c>
      <c r="N112" s="168" t="s">
        <v>129</v>
      </c>
      <c r="O112" s="74"/>
      <c r="P112" s="74"/>
      <c r="Q112" s="74"/>
      <c r="R112" s="74"/>
      <c r="S112" s="74"/>
      <c r="T112" s="74"/>
      <c r="U112" s="74"/>
      <c r="V112" s="74"/>
      <c r="W112" s="75">
        <v>72</v>
      </c>
      <c r="X112" s="75"/>
      <c r="Y112">
        <v>1</v>
      </c>
    </row>
    <row r="113" spans="1:28" ht="16.5" thickBot="1" x14ac:dyDescent="0.3">
      <c r="A113" s="22">
        <v>2012</v>
      </c>
      <c r="B113" s="22">
        <v>6</v>
      </c>
      <c r="C113" s="22">
        <v>20</v>
      </c>
      <c r="D113" s="22">
        <v>20.8</v>
      </c>
      <c r="E113" s="23" t="s">
        <v>14</v>
      </c>
      <c r="F113" s="17" t="s">
        <v>16</v>
      </c>
      <c r="G113">
        <f t="shared" si="5"/>
        <v>5.8000000000000007</v>
      </c>
      <c r="H113" s="5">
        <v>41080</v>
      </c>
      <c r="I113" s="60">
        <f t="shared" si="4"/>
        <v>20.8</v>
      </c>
      <c r="J113" s="55">
        <v>0.1</v>
      </c>
      <c r="K113" s="167">
        <v>2</v>
      </c>
      <c r="L113" s="167">
        <v>5.75</v>
      </c>
      <c r="M113" s="167">
        <v>61</v>
      </c>
      <c r="N113" s="168" t="s">
        <v>132</v>
      </c>
      <c r="O113" s="74"/>
      <c r="P113" s="74">
        <v>16</v>
      </c>
      <c r="Q113" s="74"/>
      <c r="R113" s="74"/>
      <c r="S113" s="74"/>
      <c r="T113" s="74"/>
      <c r="U113" s="74"/>
      <c r="V113" s="74"/>
      <c r="W113" s="75">
        <v>100</v>
      </c>
      <c r="X113" s="75">
        <v>10</v>
      </c>
      <c r="Y113">
        <v>2</v>
      </c>
      <c r="AB113">
        <v>8</v>
      </c>
    </row>
    <row r="114" spans="1:28" ht="16.5" thickBot="1" x14ac:dyDescent="0.3">
      <c r="A114" s="22">
        <v>2012</v>
      </c>
      <c r="B114" s="22">
        <v>6</v>
      </c>
      <c r="C114" s="22">
        <v>21</v>
      </c>
      <c r="D114" s="22">
        <v>20.3</v>
      </c>
      <c r="E114" s="23" t="s">
        <v>14</v>
      </c>
      <c r="F114" s="17" t="s">
        <v>16</v>
      </c>
      <c r="G114">
        <f t="shared" si="5"/>
        <v>5.3000000000000007</v>
      </c>
      <c r="H114" s="5">
        <v>41081</v>
      </c>
      <c r="I114" s="60">
        <f t="shared" si="4"/>
        <v>20.3</v>
      </c>
      <c r="J114" s="55">
        <v>0</v>
      </c>
      <c r="K114" s="167">
        <v>1.625</v>
      </c>
      <c r="L114" s="167">
        <v>6.125</v>
      </c>
      <c r="M114" s="167">
        <v>50.5</v>
      </c>
      <c r="N114" s="168" t="s">
        <v>124</v>
      </c>
      <c r="O114" s="74"/>
      <c r="P114" s="74"/>
      <c r="Q114" s="74"/>
      <c r="R114" s="74"/>
      <c r="S114" s="74"/>
      <c r="T114" s="74"/>
      <c r="U114" s="74"/>
      <c r="V114" s="74"/>
      <c r="W114" s="75">
        <v>51</v>
      </c>
      <c r="X114" s="75">
        <v>10</v>
      </c>
      <c r="Y114">
        <v>9</v>
      </c>
    </row>
    <row r="115" spans="1:28" ht="16.5" thickBot="1" x14ac:dyDescent="0.3">
      <c r="A115" s="22">
        <v>2012</v>
      </c>
      <c r="B115" s="22">
        <v>6</v>
      </c>
      <c r="C115" s="22">
        <v>22</v>
      </c>
      <c r="D115" s="22">
        <v>22</v>
      </c>
      <c r="E115" s="23" t="s">
        <v>14</v>
      </c>
      <c r="F115" s="17" t="s">
        <v>16</v>
      </c>
      <c r="G115">
        <f t="shared" si="5"/>
        <v>7</v>
      </c>
      <c r="H115" s="5">
        <v>41082</v>
      </c>
      <c r="I115" s="60">
        <f t="shared" si="4"/>
        <v>22</v>
      </c>
      <c r="J115" s="55">
        <v>0</v>
      </c>
      <c r="K115" s="167">
        <v>1.75</v>
      </c>
      <c r="L115" s="167">
        <v>5</v>
      </c>
      <c r="M115" s="167">
        <v>49.25</v>
      </c>
      <c r="N115" s="168" t="s">
        <v>120</v>
      </c>
      <c r="O115" s="74"/>
      <c r="P115" s="74"/>
      <c r="Q115" s="74"/>
      <c r="R115" s="74"/>
      <c r="S115" s="74"/>
      <c r="T115" s="74"/>
      <c r="U115" s="74"/>
      <c r="V115" s="74">
        <v>14</v>
      </c>
      <c r="W115" s="75"/>
      <c r="X115" s="75">
        <v>13</v>
      </c>
      <c r="Y115">
        <v>10</v>
      </c>
    </row>
    <row r="116" spans="1:28" ht="16.5" thickBot="1" x14ac:dyDescent="0.3">
      <c r="A116" s="22">
        <v>2012</v>
      </c>
      <c r="B116" s="22">
        <v>6</v>
      </c>
      <c r="C116" s="22">
        <v>23</v>
      </c>
      <c r="D116" s="22">
        <v>22.8</v>
      </c>
      <c r="E116" s="23" t="s">
        <v>14</v>
      </c>
      <c r="F116" s="17" t="s">
        <v>16</v>
      </c>
      <c r="G116">
        <f t="shared" si="5"/>
        <v>7.8000000000000007</v>
      </c>
      <c r="H116" s="5">
        <v>41083</v>
      </c>
      <c r="I116" s="60">
        <f t="shared" si="4"/>
        <v>22.8</v>
      </c>
      <c r="J116" s="55">
        <v>0</v>
      </c>
      <c r="K116" s="167">
        <v>1.75</v>
      </c>
      <c r="L116" s="167">
        <v>5.125</v>
      </c>
      <c r="M116" s="167">
        <v>47.5</v>
      </c>
      <c r="N116" s="168" t="s">
        <v>127</v>
      </c>
      <c r="O116" s="74"/>
      <c r="P116" s="74"/>
      <c r="Q116" s="74"/>
      <c r="R116" s="74"/>
      <c r="S116" s="74"/>
      <c r="T116" s="74"/>
      <c r="U116" s="74"/>
      <c r="V116" s="74">
        <v>8</v>
      </c>
      <c r="W116" s="75">
        <v>16</v>
      </c>
      <c r="X116" s="75">
        <v>16</v>
      </c>
      <c r="Y116">
        <v>13</v>
      </c>
    </row>
    <row r="117" spans="1:28" ht="16.5" thickBot="1" x14ac:dyDescent="0.3">
      <c r="A117" s="22">
        <v>2012</v>
      </c>
      <c r="B117" s="22">
        <v>6</v>
      </c>
      <c r="C117" s="22">
        <v>24</v>
      </c>
      <c r="D117" s="22">
        <v>24.3</v>
      </c>
      <c r="E117" s="23" t="s">
        <v>14</v>
      </c>
      <c r="F117" s="17" t="s">
        <v>16</v>
      </c>
      <c r="G117">
        <f t="shared" si="5"/>
        <v>9.3000000000000007</v>
      </c>
      <c r="H117" s="5">
        <v>41084</v>
      </c>
      <c r="I117" s="60">
        <f t="shared" si="4"/>
        <v>24.3</v>
      </c>
      <c r="J117" s="55">
        <v>0</v>
      </c>
      <c r="K117" s="167">
        <v>2.25</v>
      </c>
      <c r="L117" s="167">
        <v>6.5</v>
      </c>
      <c r="M117" s="167">
        <v>41</v>
      </c>
      <c r="N117" s="168" t="s">
        <v>129</v>
      </c>
      <c r="O117" s="74"/>
      <c r="P117" s="74"/>
      <c r="Q117" s="74"/>
      <c r="R117" s="74"/>
      <c r="S117" s="74"/>
      <c r="T117" s="74"/>
      <c r="U117" s="74"/>
      <c r="V117" s="74">
        <v>7</v>
      </c>
      <c r="W117" s="75">
        <v>10</v>
      </c>
      <c r="X117" s="75">
        <v>18</v>
      </c>
      <c r="Y117">
        <v>15</v>
      </c>
    </row>
    <row r="118" spans="1:28" ht="16.5" thickBot="1" x14ac:dyDescent="0.3">
      <c r="A118" s="22">
        <v>2012</v>
      </c>
      <c r="B118" s="22">
        <v>6</v>
      </c>
      <c r="C118" s="22">
        <v>25</v>
      </c>
      <c r="D118" s="22">
        <v>23.2</v>
      </c>
      <c r="E118" s="23" t="s">
        <v>14</v>
      </c>
      <c r="F118" s="17" t="s">
        <v>16</v>
      </c>
      <c r="G118">
        <f t="shared" si="5"/>
        <v>8.1999999999999993</v>
      </c>
      <c r="H118" s="5">
        <v>41085</v>
      </c>
      <c r="I118" s="60">
        <f t="shared" si="4"/>
        <v>23.2</v>
      </c>
      <c r="J118" s="55">
        <v>0</v>
      </c>
      <c r="K118" s="167">
        <v>1.25</v>
      </c>
      <c r="L118" s="167">
        <v>4.5</v>
      </c>
      <c r="M118" s="167">
        <v>41.375</v>
      </c>
      <c r="N118" s="168" t="s">
        <v>125</v>
      </c>
      <c r="O118" s="74"/>
      <c r="P118" s="74"/>
      <c r="Q118" s="74"/>
      <c r="R118" s="74"/>
      <c r="S118" s="74"/>
      <c r="T118" s="74"/>
      <c r="U118" s="74"/>
      <c r="V118" s="74">
        <v>4</v>
      </c>
      <c r="W118" s="75">
        <v>7</v>
      </c>
      <c r="X118" s="75">
        <v>20</v>
      </c>
      <c r="Y118">
        <v>14</v>
      </c>
    </row>
    <row r="119" spans="1:28" ht="16.5" thickBot="1" x14ac:dyDescent="0.3">
      <c r="A119" s="22">
        <v>2012</v>
      </c>
      <c r="B119" s="22">
        <v>6</v>
      </c>
      <c r="C119" s="22">
        <v>26</v>
      </c>
      <c r="D119" s="22">
        <v>22.6</v>
      </c>
      <c r="E119" s="23" t="s">
        <v>14</v>
      </c>
      <c r="F119" s="17" t="s">
        <v>16</v>
      </c>
      <c r="G119">
        <f t="shared" si="5"/>
        <v>7.6000000000000014</v>
      </c>
      <c r="H119" s="5">
        <v>41086</v>
      </c>
      <c r="I119" s="60">
        <f t="shared" si="4"/>
        <v>22.6</v>
      </c>
      <c r="J119" s="55">
        <v>0</v>
      </c>
      <c r="K119" s="167">
        <v>1.75</v>
      </c>
      <c r="L119" s="167">
        <v>4.875</v>
      </c>
      <c r="M119" s="167">
        <v>38.625</v>
      </c>
      <c r="N119" s="168" t="s">
        <v>124</v>
      </c>
      <c r="O119" s="74"/>
      <c r="P119" s="74"/>
      <c r="Q119" s="74"/>
      <c r="R119" s="74"/>
      <c r="S119" s="74"/>
      <c r="T119" s="74"/>
      <c r="U119" s="74"/>
      <c r="V119" s="74">
        <v>3</v>
      </c>
      <c r="W119" s="75">
        <v>6</v>
      </c>
      <c r="X119" s="75">
        <v>21</v>
      </c>
      <c r="Y119">
        <v>13</v>
      </c>
    </row>
    <row r="120" spans="1:28" ht="16.5" thickBot="1" x14ac:dyDescent="0.3">
      <c r="A120" s="22">
        <v>2012</v>
      </c>
      <c r="B120" s="22">
        <v>6</v>
      </c>
      <c r="C120" s="22">
        <v>27</v>
      </c>
      <c r="D120" s="22">
        <v>23.3</v>
      </c>
      <c r="E120" s="23" t="s">
        <v>14</v>
      </c>
      <c r="F120" s="17" t="s">
        <v>16</v>
      </c>
      <c r="G120">
        <f t="shared" si="5"/>
        <v>8.3000000000000007</v>
      </c>
      <c r="H120" s="5">
        <v>41087</v>
      </c>
      <c r="I120" s="60">
        <f t="shared" si="4"/>
        <v>23.3</v>
      </c>
      <c r="J120" s="55">
        <v>0</v>
      </c>
      <c r="K120" s="167">
        <v>1.75</v>
      </c>
      <c r="L120" s="167">
        <v>5.25</v>
      </c>
      <c r="M120" s="167">
        <v>44.625</v>
      </c>
      <c r="N120" s="168" t="s">
        <v>130</v>
      </c>
      <c r="O120" s="74"/>
      <c r="P120" s="74"/>
      <c r="Q120" s="74"/>
      <c r="R120" s="74"/>
      <c r="S120" s="74"/>
      <c r="T120" s="74"/>
      <c r="U120" s="74"/>
      <c r="V120" s="74">
        <v>3</v>
      </c>
      <c r="W120" s="75">
        <v>6</v>
      </c>
      <c r="X120" s="75">
        <v>35</v>
      </c>
      <c r="Y120">
        <v>14</v>
      </c>
    </row>
    <row r="121" spans="1:28" ht="16.5" thickBot="1" x14ac:dyDescent="0.3">
      <c r="A121" s="22">
        <v>2012</v>
      </c>
      <c r="B121" s="22">
        <v>6</v>
      </c>
      <c r="C121" s="22">
        <v>28</v>
      </c>
      <c r="D121" s="22">
        <v>25.1</v>
      </c>
      <c r="E121" s="23" t="s">
        <v>14</v>
      </c>
      <c r="F121" s="17" t="s">
        <v>16</v>
      </c>
      <c r="G121">
        <f t="shared" si="5"/>
        <v>10.100000000000001</v>
      </c>
      <c r="H121" s="5">
        <v>41088</v>
      </c>
      <c r="I121" s="60">
        <f t="shared" si="4"/>
        <v>25.1</v>
      </c>
      <c r="J121" s="55">
        <v>0</v>
      </c>
      <c r="K121" s="167">
        <v>1.875</v>
      </c>
      <c r="L121" s="167">
        <v>6</v>
      </c>
      <c r="M121" s="167">
        <v>49.125</v>
      </c>
      <c r="N121" s="168" t="s">
        <v>125</v>
      </c>
      <c r="O121" s="74"/>
      <c r="P121" s="74"/>
      <c r="Q121" s="74"/>
      <c r="R121" s="74"/>
      <c r="S121" s="74"/>
      <c r="T121" s="74"/>
      <c r="U121" s="74"/>
      <c r="V121" s="74">
        <v>2</v>
      </c>
      <c r="W121" s="75">
        <v>6</v>
      </c>
      <c r="X121" s="75">
        <v>19</v>
      </c>
      <c r="Y121">
        <v>16</v>
      </c>
    </row>
    <row r="122" spans="1:28" ht="16.5" thickBot="1" x14ac:dyDescent="0.3">
      <c r="A122" s="22">
        <v>2012</v>
      </c>
      <c r="B122" s="22">
        <v>6</v>
      </c>
      <c r="C122" s="22">
        <v>29</v>
      </c>
      <c r="D122" s="22">
        <v>23.3</v>
      </c>
      <c r="E122" s="23" t="s">
        <v>14</v>
      </c>
      <c r="F122" s="17" t="s">
        <v>16</v>
      </c>
      <c r="G122">
        <f t="shared" si="5"/>
        <v>8.3000000000000007</v>
      </c>
      <c r="H122" s="5">
        <v>41089</v>
      </c>
      <c r="I122" s="60">
        <f t="shared" si="4"/>
        <v>23.3</v>
      </c>
      <c r="J122" s="55">
        <v>0</v>
      </c>
      <c r="K122" s="167">
        <v>1.5</v>
      </c>
      <c r="L122" s="167">
        <v>4.5</v>
      </c>
      <c r="M122" s="167">
        <v>65.625</v>
      </c>
      <c r="N122" s="168" t="s">
        <v>124</v>
      </c>
      <c r="O122" s="74"/>
      <c r="P122" s="74"/>
      <c r="Q122" s="74"/>
      <c r="R122" s="74"/>
      <c r="S122" s="74"/>
      <c r="T122" s="74"/>
      <c r="U122" s="74"/>
      <c r="V122" s="74">
        <v>2</v>
      </c>
      <c r="W122" s="75"/>
      <c r="X122" s="75">
        <v>17</v>
      </c>
      <c r="Y122">
        <v>15</v>
      </c>
    </row>
    <row r="123" spans="1:28" ht="16.5" thickBot="1" x14ac:dyDescent="0.3">
      <c r="A123" s="22">
        <v>2012</v>
      </c>
      <c r="B123" s="22">
        <v>6</v>
      </c>
      <c r="C123" s="22">
        <v>30</v>
      </c>
      <c r="D123" s="22">
        <v>23.4</v>
      </c>
      <c r="E123" s="23" t="s">
        <v>14</v>
      </c>
      <c r="F123" s="17" t="s">
        <v>16</v>
      </c>
      <c r="G123">
        <f t="shared" si="5"/>
        <v>8.3999999999999986</v>
      </c>
      <c r="H123" s="5">
        <v>41090</v>
      </c>
      <c r="I123" s="60">
        <f t="shared" si="4"/>
        <v>23.4</v>
      </c>
      <c r="J123" s="55">
        <v>0</v>
      </c>
      <c r="K123" s="167">
        <v>1</v>
      </c>
      <c r="L123" s="167">
        <v>3.5</v>
      </c>
      <c r="M123" s="167">
        <v>71.125</v>
      </c>
      <c r="N123" s="168" t="s">
        <v>124</v>
      </c>
      <c r="O123" s="74"/>
      <c r="P123" s="74"/>
      <c r="Q123" s="74"/>
      <c r="R123" s="74"/>
      <c r="S123" s="74"/>
      <c r="T123" s="74"/>
      <c r="U123" s="74"/>
      <c r="V123" s="74">
        <v>2</v>
      </c>
      <c r="W123" s="75">
        <v>3</v>
      </c>
      <c r="X123" s="75">
        <v>13</v>
      </c>
      <c r="Y123">
        <v>20</v>
      </c>
      <c r="Z123">
        <v>1</v>
      </c>
    </row>
    <row r="124" spans="1:28" ht="16.5" thickBot="1" x14ac:dyDescent="0.3">
      <c r="A124" s="22">
        <v>2012</v>
      </c>
      <c r="B124" s="22">
        <v>7</v>
      </c>
      <c r="C124" s="22">
        <v>1</v>
      </c>
      <c r="D124" s="22">
        <v>21.8</v>
      </c>
      <c r="E124" s="23" t="s">
        <v>14</v>
      </c>
      <c r="F124" s="17" t="s">
        <v>16</v>
      </c>
      <c r="G124">
        <f t="shared" si="5"/>
        <v>6.8000000000000007</v>
      </c>
      <c r="H124" s="5">
        <v>41091</v>
      </c>
      <c r="I124" s="60">
        <f t="shared" si="4"/>
        <v>21.8</v>
      </c>
      <c r="J124" s="55">
        <v>0.7</v>
      </c>
      <c r="K124" s="167">
        <v>1.375</v>
      </c>
      <c r="L124" s="167">
        <v>4.75</v>
      </c>
      <c r="M124" s="167">
        <v>74.125</v>
      </c>
      <c r="N124" s="168" t="s">
        <v>124</v>
      </c>
      <c r="O124" s="74"/>
      <c r="P124" s="74"/>
      <c r="Q124" s="74"/>
      <c r="R124" s="74"/>
      <c r="S124" s="74"/>
      <c r="T124" s="74"/>
      <c r="U124" s="74"/>
      <c r="V124" s="74">
        <v>1</v>
      </c>
      <c r="W124" s="75"/>
      <c r="X124" s="75">
        <v>10</v>
      </c>
      <c r="Y124">
        <v>8</v>
      </c>
    </row>
    <row r="125" spans="1:28" ht="16.5" thickBot="1" x14ac:dyDescent="0.3">
      <c r="A125" s="22">
        <v>2012</v>
      </c>
      <c r="B125" s="22">
        <v>7</v>
      </c>
      <c r="C125" s="22">
        <v>2</v>
      </c>
      <c r="D125" s="22">
        <v>20.3</v>
      </c>
      <c r="E125" s="23" t="s">
        <v>14</v>
      </c>
      <c r="F125" s="17" t="s">
        <v>16</v>
      </c>
      <c r="G125">
        <f t="shared" si="5"/>
        <v>5.3000000000000007</v>
      </c>
      <c r="H125" s="5">
        <v>41092</v>
      </c>
      <c r="I125" s="60">
        <f t="shared" si="4"/>
        <v>20.3</v>
      </c>
      <c r="J125" s="55">
        <v>4.2</v>
      </c>
      <c r="K125" s="167">
        <v>1.375</v>
      </c>
      <c r="L125" s="167">
        <v>4.625</v>
      </c>
      <c r="M125" s="167">
        <v>74</v>
      </c>
      <c r="N125" s="168" t="s">
        <v>124</v>
      </c>
      <c r="O125" s="74"/>
      <c r="P125" s="74"/>
      <c r="Q125" s="74"/>
      <c r="R125" s="74"/>
      <c r="S125" s="74"/>
      <c r="T125" s="74"/>
      <c r="U125" s="74"/>
      <c r="V125" s="74">
        <v>1</v>
      </c>
      <c r="W125" s="75">
        <v>1</v>
      </c>
      <c r="X125" s="75">
        <v>7</v>
      </c>
      <c r="Y125">
        <v>7</v>
      </c>
    </row>
    <row r="126" spans="1:28" ht="16.5" thickBot="1" x14ac:dyDescent="0.3">
      <c r="A126" s="22">
        <v>2012</v>
      </c>
      <c r="B126" s="22">
        <v>7</v>
      </c>
      <c r="C126" s="22">
        <v>3</v>
      </c>
      <c r="D126" s="22">
        <v>19.899999999999999</v>
      </c>
      <c r="E126" s="23" t="s">
        <v>14</v>
      </c>
      <c r="F126" s="17" t="s">
        <v>16</v>
      </c>
      <c r="G126">
        <f t="shared" si="5"/>
        <v>4.8999999999999986</v>
      </c>
      <c r="H126" s="5">
        <v>41093</v>
      </c>
      <c r="I126" s="60">
        <f t="shared" si="4"/>
        <v>19.899999999999999</v>
      </c>
      <c r="J126" s="55">
        <v>2.9</v>
      </c>
      <c r="K126" s="167">
        <v>1.5</v>
      </c>
      <c r="L126" s="167">
        <v>5.125</v>
      </c>
      <c r="M126" s="167">
        <v>77.625</v>
      </c>
      <c r="N126" s="168" t="s">
        <v>124</v>
      </c>
      <c r="O126" s="74"/>
      <c r="P126" s="74"/>
      <c r="Q126" s="74"/>
      <c r="R126" s="74"/>
      <c r="S126" s="74"/>
      <c r="T126" s="74"/>
      <c r="U126" s="74"/>
      <c r="V126" s="74">
        <v>1</v>
      </c>
      <c r="W126" s="75">
        <v>1</v>
      </c>
      <c r="X126" s="75">
        <v>5</v>
      </c>
      <c r="Y126">
        <v>6</v>
      </c>
    </row>
    <row r="127" spans="1:28" ht="16.5" thickBot="1" x14ac:dyDescent="0.3">
      <c r="A127" s="22">
        <v>2012</v>
      </c>
      <c r="B127" s="22">
        <v>7</v>
      </c>
      <c r="C127" s="22">
        <v>4</v>
      </c>
      <c r="D127" s="22">
        <v>22.2</v>
      </c>
      <c r="E127" s="23" t="s">
        <v>14</v>
      </c>
      <c r="F127" s="17" t="s">
        <v>16</v>
      </c>
      <c r="G127">
        <f t="shared" si="5"/>
        <v>7.1999999999999993</v>
      </c>
      <c r="H127" s="5">
        <v>41094</v>
      </c>
      <c r="I127" s="60">
        <f t="shared" si="4"/>
        <v>22.2</v>
      </c>
      <c r="J127" s="55">
        <v>1</v>
      </c>
      <c r="K127" s="167">
        <v>1.625</v>
      </c>
      <c r="L127" s="167">
        <v>4.625</v>
      </c>
      <c r="M127" s="167">
        <v>65.625</v>
      </c>
      <c r="N127" s="168" t="s">
        <v>128</v>
      </c>
      <c r="O127" s="74"/>
      <c r="P127" s="74"/>
      <c r="Q127" s="74"/>
      <c r="R127" s="74"/>
      <c r="S127" s="74"/>
      <c r="T127" s="74"/>
      <c r="U127" s="74"/>
      <c r="V127" s="74">
        <v>1</v>
      </c>
      <c r="W127" s="75"/>
      <c r="X127" s="75">
        <v>11</v>
      </c>
      <c r="Y127">
        <v>6</v>
      </c>
    </row>
    <row r="128" spans="1:28" ht="16.5" thickBot="1" x14ac:dyDescent="0.3">
      <c r="A128" s="22">
        <v>2012</v>
      </c>
      <c r="B128" s="22">
        <v>7</v>
      </c>
      <c r="C128" s="22">
        <v>5</v>
      </c>
      <c r="D128" s="22">
        <v>22.4</v>
      </c>
      <c r="E128" s="23" t="s">
        <v>14</v>
      </c>
      <c r="F128" s="17" t="s">
        <v>16</v>
      </c>
      <c r="G128">
        <f t="shared" si="5"/>
        <v>7.3999999999999986</v>
      </c>
      <c r="H128" s="5">
        <v>41095</v>
      </c>
      <c r="I128" s="60">
        <f t="shared" si="4"/>
        <v>22.4</v>
      </c>
      <c r="J128" s="55">
        <v>0.7</v>
      </c>
      <c r="K128" s="167">
        <v>1.25</v>
      </c>
      <c r="L128" s="167">
        <v>4.625</v>
      </c>
      <c r="M128" s="167">
        <v>69.375</v>
      </c>
      <c r="N128" s="168" t="s">
        <v>129</v>
      </c>
      <c r="O128" s="74"/>
      <c r="P128" s="74"/>
      <c r="Q128" s="74"/>
      <c r="R128" s="74"/>
      <c r="S128" s="74"/>
      <c r="T128" s="74"/>
      <c r="U128" s="74"/>
      <c r="V128" s="74"/>
      <c r="W128" s="75"/>
      <c r="X128" s="75">
        <v>10</v>
      </c>
      <c r="Y128">
        <v>5</v>
      </c>
    </row>
    <row r="129" spans="1:27" ht="16.5" thickBot="1" x14ac:dyDescent="0.3">
      <c r="A129" s="22">
        <v>2012</v>
      </c>
      <c r="B129" s="22">
        <v>7</v>
      </c>
      <c r="C129" s="22">
        <v>6</v>
      </c>
      <c r="D129" s="22">
        <v>20.7</v>
      </c>
      <c r="E129" s="23" t="s">
        <v>14</v>
      </c>
      <c r="F129" s="17" t="s">
        <v>16</v>
      </c>
      <c r="G129">
        <f t="shared" si="5"/>
        <v>5.6999999999999993</v>
      </c>
      <c r="H129" s="5">
        <v>41096</v>
      </c>
      <c r="I129" s="60">
        <f t="shared" si="4"/>
        <v>20.7</v>
      </c>
      <c r="J129" s="55">
        <v>4.2</v>
      </c>
      <c r="K129" s="167">
        <v>1.125</v>
      </c>
      <c r="L129" s="167">
        <v>5.125</v>
      </c>
      <c r="M129" s="167">
        <v>84.375</v>
      </c>
      <c r="N129" s="168" t="s">
        <v>117</v>
      </c>
      <c r="O129" s="74"/>
      <c r="P129" s="74"/>
      <c r="Q129" s="74"/>
      <c r="R129" s="74"/>
      <c r="S129" s="74"/>
      <c r="T129" s="74"/>
      <c r="U129" s="74"/>
      <c r="V129" s="74"/>
      <c r="W129" s="75"/>
      <c r="X129" s="75">
        <v>3</v>
      </c>
      <c r="Y129">
        <v>3</v>
      </c>
    </row>
    <row r="130" spans="1:27" ht="16.5" thickBot="1" x14ac:dyDescent="0.3">
      <c r="A130" s="22">
        <v>2012</v>
      </c>
      <c r="B130" s="22">
        <v>7</v>
      </c>
      <c r="C130" s="22">
        <v>7</v>
      </c>
      <c r="D130" s="22">
        <v>19.8</v>
      </c>
      <c r="E130" s="23" t="s">
        <v>14</v>
      </c>
      <c r="F130" s="17" t="s">
        <v>16</v>
      </c>
      <c r="G130">
        <f t="shared" si="5"/>
        <v>4.8000000000000007</v>
      </c>
      <c r="H130" s="5">
        <v>41097</v>
      </c>
      <c r="I130" s="60">
        <f t="shared" si="4"/>
        <v>19.8</v>
      </c>
      <c r="J130" s="55">
        <v>4.2</v>
      </c>
      <c r="K130" s="167">
        <v>1.25</v>
      </c>
      <c r="L130" s="167">
        <v>4</v>
      </c>
      <c r="M130" s="167">
        <v>89.625</v>
      </c>
      <c r="N130" s="168" t="s">
        <v>122</v>
      </c>
      <c r="O130" s="74"/>
      <c r="P130" s="74"/>
      <c r="Q130" s="74"/>
      <c r="R130" s="74"/>
      <c r="S130" s="74"/>
      <c r="T130" s="74"/>
      <c r="U130" s="74"/>
      <c r="V130" s="74"/>
      <c r="W130" s="75"/>
      <c r="X130" s="75">
        <v>3</v>
      </c>
      <c r="Y130">
        <v>2</v>
      </c>
    </row>
    <row r="131" spans="1:27" ht="16.5" thickBot="1" x14ac:dyDescent="0.3">
      <c r="A131" s="22">
        <v>2012</v>
      </c>
      <c r="B131" s="22">
        <v>7</v>
      </c>
      <c r="C131" s="22">
        <v>8</v>
      </c>
      <c r="D131" s="22">
        <v>19.899999999999999</v>
      </c>
      <c r="E131" s="23" t="s">
        <v>14</v>
      </c>
      <c r="F131" s="17" t="s">
        <v>16</v>
      </c>
      <c r="G131">
        <f t="shared" si="5"/>
        <v>4.8999999999999986</v>
      </c>
      <c r="H131" s="5">
        <v>41098</v>
      </c>
      <c r="I131" s="60">
        <f t="shared" ref="I131:I194" si="6">D131</f>
        <v>19.899999999999999</v>
      </c>
      <c r="J131" s="55">
        <v>63.7</v>
      </c>
      <c r="K131" s="167">
        <v>1.5</v>
      </c>
      <c r="L131" s="167">
        <v>4.875</v>
      </c>
      <c r="M131" s="167">
        <v>76.75</v>
      </c>
      <c r="N131" s="168" t="s">
        <v>117</v>
      </c>
      <c r="O131" s="74"/>
      <c r="P131" s="74"/>
      <c r="Q131" s="74"/>
      <c r="R131" s="74"/>
      <c r="S131" s="74"/>
      <c r="T131" s="74"/>
      <c r="U131" s="74"/>
      <c r="V131" s="74"/>
      <c r="W131" s="75"/>
      <c r="X131" s="75"/>
      <c r="Y131">
        <v>2</v>
      </c>
    </row>
    <row r="132" spans="1:27" ht="16.5" thickBot="1" x14ac:dyDescent="0.3">
      <c r="A132" s="22">
        <v>2012</v>
      </c>
      <c r="B132" s="22">
        <v>7</v>
      </c>
      <c r="C132" s="22">
        <v>9</v>
      </c>
      <c r="D132" s="22">
        <v>19.7</v>
      </c>
      <c r="E132" s="23" t="s">
        <v>14</v>
      </c>
      <c r="F132" s="17" t="s">
        <v>16</v>
      </c>
      <c r="G132">
        <f t="shared" si="5"/>
        <v>4.6999999999999993</v>
      </c>
      <c r="H132" s="5">
        <v>41099</v>
      </c>
      <c r="I132" s="60">
        <f t="shared" si="6"/>
        <v>19.7</v>
      </c>
      <c r="J132" s="55">
        <v>0.7</v>
      </c>
      <c r="K132" s="167">
        <v>1.375</v>
      </c>
      <c r="L132" s="167">
        <v>4.875</v>
      </c>
      <c r="M132" s="167">
        <v>55.125</v>
      </c>
      <c r="N132" s="168" t="s">
        <v>117</v>
      </c>
      <c r="O132" s="74"/>
      <c r="P132" s="74"/>
      <c r="Q132" s="74"/>
      <c r="R132" s="74"/>
      <c r="S132" s="74"/>
      <c r="T132" s="74"/>
      <c r="U132" s="74"/>
      <c r="V132" s="74"/>
      <c r="W132" s="75"/>
      <c r="X132" s="75">
        <v>1</v>
      </c>
      <c r="Y132">
        <v>5</v>
      </c>
    </row>
    <row r="133" spans="1:27" ht="16.5" thickBot="1" x14ac:dyDescent="0.3">
      <c r="A133" s="22">
        <v>2012</v>
      </c>
      <c r="B133" s="22">
        <v>7</v>
      </c>
      <c r="C133" s="22">
        <v>10</v>
      </c>
      <c r="D133" s="22">
        <v>17.399999999999999</v>
      </c>
      <c r="E133" s="23" t="s">
        <v>14</v>
      </c>
      <c r="F133" s="17" t="s">
        <v>16</v>
      </c>
      <c r="G133">
        <f t="shared" si="5"/>
        <v>2.3999999999999986</v>
      </c>
      <c r="H133" s="5">
        <v>41100</v>
      </c>
      <c r="I133" s="60">
        <f t="shared" si="6"/>
        <v>17.399999999999999</v>
      </c>
      <c r="J133" s="55">
        <v>0</v>
      </c>
      <c r="K133" s="167">
        <v>1.75</v>
      </c>
      <c r="L133" s="167">
        <v>5.25</v>
      </c>
      <c r="M133" s="167">
        <v>56.25</v>
      </c>
      <c r="N133" s="168" t="s">
        <v>121</v>
      </c>
      <c r="O133" s="74"/>
      <c r="P133" s="74"/>
      <c r="Q133" s="74"/>
      <c r="R133" s="74"/>
      <c r="S133" s="74"/>
      <c r="T133" s="74"/>
      <c r="U133" s="74"/>
      <c r="V133" s="74"/>
      <c r="W133" s="75"/>
      <c r="X133" s="75"/>
      <c r="Y133">
        <v>5</v>
      </c>
      <c r="Z133">
        <v>1</v>
      </c>
    </row>
    <row r="134" spans="1:27" ht="16.5" thickBot="1" x14ac:dyDescent="0.3">
      <c r="A134" s="22">
        <v>2012</v>
      </c>
      <c r="B134" s="22">
        <v>7</v>
      </c>
      <c r="C134" s="22">
        <v>11</v>
      </c>
      <c r="D134" s="22">
        <v>18.2</v>
      </c>
      <c r="E134" s="23" t="s">
        <v>14</v>
      </c>
      <c r="F134" s="17" t="s">
        <v>16</v>
      </c>
      <c r="G134">
        <f t="shared" si="5"/>
        <v>3.1999999999999993</v>
      </c>
      <c r="H134" s="5">
        <v>41101</v>
      </c>
      <c r="I134" s="60">
        <f t="shared" si="6"/>
        <v>18.2</v>
      </c>
      <c r="J134" s="55">
        <v>0</v>
      </c>
      <c r="K134" s="167">
        <v>1.375</v>
      </c>
      <c r="L134" s="167">
        <v>4.5</v>
      </c>
      <c r="M134" s="167">
        <v>54.5</v>
      </c>
      <c r="N134" s="168" t="s">
        <v>130</v>
      </c>
      <c r="O134" s="74"/>
      <c r="P134" s="74"/>
      <c r="Q134" s="74"/>
      <c r="R134" s="74"/>
      <c r="S134" s="74"/>
      <c r="T134" s="74"/>
      <c r="U134" s="74"/>
      <c r="V134" s="74"/>
      <c r="W134" s="75"/>
      <c r="X134" s="75"/>
      <c r="Y134">
        <v>4</v>
      </c>
      <c r="Z134">
        <v>1</v>
      </c>
    </row>
    <row r="135" spans="1:27" ht="16.5" thickBot="1" x14ac:dyDescent="0.3">
      <c r="A135" s="22">
        <v>2012</v>
      </c>
      <c r="B135" s="22">
        <v>7</v>
      </c>
      <c r="C135" s="22">
        <v>12</v>
      </c>
      <c r="D135" s="22">
        <v>19.8</v>
      </c>
      <c r="E135" s="23" t="s">
        <v>14</v>
      </c>
      <c r="F135" s="17" t="s">
        <v>16</v>
      </c>
      <c r="G135">
        <f t="shared" si="5"/>
        <v>4.8000000000000007</v>
      </c>
      <c r="H135" s="5">
        <v>41102</v>
      </c>
      <c r="I135" s="60">
        <f t="shared" si="6"/>
        <v>19.8</v>
      </c>
      <c r="J135" s="55">
        <v>0</v>
      </c>
      <c r="K135" s="167">
        <v>1.25</v>
      </c>
      <c r="L135" s="167">
        <v>4</v>
      </c>
      <c r="M135" s="167">
        <v>57</v>
      </c>
      <c r="N135" s="168" t="s">
        <v>127</v>
      </c>
      <c r="O135" s="74"/>
      <c r="P135" s="74"/>
      <c r="Q135" s="74"/>
      <c r="R135" s="74"/>
      <c r="S135" s="74"/>
      <c r="T135" s="74"/>
      <c r="U135" s="74"/>
      <c r="V135" s="74"/>
      <c r="W135" s="75"/>
      <c r="X135" s="75"/>
      <c r="Y135">
        <v>3</v>
      </c>
    </row>
    <row r="136" spans="1:27" ht="16.5" thickBot="1" x14ac:dyDescent="0.3">
      <c r="A136" s="22">
        <v>2012</v>
      </c>
      <c r="B136" s="22">
        <v>7</v>
      </c>
      <c r="C136" s="22">
        <v>13</v>
      </c>
      <c r="D136" s="22">
        <v>21.8</v>
      </c>
      <c r="E136" s="23" t="s">
        <v>14</v>
      </c>
      <c r="F136" s="17" t="s">
        <v>16</v>
      </c>
      <c r="G136">
        <f t="shared" si="5"/>
        <v>6.8000000000000007</v>
      </c>
      <c r="H136" s="5">
        <v>41103</v>
      </c>
      <c r="I136" s="60">
        <f t="shared" si="6"/>
        <v>21.8</v>
      </c>
      <c r="J136" s="55">
        <v>0</v>
      </c>
      <c r="K136" s="167">
        <v>0.75</v>
      </c>
      <c r="L136" s="167">
        <v>3.375</v>
      </c>
      <c r="M136" s="167">
        <v>55.875</v>
      </c>
      <c r="N136" s="168" t="s">
        <v>129</v>
      </c>
      <c r="O136" s="74"/>
      <c r="P136" s="74"/>
      <c r="Q136" s="74"/>
      <c r="R136" s="74"/>
      <c r="S136" s="74"/>
      <c r="T136" s="74"/>
      <c r="U136" s="74"/>
      <c r="V136" s="74"/>
      <c r="W136" s="75"/>
      <c r="X136" s="75"/>
    </row>
    <row r="137" spans="1:27" ht="16.5" thickBot="1" x14ac:dyDescent="0.3">
      <c r="A137" s="22">
        <v>2012</v>
      </c>
      <c r="B137" s="22">
        <v>7</v>
      </c>
      <c r="C137" s="22">
        <v>14</v>
      </c>
      <c r="D137" s="22">
        <v>22.9</v>
      </c>
      <c r="E137" s="23" t="s">
        <v>14</v>
      </c>
      <c r="F137" s="17" t="s">
        <v>16</v>
      </c>
      <c r="G137">
        <f t="shared" si="5"/>
        <v>7.8999999999999986</v>
      </c>
      <c r="H137" s="5">
        <v>41104</v>
      </c>
      <c r="I137" s="60">
        <f t="shared" si="6"/>
        <v>22.9</v>
      </c>
      <c r="J137" s="55">
        <v>0</v>
      </c>
      <c r="K137" s="167">
        <v>1</v>
      </c>
      <c r="L137" s="167">
        <v>3.75</v>
      </c>
      <c r="M137" s="167">
        <v>58</v>
      </c>
      <c r="N137" s="168" t="s">
        <v>118</v>
      </c>
      <c r="O137" s="74"/>
      <c r="P137" s="74"/>
      <c r="Q137" s="74"/>
      <c r="R137" s="74"/>
      <c r="S137" s="74"/>
      <c r="T137" s="74"/>
      <c r="U137" s="74"/>
      <c r="V137" s="74"/>
      <c r="W137" s="75">
        <v>3</v>
      </c>
      <c r="X137" s="75"/>
      <c r="Z137">
        <v>5</v>
      </c>
    </row>
    <row r="138" spans="1:27" ht="16.5" thickBot="1" x14ac:dyDescent="0.3">
      <c r="A138" s="22">
        <v>2012</v>
      </c>
      <c r="B138" s="22">
        <v>7</v>
      </c>
      <c r="C138" s="22">
        <v>15</v>
      </c>
      <c r="D138" s="22">
        <v>23.6</v>
      </c>
      <c r="E138" s="23" t="s">
        <v>14</v>
      </c>
      <c r="F138" s="17" t="s">
        <v>16</v>
      </c>
      <c r="G138">
        <f t="shared" si="5"/>
        <v>8.6000000000000014</v>
      </c>
      <c r="H138" s="5">
        <v>41105</v>
      </c>
      <c r="I138" s="60">
        <f t="shared" si="6"/>
        <v>23.6</v>
      </c>
      <c r="J138" s="55">
        <v>0</v>
      </c>
      <c r="K138" s="167">
        <v>1.375</v>
      </c>
      <c r="L138" s="167">
        <v>4.375</v>
      </c>
      <c r="M138" s="167">
        <v>49.875</v>
      </c>
      <c r="N138" s="168" t="s">
        <v>122</v>
      </c>
      <c r="O138" s="74"/>
      <c r="P138" s="74"/>
      <c r="Q138" s="74"/>
      <c r="R138" s="74"/>
      <c r="S138" s="74"/>
      <c r="T138" s="74"/>
      <c r="U138" s="74"/>
      <c r="V138" s="74"/>
      <c r="W138" s="75">
        <v>3</v>
      </c>
      <c r="X138" s="75"/>
      <c r="Y138">
        <v>3</v>
      </c>
      <c r="Z138">
        <v>7</v>
      </c>
      <c r="AA138">
        <v>1</v>
      </c>
    </row>
    <row r="139" spans="1:27" ht="16.5" thickBot="1" x14ac:dyDescent="0.3">
      <c r="A139" s="22">
        <v>2012</v>
      </c>
      <c r="B139" s="22">
        <v>7</v>
      </c>
      <c r="C139" s="22">
        <v>16</v>
      </c>
      <c r="D139" s="22">
        <v>22.7</v>
      </c>
      <c r="E139" s="23" t="s">
        <v>14</v>
      </c>
      <c r="F139" s="17" t="s">
        <v>16</v>
      </c>
      <c r="G139">
        <f t="shared" si="5"/>
        <v>7.6999999999999993</v>
      </c>
      <c r="H139" s="5">
        <v>41106</v>
      </c>
      <c r="I139" s="60">
        <f t="shared" si="6"/>
        <v>22.7</v>
      </c>
      <c r="J139" s="55">
        <v>0</v>
      </c>
      <c r="K139" s="167">
        <v>1.375</v>
      </c>
      <c r="L139" s="167">
        <v>3.875</v>
      </c>
      <c r="M139" s="167">
        <v>52.375</v>
      </c>
      <c r="N139" s="168" t="s">
        <v>119</v>
      </c>
      <c r="O139" s="74"/>
      <c r="P139" s="74"/>
      <c r="Q139" s="74"/>
      <c r="R139" s="74"/>
      <c r="S139" s="74"/>
      <c r="T139" s="74"/>
      <c r="U139" s="74"/>
      <c r="V139" s="74"/>
      <c r="W139" s="75"/>
      <c r="X139" s="75"/>
      <c r="Y139">
        <v>2</v>
      </c>
      <c r="Z139">
        <v>9</v>
      </c>
    </row>
    <row r="140" spans="1:27" ht="16.5" thickBot="1" x14ac:dyDescent="0.3">
      <c r="A140" s="22">
        <v>2012</v>
      </c>
      <c r="B140" s="22">
        <v>7</v>
      </c>
      <c r="C140" s="22">
        <v>17</v>
      </c>
      <c r="D140" s="22">
        <v>19.899999999999999</v>
      </c>
      <c r="E140" s="23" t="s">
        <v>14</v>
      </c>
      <c r="F140" s="17" t="s">
        <v>16</v>
      </c>
      <c r="G140">
        <f t="shared" si="5"/>
        <v>4.8999999999999986</v>
      </c>
      <c r="H140" s="5">
        <v>41107</v>
      </c>
      <c r="I140" s="60">
        <f t="shared" si="6"/>
        <v>19.899999999999999</v>
      </c>
      <c r="J140" s="55">
        <v>0</v>
      </c>
      <c r="K140" s="167">
        <v>0.75</v>
      </c>
      <c r="L140" s="167">
        <v>3.25</v>
      </c>
      <c r="M140" s="167">
        <v>56.25</v>
      </c>
      <c r="N140" s="168" t="s">
        <v>127</v>
      </c>
      <c r="O140" s="74"/>
      <c r="P140" s="74"/>
      <c r="Q140" s="74"/>
      <c r="R140" s="74"/>
      <c r="S140" s="74"/>
      <c r="T140" s="74"/>
      <c r="U140" s="74"/>
      <c r="V140" s="74"/>
      <c r="W140" s="75"/>
      <c r="X140" s="75"/>
      <c r="Y140">
        <v>2</v>
      </c>
      <c r="Z140">
        <v>11</v>
      </c>
    </row>
    <row r="141" spans="1:27" ht="16.5" thickBot="1" x14ac:dyDescent="0.3">
      <c r="A141" s="22">
        <v>2012</v>
      </c>
      <c r="B141" s="22">
        <v>7</v>
      </c>
      <c r="C141" s="22">
        <v>18</v>
      </c>
      <c r="D141" s="22">
        <v>20.7</v>
      </c>
      <c r="E141" s="23" t="s">
        <v>14</v>
      </c>
      <c r="F141" s="17" t="s">
        <v>16</v>
      </c>
      <c r="G141">
        <f t="shared" si="5"/>
        <v>5.6999999999999993</v>
      </c>
      <c r="H141" s="5">
        <v>41108</v>
      </c>
      <c r="I141" s="60">
        <f t="shared" si="6"/>
        <v>20.7</v>
      </c>
      <c r="J141" s="55">
        <v>0</v>
      </c>
      <c r="K141" s="167">
        <v>1.125</v>
      </c>
      <c r="L141" s="167">
        <v>4.125</v>
      </c>
      <c r="M141" s="167">
        <v>53.625</v>
      </c>
      <c r="N141" s="168" t="s">
        <v>130</v>
      </c>
      <c r="O141" s="74"/>
      <c r="P141" s="74"/>
      <c r="Q141" s="74"/>
      <c r="R141" s="74"/>
      <c r="S141" s="74"/>
      <c r="T141" s="74"/>
      <c r="U141" s="74"/>
      <c r="V141" s="74"/>
      <c r="W141" s="75"/>
      <c r="X141" s="75"/>
      <c r="Y141">
        <v>3</v>
      </c>
      <c r="Z141">
        <v>13</v>
      </c>
      <c r="AA141">
        <v>3</v>
      </c>
    </row>
    <row r="142" spans="1:27" ht="16.5" thickBot="1" x14ac:dyDescent="0.3">
      <c r="A142" s="22">
        <v>2012</v>
      </c>
      <c r="B142" s="22">
        <v>7</v>
      </c>
      <c r="C142" s="22">
        <v>19</v>
      </c>
      <c r="D142" s="22">
        <v>21.4</v>
      </c>
      <c r="E142" s="23" t="s">
        <v>14</v>
      </c>
      <c r="F142" s="17" t="s">
        <v>16</v>
      </c>
      <c r="G142">
        <f t="shared" si="5"/>
        <v>6.3999999999999986</v>
      </c>
      <c r="H142" s="5">
        <v>41109</v>
      </c>
      <c r="I142" s="60">
        <f t="shared" si="6"/>
        <v>21.4</v>
      </c>
      <c r="J142" s="55">
        <v>0</v>
      </c>
      <c r="K142" s="167">
        <v>1</v>
      </c>
      <c r="L142" s="167">
        <v>4</v>
      </c>
      <c r="M142" s="167">
        <v>52.625</v>
      </c>
      <c r="N142" s="168" t="s">
        <v>127</v>
      </c>
      <c r="O142" s="74"/>
      <c r="P142" s="74"/>
      <c r="Q142" s="74"/>
      <c r="R142" s="74"/>
      <c r="S142" s="74"/>
      <c r="T142" s="74"/>
      <c r="U142" s="74"/>
      <c r="V142" s="74"/>
      <c r="W142" s="75">
        <v>2</v>
      </c>
      <c r="X142" s="75"/>
      <c r="Y142">
        <v>2</v>
      </c>
      <c r="Z142">
        <v>15</v>
      </c>
      <c r="AA142">
        <v>4</v>
      </c>
    </row>
    <row r="143" spans="1:27" ht="16.5" thickBot="1" x14ac:dyDescent="0.3">
      <c r="A143" s="22">
        <v>2012</v>
      </c>
      <c r="B143" s="22">
        <v>7</v>
      </c>
      <c r="C143" s="22">
        <v>20</v>
      </c>
      <c r="D143" s="22">
        <v>23.6</v>
      </c>
      <c r="E143" s="23" t="s">
        <v>14</v>
      </c>
      <c r="F143" s="17" t="s">
        <v>16</v>
      </c>
      <c r="G143">
        <f t="shared" si="5"/>
        <v>8.6000000000000014</v>
      </c>
      <c r="H143" s="5">
        <v>41110</v>
      </c>
      <c r="I143" s="60">
        <f t="shared" si="6"/>
        <v>23.6</v>
      </c>
      <c r="J143" s="55">
        <v>0</v>
      </c>
      <c r="K143" s="167">
        <v>1.375</v>
      </c>
      <c r="L143" s="167">
        <v>4.25</v>
      </c>
      <c r="M143" s="167">
        <v>55.75</v>
      </c>
      <c r="N143" s="168" t="s">
        <v>129</v>
      </c>
      <c r="O143" s="74"/>
      <c r="P143" s="74"/>
      <c r="Q143" s="74"/>
      <c r="R143" s="74"/>
      <c r="S143" s="74"/>
      <c r="T143" s="74"/>
      <c r="U143" s="74"/>
      <c r="V143" s="74"/>
      <c r="W143" s="75"/>
      <c r="X143" s="75"/>
      <c r="Z143">
        <v>17</v>
      </c>
      <c r="AA143">
        <v>11</v>
      </c>
    </row>
    <row r="144" spans="1:27" ht="16.5" thickBot="1" x14ac:dyDescent="0.3">
      <c r="A144" s="22">
        <v>2012</v>
      </c>
      <c r="B144" s="22">
        <v>7</v>
      </c>
      <c r="C144" s="22">
        <v>21</v>
      </c>
      <c r="D144" s="22">
        <v>26</v>
      </c>
      <c r="E144" s="23" t="s">
        <v>14</v>
      </c>
      <c r="F144" s="17" t="s">
        <v>16</v>
      </c>
      <c r="G144">
        <f t="shared" si="5"/>
        <v>11</v>
      </c>
      <c r="H144" s="5">
        <v>41111</v>
      </c>
      <c r="I144" s="60">
        <f t="shared" si="6"/>
        <v>26</v>
      </c>
      <c r="J144" s="55">
        <v>0</v>
      </c>
      <c r="K144" s="167">
        <v>1.875</v>
      </c>
      <c r="L144" s="167">
        <v>5.375</v>
      </c>
      <c r="M144" s="167">
        <v>52.375</v>
      </c>
      <c r="N144" s="168" t="s">
        <v>125</v>
      </c>
      <c r="O144" s="74"/>
      <c r="P144" s="74"/>
      <c r="Q144" s="74"/>
      <c r="R144" s="74"/>
      <c r="S144" s="74"/>
      <c r="T144" s="74"/>
      <c r="U144" s="74"/>
      <c r="V144" s="74"/>
      <c r="W144" s="75"/>
      <c r="X144" s="75"/>
      <c r="Z144">
        <v>19</v>
      </c>
      <c r="AA144">
        <v>11</v>
      </c>
    </row>
    <row r="145" spans="1:28" ht="16.5" thickBot="1" x14ac:dyDescent="0.3">
      <c r="A145" s="22">
        <v>2012</v>
      </c>
      <c r="B145" s="22">
        <v>7</v>
      </c>
      <c r="C145" s="22">
        <v>22</v>
      </c>
      <c r="D145" s="22">
        <v>26.3</v>
      </c>
      <c r="E145" s="23" t="s">
        <v>14</v>
      </c>
      <c r="F145" s="17" t="s">
        <v>16</v>
      </c>
      <c r="G145">
        <f t="shared" si="5"/>
        <v>11.3</v>
      </c>
      <c r="H145" s="5">
        <v>41112</v>
      </c>
      <c r="I145" s="60">
        <f t="shared" si="6"/>
        <v>26.3</v>
      </c>
      <c r="J145" s="55">
        <v>0</v>
      </c>
      <c r="K145" s="167">
        <v>1.375</v>
      </c>
      <c r="L145" s="167">
        <v>4.5</v>
      </c>
      <c r="M145" s="167">
        <v>55.125</v>
      </c>
      <c r="N145" s="168" t="s">
        <v>130</v>
      </c>
      <c r="O145" s="74"/>
      <c r="P145" s="74"/>
      <c r="Q145" s="74"/>
      <c r="R145" s="74"/>
      <c r="S145" s="74"/>
      <c r="T145" s="74"/>
      <c r="U145" s="74"/>
      <c r="V145" s="74"/>
      <c r="W145" s="75"/>
      <c r="X145" s="75"/>
      <c r="Y145">
        <v>4</v>
      </c>
      <c r="Z145">
        <v>19</v>
      </c>
      <c r="AA145">
        <v>18</v>
      </c>
    </row>
    <row r="146" spans="1:28" ht="16.5" thickBot="1" x14ac:dyDescent="0.3">
      <c r="A146" s="22">
        <v>2012</v>
      </c>
      <c r="B146" s="22">
        <v>7</v>
      </c>
      <c r="C146" s="22">
        <v>23</v>
      </c>
      <c r="D146" s="22">
        <v>24.7</v>
      </c>
      <c r="E146" s="23" t="s">
        <v>14</v>
      </c>
      <c r="F146" s="17" t="s">
        <v>16</v>
      </c>
      <c r="G146">
        <f t="shared" si="5"/>
        <v>9.6999999999999993</v>
      </c>
      <c r="H146" s="5">
        <v>41113</v>
      </c>
      <c r="I146" s="60">
        <f t="shared" si="6"/>
        <v>24.7</v>
      </c>
      <c r="J146" s="55">
        <v>0</v>
      </c>
      <c r="K146" s="167">
        <v>1</v>
      </c>
      <c r="L146" s="167">
        <v>4.625</v>
      </c>
      <c r="M146" s="167">
        <v>48.5</v>
      </c>
      <c r="N146" s="168" t="s">
        <v>120</v>
      </c>
      <c r="O146" s="74"/>
      <c r="P146" s="74"/>
      <c r="Q146" s="74"/>
      <c r="R146" s="74"/>
      <c r="S146" s="74"/>
      <c r="T146" s="74"/>
      <c r="U146" s="74"/>
      <c r="V146" s="74"/>
      <c r="W146" s="75"/>
      <c r="X146" s="75"/>
      <c r="Y146">
        <v>1</v>
      </c>
      <c r="Z146">
        <v>21</v>
      </c>
      <c r="AA146">
        <v>21</v>
      </c>
    </row>
    <row r="147" spans="1:28" ht="16.5" thickBot="1" x14ac:dyDescent="0.3">
      <c r="A147" s="22">
        <v>2012</v>
      </c>
      <c r="B147" s="22">
        <v>7</v>
      </c>
      <c r="C147" s="22">
        <v>24</v>
      </c>
      <c r="D147" s="22">
        <v>25.4</v>
      </c>
      <c r="E147" s="23" t="s">
        <v>14</v>
      </c>
      <c r="F147" s="17" t="s">
        <v>16</v>
      </c>
      <c r="G147">
        <f t="shared" si="5"/>
        <v>10.399999999999999</v>
      </c>
      <c r="H147" s="5">
        <v>41114</v>
      </c>
      <c r="I147" s="60">
        <f t="shared" si="6"/>
        <v>25.4</v>
      </c>
      <c r="J147" s="55">
        <v>0</v>
      </c>
      <c r="K147" s="167">
        <v>1.625</v>
      </c>
      <c r="L147" s="167">
        <v>5.125</v>
      </c>
      <c r="M147" s="167">
        <v>54.75</v>
      </c>
      <c r="N147" s="168" t="s">
        <v>121</v>
      </c>
      <c r="O147" s="74"/>
      <c r="P147" s="74"/>
      <c r="Q147" s="74"/>
      <c r="R147" s="74"/>
      <c r="S147" s="74"/>
      <c r="T147" s="74"/>
      <c r="U147" s="74"/>
      <c r="V147" s="74"/>
      <c r="W147" s="75"/>
      <c r="X147" s="75"/>
      <c r="Y147">
        <v>2</v>
      </c>
      <c r="Z147">
        <v>23</v>
      </c>
      <c r="AA147">
        <v>27</v>
      </c>
    </row>
    <row r="148" spans="1:28" ht="16.5" thickBot="1" x14ac:dyDescent="0.3">
      <c r="A148" s="22">
        <v>2012</v>
      </c>
      <c r="B148" s="22">
        <v>7</v>
      </c>
      <c r="C148" s="22">
        <v>25</v>
      </c>
      <c r="D148" s="22">
        <v>24.3</v>
      </c>
      <c r="E148" s="23" t="s">
        <v>14</v>
      </c>
      <c r="F148" s="17" t="s">
        <v>16</v>
      </c>
      <c r="G148">
        <f t="shared" si="5"/>
        <v>9.3000000000000007</v>
      </c>
      <c r="H148" s="5">
        <v>41115</v>
      </c>
      <c r="I148" s="60">
        <f t="shared" si="6"/>
        <v>24.3</v>
      </c>
      <c r="J148" s="55">
        <v>0</v>
      </c>
      <c r="K148" s="167">
        <v>1.375</v>
      </c>
      <c r="L148" s="167">
        <v>5.25</v>
      </c>
      <c r="M148" s="167">
        <v>48</v>
      </c>
      <c r="N148" s="168" t="s">
        <v>124</v>
      </c>
      <c r="O148" s="74"/>
      <c r="P148" s="74"/>
      <c r="Q148" s="74"/>
      <c r="R148" s="74"/>
      <c r="S148" s="74"/>
      <c r="T148" s="74"/>
      <c r="U148" s="74"/>
      <c r="V148" s="74"/>
      <c r="W148" s="75"/>
      <c r="X148" s="75"/>
      <c r="Y148">
        <v>1</v>
      </c>
      <c r="Z148">
        <v>16</v>
      </c>
      <c r="AA148">
        <v>36</v>
      </c>
    </row>
    <row r="149" spans="1:28" ht="16.5" thickBot="1" x14ac:dyDescent="0.3">
      <c r="A149" s="22">
        <v>2012</v>
      </c>
      <c r="B149" s="22">
        <v>7</v>
      </c>
      <c r="C149" s="22">
        <v>26</v>
      </c>
      <c r="D149" s="22">
        <v>24.4</v>
      </c>
      <c r="E149" s="23" t="s">
        <v>14</v>
      </c>
      <c r="F149" s="17" t="s">
        <v>16</v>
      </c>
      <c r="G149">
        <f t="shared" si="5"/>
        <v>9.3999999999999986</v>
      </c>
      <c r="H149" s="5">
        <v>41116</v>
      </c>
      <c r="I149" s="60">
        <f t="shared" si="6"/>
        <v>24.4</v>
      </c>
      <c r="J149" s="55">
        <v>0</v>
      </c>
      <c r="K149" s="167">
        <v>1.25</v>
      </c>
      <c r="L149" s="167">
        <v>4.5</v>
      </c>
      <c r="M149" s="167">
        <v>47.5</v>
      </c>
      <c r="N149" s="168" t="s">
        <v>127</v>
      </c>
      <c r="O149" s="74"/>
      <c r="P149" s="74"/>
      <c r="Q149" s="74"/>
      <c r="R149" s="74"/>
      <c r="S149" s="74"/>
      <c r="T149" s="74"/>
      <c r="U149" s="74"/>
      <c r="V149" s="74"/>
      <c r="W149" s="75"/>
      <c r="X149" s="75"/>
      <c r="Z149">
        <v>12</v>
      </c>
      <c r="AA149">
        <v>38</v>
      </c>
    </row>
    <row r="150" spans="1:28" ht="16.5" thickBot="1" x14ac:dyDescent="0.3">
      <c r="A150" s="22">
        <v>2012</v>
      </c>
      <c r="B150" s="22">
        <v>7</v>
      </c>
      <c r="C150" s="22">
        <v>27</v>
      </c>
      <c r="D150" s="22">
        <v>23.1</v>
      </c>
      <c r="E150" s="23" t="s">
        <v>14</v>
      </c>
      <c r="F150" s="17" t="s">
        <v>16</v>
      </c>
      <c r="G150">
        <f t="shared" si="5"/>
        <v>8.1000000000000014</v>
      </c>
      <c r="H150" s="5">
        <v>41117</v>
      </c>
      <c r="I150" s="60">
        <f t="shared" si="6"/>
        <v>23.1</v>
      </c>
      <c r="J150" s="55">
        <v>0</v>
      </c>
      <c r="K150" s="167">
        <v>0.625</v>
      </c>
      <c r="L150" s="167">
        <v>2.75</v>
      </c>
      <c r="M150" s="167">
        <v>47.75</v>
      </c>
      <c r="N150" s="168" t="s">
        <v>118</v>
      </c>
      <c r="O150" s="74"/>
      <c r="P150" s="74"/>
      <c r="Q150" s="74"/>
      <c r="R150" s="74"/>
      <c r="S150" s="74"/>
      <c r="T150" s="74"/>
      <c r="U150" s="74"/>
      <c r="V150" s="74"/>
      <c r="W150" s="75"/>
      <c r="X150" s="75"/>
      <c r="Z150">
        <v>10</v>
      </c>
      <c r="AA150">
        <v>33</v>
      </c>
    </row>
    <row r="151" spans="1:28" ht="16.5" thickBot="1" x14ac:dyDescent="0.3">
      <c r="A151" s="22">
        <v>2012</v>
      </c>
      <c r="B151" s="22">
        <v>7</v>
      </c>
      <c r="C151" s="22">
        <v>28</v>
      </c>
      <c r="D151" s="22">
        <v>24.5</v>
      </c>
      <c r="E151" s="23" t="s">
        <v>14</v>
      </c>
      <c r="F151" s="17" t="s">
        <v>16</v>
      </c>
      <c r="G151">
        <f t="shared" si="5"/>
        <v>9.5</v>
      </c>
      <c r="H151" s="5">
        <v>41118</v>
      </c>
      <c r="I151" s="60">
        <f t="shared" si="6"/>
        <v>24.5</v>
      </c>
      <c r="J151" s="55">
        <v>0</v>
      </c>
      <c r="K151" s="167">
        <v>1.75</v>
      </c>
      <c r="L151" s="167">
        <v>4.125</v>
      </c>
      <c r="M151" s="167">
        <v>44</v>
      </c>
      <c r="N151" s="168" t="s">
        <v>121</v>
      </c>
      <c r="O151" s="74"/>
      <c r="P151" s="74"/>
      <c r="Q151" s="74"/>
      <c r="R151" s="74"/>
      <c r="S151" s="74"/>
      <c r="T151" s="74"/>
      <c r="U151" s="74"/>
      <c r="V151" s="74"/>
      <c r="W151" s="75"/>
      <c r="X151" s="75"/>
      <c r="Z151">
        <v>10</v>
      </c>
      <c r="AA151">
        <v>32</v>
      </c>
      <c r="AB151">
        <v>3</v>
      </c>
    </row>
    <row r="152" spans="1:28" ht="16.5" thickBot="1" x14ac:dyDescent="0.3">
      <c r="A152" s="22">
        <v>2012</v>
      </c>
      <c r="B152" s="22">
        <v>7</v>
      </c>
      <c r="C152" s="22">
        <v>29</v>
      </c>
      <c r="D152" s="22">
        <v>24.1</v>
      </c>
      <c r="E152" s="23" t="s">
        <v>14</v>
      </c>
      <c r="F152" s="17" t="s">
        <v>16</v>
      </c>
      <c r="G152">
        <f t="shared" si="5"/>
        <v>9.1000000000000014</v>
      </c>
      <c r="H152" s="5">
        <v>41119</v>
      </c>
      <c r="I152" s="60">
        <f t="shared" si="6"/>
        <v>24.1</v>
      </c>
      <c r="J152" s="55">
        <v>4.4000000000000004</v>
      </c>
      <c r="K152" s="167">
        <v>2.25</v>
      </c>
      <c r="L152" s="167">
        <v>6.75</v>
      </c>
      <c r="M152" s="167">
        <v>69.625</v>
      </c>
      <c r="N152" s="168" t="s">
        <v>121</v>
      </c>
      <c r="O152" s="74"/>
      <c r="P152" s="74"/>
      <c r="Q152" s="74"/>
      <c r="R152" s="74"/>
      <c r="S152" s="74"/>
      <c r="T152" s="74"/>
      <c r="U152" s="74"/>
      <c r="V152" s="74"/>
      <c r="W152" s="75"/>
      <c r="X152" s="75"/>
      <c r="Z152">
        <v>9</v>
      </c>
      <c r="AA152">
        <v>38</v>
      </c>
      <c r="AB152">
        <v>2</v>
      </c>
    </row>
    <row r="153" spans="1:28" ht="16.5" thickBot="1" x14ac:dyDescent="0.3">
      <c r="A153" s="22">
        <v>2012</v>
      </c>
      <c r="B153" s="22">
        <v>7</v>
      </c>
      <c r="C153" s="22">
        <v>30</v>
      </c>
      <c r="D153" s="22">
        <v>22.9</v>
      </c>
      <c r="E153" s="23" t="s">
        <v>14</v>
      </c>
      <c r="F153" s="17" t="s">
        <v>16</v>
      </c>
      <c r="G153">
        <f t="shared" si="5"/>
        <v>7.8999999999999986</v>
      </c>
      <c r="H153" s="5">
        <v>41120</v>
      </c>
      <c r="I153" s="60">
        <f t="shared" si="6"/>
        <v>22.9</v>
      </c>
      <c r="J153" s="55">
        <v>1.8</v>
      </c>
      <c r="K153" s="167">
        <v>1.375</v>
      </c>
      <c r="L153" s="167">
        <v>4.75</v>
      </c>
      <c r="M153" s="167">
        <v>72.375</v>
      </c>
      <c r="N153" s="168" t="s">
        <v>124</v>
      </c>
      <c r="O153" s="74"/>
      <c r="P153" s="74"/>
      <c r="Q153" s="74"/>
      <c r="R153" s="74"/>
      <c r="S153" s="74"/>
      <c r="T153" s="74"/>
      <c r="U153" s="74"/>
      <c r="V153" s="74"/>
      <c r="W153" s="75"/>
      <c r="X153" s="75"/>
      <c r="Z153">
        <v>7</v>
      </c>
      <c r="AA153">
        <v>60</v>
      </c>
      <c r="AB153">
        <v>2</v>
      </c>
    </row>
    <row r="154" spans="1:28" ht="16.5" thickBot="1" x14ac:dyDescent="0.3">
      <c r="A154" s="22">
        <v>2012</v>
      </c>
      <c r="B154" s="22">
        <v>7</v>
      </c>
      <c r="C154" s="22">
        <v>31</v>
      </c>
      <c r="D154" s="22">
        <v>22.2</v>
      </c>
      <c r="E154" s="23" t="s">
        <v>14</v>
      </c>
      <c r="F154" s="17" t="s">
        <v>16</v>
      </c>
      <c r="G154">
        <f t="shared" si="5"/>
        <v>7.1999999999999993</v>
      </c>
      <c r="H154" s="5">
        <v>41121</v>
      </c>
      <c r="I154" s="60">
        <f t="shared" si="6"/>
        <v>22.2</v>
      </c>
      <c r="J154" s="55">
        <v>8.6</v>
      </c>
      <c r="K154" s="167">
        <v>1.5</v>
      </c>
      <c r="L154" s="167">
        <v>4.75</v>
      </c>
      <c r="M154" s="167">
        <v>72.875</v>
      </c>
      <c r="N154" s="168" t="s">
        <v>127</v>
      </c>
      <c r="O154" s="74"/>
      <c r="P154" s="74"/>
      <c r="Q154" s="74"/>
      <c r="R154" s="74"/>
      <c r="S154" s="74"/>
      <c r="T154" s="74"/>
      <c r="U154" s="74"/>
      <c r="V154" s="74"/>
      <c r="W154" s="75"/>
      <c r="X154" s="75"/>
      <c r="Z154">
        <v>3</v>
      </c>
      <c r="AA154">
        <v>40</v>
      </c>
      <c r="AB154">
        <v>1</v>
      </c>
    </row>
    <row r="155" spans="1:28" ht="16.5" thickBot="1" x14ac:dyDescent="0.3">
      <c r="A155" s="22">
        <v>2012</v>
      </c>
      <c r="B155" s="22">
        <v>8</v>
      </c>
      <c r="C155" s="22">
        <v>1</v>
      </c>
      <c r="D155" s="22">
        <v>24.4</v>
      </c>
      <c r="E155" s="23" t="s">
        <v>14</v>
      </c>
      <c r="F155" s="17" t="s">
        <v>16</v>
      </c>
      <c r="G155">
        <f t="shared" si="5"/>
        <v>9.3999999999999986</v>
      </c>
      <c r="H155" s="5">
        <v>41122</v>
      </c>
      <c r="I155" s="60">
        <f t="shared" si="6"/>
        <v>24.4</v>
      </c>
      <c r="J155" s="55">
        <v>0</v>
      </c>
      <c r="K155" s="167">
        <v>1.5</v>
      </c>
      <c r="L155" s="167">
        <v>4.875</v>
      </c>
      <c r="M155" s="167">
        <v>63.5</v>
      </c>
      <c r="N155" s="168" t="s">
        <v>129</v>
      </c>
      <c r="O155" s="74"/>
      <c r="P155" s="74"/>
      <c r="Q155" s="74"/>
      <c r="R155" s="74"/>
      <c r="S155" s="74"/>
      <c r="T155" s="74"/>
      <c r="U155" s="74"/>
      <c r="V155" s="74"/>
      <c r="W155" s="75"/>
      <c r="X155" s="75"/>
      <c r="Z155">
        <v>6</v>
      </c>
      <c r="AA155">
        <v>83</v>
      </c>
      <c r="AB155">
        <v>11</v>
      </c>
    </row>
    <row r="156" spans="1:28" ht="16.5" thickBot="1" x14ac:dyDescent="0.3">
      <c r="A156" s="22">
        <v>2012</v>
      </c>
      <c r="B156" s="22">
        <v>8</v>
      </c>
      <c r="C156" s="22">
        <v>2</v>
      </c>
      <c r="D156" s="22">
        <v>22.9</v>
      </c>
      <c r="E156" s="23" t="s">
        <v>14</v>
      </c>
      <c r="F156" s="17" t="s">
        <v>16</v>
      </c>
      <c r="G156">
        <f t="shared" si="5"/>
        <v>7.8999999999999986</v>
      </c>
      <c r="H156" s="5">
        <v>41123</v>
      </c>
      <c r="I156" s="60">
        <f t="shared" si="6"/>
        <v>22.9</v>
      </c>
      <c r="J156" s="55">
        <v>2.4</v>
      </c>
      <c r="K156" s="167">
        <v>1.25</v>
      </c>
      <c r="L156" s="167">
        <v>5</v>
      </c>
      <c r="M156" s="167">
        <v>68.625</v>
      </c>
      <c r="N156" s="168" t="s">
        <v>119</v>
      </c>
      <c r="O156" s="74"/>
      <c r="P156" s="74"/>
      <c r="Q156" s="74"/>
      <c r="R156" s="74"/>
      <c r="S156" s="74"/>
      <c r="T156" s="74"/>
      <c r="U156" s="74"/>
      <c r="V156" s="74"/>
      <c r="W156" s="75"/>
      <c r="X156" s="75"/>
      <c r="Z156">
        <v>4</v>
      </c>
      <c r="AA156">
        <v>70</v>
      </c>
      <c r="AB156">
        <v>8</v>
      </c>
    </row>
    <row r="157" spans="1:28" ht="16.5" thickBot="1" x14ac:dyDescent="0.3">
      <c r="A157" s="22">
        <v>2012</v>
      </c>
      <c r="B157" s="22">
        <v>8</v>
      </c>
      <c r="C157" s="22">
        <v>3</v>
      </c>
      <c r="D157" s="22">
        <v>19.899999999999999</v>
      </c>
      <c r="E157" s="23" t="s">
        <v>14</v>
      </c>
      <c r="F157" s="17" t="s">
        <v>16</v>
      </c>
      <c r="G157">
        <f t="shared" ref="G157:G189" si="7">D157-15</f>
        <v>4.8999999999999986</v>
      </c>
      <c r="H157" s="5">
        <v>41124</v>
      </c>
      <c r="I157" s="60">
        <f t="shared" si="6"/>
        <v>19.899999999999999</v>
      </c>
      <c r="J157" s="55">
        <v>3.2</v>
      </c>
      <c r="K157" s="167">
        <v>1.375</v>
      </c>
      <c r="L157" s="167">
        <v>6</v>
      </c>
      <c r="M157" s="167">
        <v>78.75</v>
      </c>
      <c r="N157" s="168" t="s">
        <v>128</v>
      </c>
      <c r="O157" s="74"/>
      <c r="P157" s="74"/>
      <c r="Q157" s="74"/>
      <c r="R157" s="74"/>
      <c r="S157" s="74"/>
      <c r="T157" s="74"/>
      <c r="U157" s="74"/>
      <c r="V157" s="74"/>
      <c r="W157" s="75"/>
      <c r="X157" s="75"/>
      <c r="Z157">
        <v>2</v>
      </c>
      <c r="AA157">
        <v>56</v>
      </c>
      <c r="AB157">
        <v>5</v>
      </c>
    </row>
    <row r="158" spans="1:28" ht="16.5" thickBot="1" x14ac:dyDescent="0.3">
      <c r="A158" s="22">
        <v>2012</v>
      </c>
      <c r="B158" s="22">
        <v>8</v>
      </c>
      <c r="C158" s="22">
        <v>4</v>
      </c>
      <c r="D158" s="22">
        <v>18</v>
      </c>
      <c r="E158" s="23" t="s">
        <v>14</v>
      </c>
      <c r="F158" s="17" t="s">
        <v>16</v>
      </c>
      <c r="G158">
        <f t="shared" si="7"/>
        <v>3</v>
      </c>
      <c r="H158" s="5">
        <v>41125</v>
      </c>
      <c r="I158" s="60">
        <f t="shared" si="6"/>
        <v>18</v>
      </c>
      <c r="J158" s="55">
        <v>0</v>
      </c>
      <c r="K158" s="167">
        <v>0.875</v>
      </c>
      <c r="L158" s="167">
        <v>3</v>
      </c>
      <c r="M158" s="167">
        <v>79.375</v>
      </c>
      <c r="N158" s="168" t="s">
        <v>118</v>
      </c>
      <c r="O158" s="74"/>
      <c r="P158" s="74"/>
      <c r="Q158" s="74"/>
      <c r="R158" s="74"/>
      <c r="S158" s="74"/>
      <c r="T158" s="74"/>
      <c r="U158" s="74"/>
      <c r="V158" s="74"/>
      <c r="W158" s="75"/>
      <c r="X158" s="75"/>
      <c r="Z158">
        <v>5</v>
      </c>
      <c r="AA158">
        <v>45</v>
      </c>
      <c r="AB158">
        <v>7</v>
      </c>
    </row>
    <row r="159" spans="1:28" ht="16.5" thickBot="1" x14ac:dyDescent="0.3">
      <c r="A159" s="22">
        <v>2012</v>
      </c>
      <c r="B159" s="22">
        <v>8</v>
      </c>
      <c r="C159" s="22">
        <v>5</v>
      </c>
      <c r="D159" s="22">
        <v>19.600000000000001</v>
      </c>
      <c r="E159" s="23" t="s">
        <v>14</v>
      </c>
      <c r="F159" s="17" t="s">
        <v>16</v>
      </c>
      <c r="G159">
        <f t="shared" si="7"/>
        <v>4.6000000000000014</v>
      </c>
      <c r="H159" s="5">
        <v>41126</v>
      </c>
      <c r="I159" s="60">
        <f t="shared" si="6"/>
        <v>19.600000000000001</v>
      </c>
      <c r="J159" s="55">
        <v>0</v>
      </c>
      <c r="K159" s="167">
        <v>1.5</v>
      </c>
      <c r="L159" s="167">
        <v>4.75</v>
      </c>
      <c r="M159" s="167">
        <v>55.25</v>
      </c>
      <c r="N159" s="168" t="s">
        <v>120</v>
      </c>
      <c r="O159" s="74"/>
      <c r="P159" s="74"/>
      <c r="Q159" s="74"/>
      <c r="R159" s="74"/>
      <c r="S159" s="74"/>
      <c r="T159" s="74"/>
      <c r="U159" s="74"/>
      <c r="V159" s="74"/>
      <c r="W159" s="75"/>
      <c r="X159" s="75"/>
      <c r="Z159">
        <v>4</v>
      </c>
      <c r="AA159">
        <v>35</v>
      </c>
      <c r="AB159">
        <v>9</v>
      </c>
    </row>
    <row r="160" spans="1:28" ht="16.5" thickBot="1" x14ac:dyDescent="0.3">
      <c r="A160" s="22">
        <v>2012</v>
      </c>
      <c r="B160" s="22">
        <v>8</v>
      </c>
      <c r="C160" s="22">
        <v>6</v>
      </c>
      <c r="D160" s="22">
        <v>19</v>
      </c>
      <c r="E160" s="23" t="s">
        <v>14</v>
      </c>
      <c r="F160" s="17" t="s">
        <v>16</v>
      </c>
      <c r="G160">
        <f t="shared" si="7"/>
        <v>4</v>
      </c>
      <c r="H160" s="5">
        <v>41127</v>
      </c>
      <c r="I160" s="60">
        <f t="shared" si="6"/>
        <v>19</v>
      </c>
      <c r="J160" s="55">
        <v>0</v>
      </c>
      <c r="K160" s="167">
        <v>1.875</v>
      </c>
      <c r="L160" s="167">
        <v>5.375</v>
      </c>
      <c r="M160" s="167">
        <v>57.875</v>
      </c>
      <c r="N160" s="168" t="s">
        <v>119</v>
      </c>
      <c r="O160" s="74"/>
      <c r="P160" s="74"/>
      <c r="Q160" s="74"/>
      <c r="R160" s="74"/>
      <c r="S160" s="74"/>
      <c r="T160" s="74"/>
      <c r="U160" s="74"/>
      <c r="V160" s="74"/>
      <c r="W160" s="75"/>
      <c r="X160" s="75"/>
      <c r="Z160">
        <v>3</v>
      </c>
      <c r="AA160">
        <v>29</v>
      </c>
      <c r="AB160">
        <v>10</v>
      </c>
    </row>
    <row r="161" spans="1:28" ht="16.5" thickBot="1" x14ac:dyDescent="0.3">
      <c r="A161" s="22">
        <v>2012</v>
      </c>
      <c r="B161" s="22">
        <v>8</v>
      </c>
      <c r="C161" s="22">
        <v>7</v>
      </c>
      <c r="D161" s="22">
        <v>19.7</v>
      </c>
      <c r="E161" s="23" t="s">
        <v>14</v>
      </c>
      <c r="F161" s="17" t="s">
        <v>16</v>
      </c>
      <c r="G161">
        <f t="shared" si="7"/>
        <v>4.6999999999999993</v>
      </c>
      <c r="H161" s="5">
        <v>41128</v>
      </c>
      <c r="I161" s="60">
        <f t="shared" si="6"/>
        <v>19.7</v>
      </c>
      <c r="J161" s="55">
        <v>0</v>
      </c>
      <c r="K161" s="167">
        <v>1</v>
      </c>
      <c r="L161" s="167">
        <v>4</v>
      </c>
      <c r="M161" s="167">
        <v>50.875</v>
      </c>
      <c r="N161" s="168" t="s">
        <v>127</v>
      </c>
      <c r="O161" s="74"/>
      <c r="P161" s="74"/>
      <c r="Q161" s="74"/>
      <c r="R161" s="74"/>
      <c r="S161" s="74"/>
      <c r="T161" s="74"/>
      <c r="U161" s="74"/>
      <c r="V161" s="74"/>
      <c r="W161" s="75"/>
      <c r="X161" s="75"/>
      <c r="Z161">
        <v>2</v>
      </c>
      <c r="AA161">
        <v>23</v>
      </c>
      <c r="AB161">
        <v>12</v>
      </c>
    </row>
    <row r="162" spans="1:28" ht="16.5" thickBot="1" x14ac:dyDescent="0.3">
      <c r="A162" s="22">
        <v>2012</v>
      </c>
      <c r="B162" s="22">
        <v>8</v>
      </c>
      <c r="C162" s="22">
        <v>8</v>
      </c>
      <c r="D162" s="22">
        <v>20.399999999999999</v>
      </c>
      <c r="E162" s="23" t="s">
        <v>14</v>
      </c>
      <c r="F162" s="17" t="s">
        <v>16</v>
      </c>
      <c r="G162">
        <f t="shared" si="7"/>
        <v>5.3999999999999986</v>
      </c>
      <c r="H162" s="5">
        <v>41129</v>
      </c>
      <c r="I162" s="60">
        <f t="shared" si="6"/>
        <v>20.399999999999999</v>
      </c>
      <c r="J162" s="55">
        <v>0</v>
      </c>
      <c r="K162" s="167">
        <v>1.375</v>
      </c>
      <c r="L162" s="167">
        <v>4.625</v>
      </c>
      <c r="M162" s="167">
        <v>59.875</v>
      </c>
      <c r="N162" s="168" t="s">
        <v>122</v>
      </c>
      <c r="O162" s="74"/>
      <c r="P162" s="74"/>
      <c r="Q162" s="74"/>
      <c r="R162" s="74"/>
      <c r="S162" s="74"/>
      <c r="T162" s="74"/>
      <c r="U162" s="74"/>
      <c r="V162" s="74"/>
      <c r="W162" s="75"/>
      <c r="X162" s="75"/>
      <c r="Z162">
        <v>1</v>
      </c>
      <c r="AA162">
        <v>18</v>
      </c>
      <c r="AB162">
        <v>15</v>
      </c>
    </row>
    <row r="163" spans="1:28" ht="16.5" thickBot="1" x14ac:dyDescent="0.3">
      <c r="A163" s="22">
        <v>2012</v>
      </c>
      <c r="B163" s="22">
        <v>8</v>
      </c>
      <c r="C163" s="22">
        <v>9</v>
      </c>
      <c r="D163" s="22">
        <v>18</v>
      </c>
      <c r="E163" s="23" t="s">
        <v>14</v>
      </c>
      <c r="F163" s="17" t="s">
        <v>16</v>
      </c>
      <c r="G163">
        <f t="shared" si="7"/>
        <v>3</v>
      </c>
      <c r="H163" s="5">
        <v>41130</v>
      </c>
      <c r="I163" s="60">
        <f t="shared" si="6"/>
        <v>18</v>
      </c>
      <c r="J163" s="55">
        <v>7.5</v>
      </c>
      <c r="K163" s="167">
        <v>1.375</v>
      </c>
      <c r="L163" s="167">
        <v>5.5</v>
      </c>
      <c r="M163" s="167">
        <v>82.5</v>
      </c>
      <c r="N163" s="168" t="s">
        <v>119</v>
      </c>
      <c r="O163" s="74"/>
      <c r="P163" s="74"/>
      <c r="Q163" s="74"/>
      <c r="R163" s="74"/>
      <c r="S163" s="74"/>
      <c r="T163" s="74"/>
      <c r="U163" s="74"/>
      <c r="V163" s="74"/>
      <c r="W163" s="75"/>
      <c r="X163" s="75"/>
      <c r="AA163">
        <v>12</v>
      </c>
      <c r="AB163">
        <v>8</v>
      </c>
    </row>
    <row r="164" spans="1:28" ht="16.5" thickBot="1" x14ac:dyDescent="0.3">
      <c r="A164" s="22">
        <v>2012</v>
      </c>
      <c r="B164" s="22">
        <v>8</v>
      </c>
      <c r="C164" s="22">
        <v>10</v>
      </c>
      <c r="D164" s="22">
        <v>15.7</v>
      </c>
      <c r="E164" s="23" t="s">
        <v>14</v>
      </c>
      <c r="F164" s="17" t="s">
        <v>16</v>
      </c>
      <c r="G164">
        <f t="shared" si="7"/>
        <v>0.69999999999999929</v>
      </c>
      <c r="H164" s="5">
        <v>41131</v>
      </c>
      <c r="I164" s="60">
        <f t="shared" si="6"/>
        <v>15.7</v>
      </c>
      <c r="J164" s="55">
        <v>3.9</v>
      </c>
      <c r="K164" s="167">
        <v>1.75</v>
      </c>
      <c r="L164" s="167">
        <v>4.25</v>
      </c>
      <c r="M164" s="167">
        <v>89.5</v>
      </c>
      <c r="N164" s="168" t="s">
        <v>123</v>
      </c>
      <c r="O164" s="74"/>
      <c r="P164" s="74"/>
      <c r="Q164" s="74"/>
      <c r="R164" s="74"/>
      <c r="S164" s="74"/>
      <c r="T164" s="74"/>
      <c r="U164" s="74"/>
      <c r="V164" s="74"/>
      <c r="W164" s="75"/>
      <c r="X164" s="75"/>
      <c r="AA164">
        <v>8</v>
      </c>
      <c r="AB164">
        <v>8</v>
      </c>
    </row>
    <row r="165" spans="1:28" ht="16.5" thickBot="1" x14ac:dyDescent="0.3">
      <c r="A165" s="22">
        <v>2012</v>
      </c>
      <c r="B165" s="22">
        <v>8</v>
      </c>
      <c r="C165" s="22">
        <v>11</v>
      </c>
      <c r="D165" s="22">
        <v>20.5</v>
      </c>
      <c r="E165" s="23" t="s">
        <v>14</v>
      </c>
      <c r="F165" s="17" t="s">
        <v>16</v>
      </c>
      <c r="G165">
        <f t="shared" si="7"/>
        <v>5.5</v>
      </c>
      <c r="H165" s="5">
        <v>41132</v>
      </c>
      <c r="I165" s="60">
        <f t="shared" si="6"/>
        <v>20.5</v>
      </c>
      <c r="J165" s="55">
        <v>3.2</v>
      </c>
      <c r="K165" s="167">
        <v>1</v>
      </c>
      <c r="L165" s="167">
        <v>3.5</v>
      </c>
      <c r="M165" s="167">
        <v>76.375</v>
      </c>
      <c r="N165" s="168" t="s">
        <v>121</v>
      </c>
      <c r="O165" s="74"/>
      <c r="P165" s="74"/>
      <c r="Q165" s="74"/>
      <c r="R165" s="74"/>
      <c r="S165" s="74"/>
      <c r="T165" s="74"/>
      <c r="U165" s="74"/>
      <c r="V165" s="74"/>
      <c r="W165" s="75"/>
      <c r="X165" s="75"/>
      <c r="AA165">
        <v>5</v>
      </c>
      <c r="AB165">
        <v>10</v>
      </c>
    </row>
    <row r="166" spans="1:28" ht="16.5" thickBot="1" x14ac:dyDescent="0.3">
      <c r="A166" s="22">
        <v>2012</v>
      </c>
      <c r="B166" s="22">
        <v>8</v>
      </c>
      <c r="C166" s="22">
        <v>12</v>
      </c>
      <c r="D166" s="22">
        <v>23.1</v>
      </c>
      <c r="E166" s="23" t="s">
        <v>14</v>
      </c>
      <c r="F166" s="17" t="s">
        <v>16</v>
      </c>
      <c r="G166">
        <f t="shared" si="7"/>
        <v>8.1000000000000014</v>
      </c>
      <c r="H166" s="5">
        <v>41133</v>
      </c>
      <c r="I166" s="60">
        <f t="shared" si="6"/>
        <v>23.1</v>
      </c>
      <c r="J166" s="55">
        <v>0</v>
      </c>
      <c r="K166" s="167">
        <v>2.25</v>
      </c>
      <c r="L166" s="167">
        <v>4.875</v>
      </c>
      <c r="M166" s="167">
        <v>51.75</v>
      </c>
      <c r="N166" s="168" t="s">
        <v>120</v>
      </c>
      <c r="O166" s="74"/>
      <c r="P166" s="74"/>
      <c r="Q166" s="74"/>
      <c r="R166" s="74"/>
      <c r="S166" s="74"/>
      <c r="T166" s="74"/>
      <c r="U166" s="74"/>
      <c r="V166" s="74"/>
      <c r="W166" s="75"/>
      <c r="X166" s="75"/>
      <c r="Z166">
        <v>1</v>
      </c>
      <c r="AA166">
        <v>3</v>
      </c>
      <c r="AB166">
        <v>33</v>
      </c>
    </row>
    <row r="167" spans="1:28" ht="16.5" thickBot="1" x14ac:dyDescent="0.3">
      <c r="A167" s="22">
        <v>2012</v>
      </c>
      <c r="B167" s="22">
        <v>8</v>
      </c>
      <c r="C167" s="22">
        <v>13</v>
      </c>
      <c r="D167" s="22">
        <v>28.8</v>
      </c>
      <c r="E167" s="23" t="s">
        <v>14</v>
      </c>
      <c r="F167" s="17" t="s">
        <v>16</v>
      </c>
      <c r="G167">
        <f t="shared" si="7"/>
        <v>13.8</v>
      </c>
      <c r="H167" s="5">
        <v>41134</v>
      </c>
      <c r="I167" s="60">
        <f t="shared" si="6"/>
        <v>28.8</v>
      </c>
      <c r="J167" s="55">
        <v>0</v>
      </c>
      <c r="K167" s="167">
        <v>2.375</v>
      </c>
      <c r="L167" s="167">
        <v>6.25</v>
      </c>
      <c r="M167" s="167">
        <v>44.875</v>
      </c>
      <c r="N167" s="168" t="s">
        <v>119</v>
      </c>
      <c r="O167" s="74"/>
      <c r="P167" s="74"/>
      <c r="Q167" s="74"/>
      <c r="R167" s="74"/>
      <c r="S167" s="74"/>
      <c r="T167" s="74"/>
      <c r="U167" s="74"/>
      <c r="V167" s="74"/>
      <c r="W167" s="75"/>
      <c r="X167" s="75"/>
      <c r="AA167">
        <v>2</v>
      </c>
      <c r="AB167">
        <v>28</v>
      </c>
    </row>
    <row r="168" spans="1:28" ht="16.5" thickBot="1" x14ac:dyDescent="0.3">
      <c r="A168" s="22">
        <v>2012</v>
      </c>
      <c r="B168" s="22">
        <v>8</v>
      </c>
      <c r="C168" s="22">
        <v>14</v>
      </c>
      <c r="D168" s="22">
        <v>23.7</v>
      </c>
      <c r="E168" s="23" t="s">
        <v>14</v>
      </c>
      <c r="F168" s="17" t="s">
        <v>16</v>
      </c>
      <c r="G168">
        <f t="shared" si="7"/>
        <v>8.6999999999999993</v>
      </c>
      <c r="H168" s="5">
        <v>41135</v>
      </c>
      <c r="I168" s="60">
        <f t="shared" si="6"/>
        <v>23.7</v>
      </c>
      <c r="J168" s="55">
        <v>0</v>
      </c>
      <c r="K168" s="167">
        <v>1.625</v>
      </c>
      <c r="L168" s="167">
        <v>4.875</v>
      </c>
      <c r="M168" s="167">
        <v>65.125</v>
      </c>
      <c r="N168" s="168" t="s">
        <v>122</v>
      </c>
      <c r="O168" s="74"/>
      <c r="P168" s="74"/>
      <c r="Q168" s="74"/>
      <c r="R168" s="74"/>
      <c r="S168" s="74"/>
      <c r="T168" s="74"/>
      <c r="U168" s="74"/>
      <c r="V168" s="74"/>
      <c r="W168" s="75"/>
      <c r="X168" s="75"/>
      <c r="AA168">
        <v>1</v>
      </c>
      <c r="AB168">
        <v>27</v>
      </c>
    </row>
    <row r="169" spans="1:28" ht="16.5" thickBot="1" x14ac:dyDescent="0.3">
      <c r="A169" s="22">
        <v>2012</v>
      </c>
      <c r="B169" s="22">
        <v>8</v>
      </c>
      <c r="C169" s="22">
        <v>15</v>
      </c>
      <c r="D169" s="22">
        <v>18.7</v>
      </c>
      <c r="E169" s="23" t="s">
        <v>14</v>
      </c>
      <c r="F169" s="17" t="s">
        <v>16</v>
      </c>
      <c r="G169">
        <f t="shared" si="7"/>
        <v>3.6999999999999993</v>
      </c>
      <c r="H169" s="5">
        <v>41136</v>
      </c>
      <c r="I169" s="60">
        <f t="shared" si="6"/>
        <v>18.7</v>
      </c>
      <c r="J169" s="55">
        <v>1.7</v>
      </c>
      <c r="K169" s="167">
        <v>2.25</v>
      </c>
      <c r="L169" s="167">
        <v>5.875</v>
      </c>
      <c r="M169" s="167">
        <v>72.125</v>
      </c>
      <c r="N169" s="168" t="s">
        <v>126</v>
      </c>
      <c r="O169" s="74"/>
      <c r="P169" s="74"/>
      <c r="Q169" s="74"/>
      <c r="R169" s="74"/>
      <c r="S169" s="74"/>
      <c r="T169" s="74"/>
      <c r="U169" s="74"/>
      <c r="V169" s="74"/>
      <c r="W169" s="75"/>
      <c r="X169" s="75"/>
      <c r="AA169">
        <v>1</v>
      </c>
      <c r="AB169">
        <v>24</v>
      </c>
    </row>
    <row r="170" spans="1:28" ht="16.5" thickBot="1" x14ac:dyDescent="0.3">
      <c r="A170" s="22">
        <v>2012</v>
      </c>
      <c r="B170" s="22">
        <v>8</v>
      </c>
      <c r="C170" s="22">
        <v>16</v>
      </c>
      <c r="D170" s="22">
        <v>16.600000000000001</v>
      </c>
      <c r="E170" s="23" t="s">
        <v>14</v>
      </c>
      <c r="F170" s="17" t="s">
        <v>16</v>
      </c>
      <c r="G170">
        <f t="shared" si="7"/>
        <v>1.6000000000000014</v>
      </c>
      <c r="H170" s="5">
        <v>41137</v>
      </c>
      <c r="I170" s="60">
        <f t="shared" si="6"/>
        <v>16.600000000000001</v>
      </c>
      <c r="J170" s="55">
        <v>0</v>
      </c>
      <c r="K170" s="167">
        <v>2</v>
      </c>
      <c r="L170" s="167">
        <v>6.625</v>
      </c>
      <c r="M170" s="167">
        <v>57.75</v>
      </c>
      <c r="N170" s="168" t="s">
        <v>118</v>
      </c>
      <c r="O170" s="74"/>
      <c r="P170" s="74"/>
      <c r="Q170" s="74"/>
      <c r="R170" s="74"/>
      <c r="S170" s="74"/>
      <c r="T170" s="74"/>
      <c r="U170" s="74"/>
      <c r="V170" s="74"/>
      <c r="W170" s="75"/>
      <c r="X170" s="75"/>
      <c r="AA170">
        <v>1</v>
      </c>
      <c r="AB170">
        <v>21</v>
      </c>
    </row>
    <row r="171" spans="1:28" ht="16.5" thickBot="1" x14ac:dyDescent="0.3">
      <c r="A171" s="22">
        <v>2012</v>
      </c>
      <c r="B171" s="22">
        <v>8</v>
      </c>
      <c r="C171" s="22">
        <v>17</v>
      </c>
      <c r="D171" s="22">
        <v>14.8</v>
      </c>
      <c r="E171" s="23" t="s">
        <v>13</v>
      </c>
      <c r="F171" s="17" t="s">
        <v>16</v>
      </c>
      <c r="G171">
        <f t="shared" si="7"/>
        <v>-0.19999999999999929</v>
      </c>
      <c r="H171" s="5">
        <v>41138</v>
      </c>
      <c r="I171" s="60">
        <f t="shared" si="6"/>
        <v>14.8</v>
      </c>
      <c r="J171" s="55">
        <v>0</v>
      </c>
      <c r="K171" s="167">
        <v>0.75</v>
      </c>
      <c r="L171" s="167">
        <v>3.25</v>
      </c>
      <c r="M171" s="167">
        <v>65.625</v>
      </c>
      <c r="N171" s="168" t="s">
        <v>120</v>
      </c>
      <c r="O171" s="74"/>
      <c r="P171" s="74"/>
      <c r="Q171" s="74"/>
      <c r="R171" s="74"/>
      <c r="S171" s="74"/>
      <c r="T171" s="74"/>
      <c r="U171" s="74"/>
      <c r="V171" s="74"/>
      <c r="W171" s="75"/>
      <c r="X171" s="75"/>
      <c r="AB171">
        <v>18</v>
      </c>
    </row>
    <row r="172" spans="1:28" ht="16.5" thickBot="1" x14ac:dyDescent="0.3">
      <c r="A172" s="22">
        <v>2012</v>
      </c>
      <c r="B172" s="22">
        <v>8</v>
      </c>
      <c r="C172" s="22">
        <v>18</v>
      </c>
      <c r="D172" s="22">
        <v>14.4</v>
      </c>
      <c r="E172" s="23" t="s">
        <v>13</v>
      </c>
      <c r="F172" s="17" t="s">
        <v>16</v>
      </c>
      <c r="G172">
        <f t="shared" si="7"/>
        <v>-0.59999999999999964</v>
      </c>
      <c r="H172" s="5">
        <v>41139</v>
      </c>
      <c r="I172" s="60">
        <f t="shared" si="6"/>
        <v>14.4</v>
      </c>
      <c r="J172" s="55">
        <v>0</v>
      </c>
      <c r="K172" s="167">
        <v>1.125</v>
      </c>
      <c r="L172" s="167">
        <v>4.25</v>
      </c>
      <c r="M172" s="167">
        <v>60</v>
      </c>
      <c r="N172" s="168" t="s">
        <v>117</v>
      </c>
      <c r="O172" s="74"/>
      <c r="P172" s="74"/>
      <c r="Q172" s="74"/>
      <c r="R172" s="74"/>
      <c r="S172" s="74"/>
      <c r="T172" s="74"/>
      <c r="U172" s="74"/>
      <c r="V172" s="74"/>
      <c r="W172" s="75"/>
      <c r="X172" s="75"/>
      <c r="AB172">
        <v>15</v>
      </c>
    </row>
    <row r="173" spans="1:28" ht="16.5" thickBot="1" x14ac:dyDescent="0.3">
      <c r="A173" s="22">
        <v>2012</v>
      </c>
      <c r="B173" s="22">
        <v>8</v>
      </c>
      <c r="C173" s="22">
        <v>19</v>
      </c>
      <c r="D173" s="22">
        <v>13.8</v>
      </c>
      <c r="E173" s="23" t="s">
        <v>13</v>
      </c>
      <c r="F173" s="17" t="s">
        <v>16</v>
      </c>
      <c r="G173">
        <f t="shared" si="7"/>
        <v>-1.1999999999999993</v>
      </c>
      <c r="H173" s="5">
        <v>41140</v>
      </c>
      <c r="I173" s="60">
        <f t="shared" si="6"/>
        <v>13.8</v>
      </c>
      <c r="J173" s="55">
        <v>0</v>
      </c>
      <c r="K173" s="167">
        <v>1.75</v>
      </c>
      <c r="L173" s="167">
        <v>4.375</v>
      </c>
      <c r="M173" s="167">
        <v>51.75</v>
      </c>
      <c r="N173" s="168" t="s">
        <v>129</v>
      </c>
      <c r="O173" s="74"/>
      <c r="P173" s="74"/>
      <c r="Q173" s="74"/>
      <c r="R173" s="74"/>
      <c r="S173" s="74"/>
      <c r="T173" s="74"/>
      <c r="U173" s="74"/>
      <c r="V173" s="74"/>
      <c r="W173" s="75"/>
      <c r="X173" s="75"/>
      <c r="AB173">
        <v>12</v>
      </c>
    </row>
    <row r="174" spans="1:28" ht="16.5" thickBot="1" x14ac:dyDescent="0.3">
      <c r="A174" s="22">
        <v>2012</v>
      </c>
      <c r="B174" s="22">
        <v>8</v>
      </c>
      <c r="C174" s="22">
        <v>20</v>
      </c>
      <c r="D174" s="22">
        <v>16.8</v>
      </c>
      <c r="E174" s="23" t="s">
        <v>14</v>
      </c>
      <c r="F174" s="17" t="s">
        <v>16</v>
      </c>
      <c r="G174">
        <f t="shared" si="7"/>
        <v>1.8000000000000007</v>
      </c>
      <c r="H174" s="5">
        <v>41141</v>
      </c>
      <c r="I174" s="60">
        <f t="shared" si="6"/>
        <v>16.8</v>
      </c>
      <c r="J174" s="55">
        <v>0</v>
      </c>
      <c r="K174" s="167">
        <v>1.25</v>
      </c>
      <c r="L174" s="167">
        <v>4.5</v>
      </c>
      <c r="M174" s="167">
        <v>39.5</v>
      </c>
      <c r="N174" s="168" t="s">
        <v>118</v>
      </c>
      <c r="O174" s="74"/>
      <c r="P174" s="74"/>
      <c r="Q174" s="74"/>
      <c r="R174" s="74"/>
      <c r="S174" s="74"/>
      <c r="T174" s="74"/>
      <c r="U174" s="74"/>
      <c r="V174" s="74"/>
      <c r="W174" s="75"/>
      <c r="X174" s="75"/>
      <c r="AB174">
        <v>9</v>
      </c>
    </row>
    <row r="175" spans="1:28" ht="16.5" thickBot="1" x14ac:dyDescent="0.3">
      <c r="A175" s="22">
        <v>2012</v>
      </c>
      <c r="B175" s="22">
        <v>8</v>
      </c>
      <c r="C175" s="22">
        <v>21</v>
      </c>
      <c r="D175" s="22">
        <v>20.3</v>
      </c>
      <c r="E175" s="23" t="s">
        <v>14</v>
      </c>
      <c r="F175" s="17" t="s">
        <v>16</v>
      </c>
      <c r="G175">
        <f t="shared" si="7"/>
        <v>5.3000000000000007</v>
      </c>
      <c r="H175" s="5">
        <v>41142</v>
      </c>
      <c r="I175" s="60">
        <f t="shared" si="6"/>
        <v>20.3</v>
      </c>
      <c r="J175" s="55">
        <v>1</v>
      </c>
      <c r="K175" s="167">
        <v>2</v>
      </c>
      <c r="L175" s="167">
        <v>5.875</v>
      </c>
      <c r="M175" s="167">
        <v>57.125</v>
      </c>
      <c r="N175" s="168" t="s">
        <v>119</v>
      </c>
      <c r="O175" s="74"/>
      <c r="P175" s="74"/>
      <c r="Q175" s="74"/>
      <c r="R175" s="74"/>
      <c r="S175" s="74"/>
      <c r="T175" s="74"/>
      <c r="U175" s="74"/>
      <c r="V175" s="74"/>
      <c r="W175" s="75"/>
      <c r="X175" s="75"/>
    </row>
    <row r="176" spans="1:28" ht="16.5" thickBot="1" x14ac:dyDescent="0.3">
      <c r="A176" s="22">
        <v>2012</v>
      </c>
      <c r="B176" s="22">
        <v>8</v>
      </c>
      <c r="C176" s="22">
        <v>22</v>
      </c>
      <c r="D176" s="22">
        <v>18.2</v>
      </c>
      <c r="E176" s="23" t="s">
        <v>14</v>
      </c>
      <c r="F176" s="17" t="s">
        <v>16</v>
      </c>
      <c r="G176">
        <f t="shared" si="7"/>
        <v>3.1999999999999993</v>
      </c>
      <c r="H176" s="5">
        <v>41143</v>
      </c>
      <c r="I176" s="60">
        <f t="shared" si="6"/>
        <v>18.2</v>
      </c>
      <c r="J176" s="55">
        <v>0</v>
      </c>
      <c r="K176" s="167">
        <v>0.875</v>
      </c>
      <c r="L176" s="167">
        <v>3.75</v>
      </c>
      <c r="M176" s="167">
        <v>66.375</v>
      </c>
      <c r="N176" s="168" t="s">
        <v>119</v>
      </c>
      <c r="O176" s="74"/>
      <c r="P176" s="74"/>
      <c r="Q176" s="74"/>
      <c r="R176" s="74"/>
      <c r="S176" s="74"/>
      <c r="T176" s="74"/>
      <c r="U176" s="74"/>
      <c r="V176" s="74"/>
      <c r="W176" s="75"/>
      <c r="X176" s="75"/>
    </row>
    <row r="177" spans="1:28" ht="16.5" thickBot="1" x14ac:dyDescent="0.3">
      <c r="A177" s="22">
        <v>2012</v>
      </c>
      <c r="B177" s="22">
        <v>8</v>
      </c>
      <c r="C177" s="22">
        <v>23</v>
      </c>
      <c r="D177" s="22">
        <v>16.5</v>
      </c>
      <c r="E177" s="23" t="s">
        <v>14</v>
      </c>
      <c r="F177" s="17" t="s">
        <v>16</v>
      </c>
      <c r="G177">
        <f t="shared" si="7"/>
        <v>1.5</v>
      </c>
      <c r="H177" s="5">
        <v>41144</v>
      </c>
      <c r="I177" s="60">
        <f t="shared" si="6"/>
        <v>16.5</v>
      </c>
      <c r="J177" s="55">
        <v>0</v>
      </c>
      <c r="K177" s="167">
        <v>1.25</v>
      </c>
      <c r="L177" s="167">
        <v>3.625</v>
      </c>
      <c r="M177" s="167">
        <v>59.625</v>
      </c>
      <c r="N177" s="168" t="s">
        <v>117</v>
      </c>
      <c r="O177" s="74"/>
      <c r="P177" s="74"/>
      <c r="Q177" s="74"/>
      <c r="R177" s="74"/>
      <c r="S177" s="74"/>
      <c r="T177" s="74"/>
      <c r="U177" s="74"/>
      <c r="V177" s="74"/>
      <c r="W177" s="75"/>
      <c r="X177" s="75"/>
    </row>
    <row r="178" spans="1:28" ht="16.5" thickBot="1" x14ac:dyDescent="0.3">
      <c r="A178" s="22">
        <v>2012</v>
      </c>
      <c r="B178" s="22">
        <v>8</v>
      </c>
      <c r="C178" s="22">
        <v>24</v>
      </c>
      <c r="D178" s="22">
        <v>15</v>
      </c>
      <c r="E178" s="23" t="s">
        <v>14</v>
      </c>
      <c r="F178" s="17" t="s">
        <v>16</v>
      </c>
      <c r="G178">
        <f t="shared" si="7"/>
        <v>0</v>
      </c>
      <c r="H178" s="5">
        <v>41145</v>
      </c>
      <c r="I178" s="60">
        <f t="shared" si="6"/>
        <v>15</v>
      </c>
      <c r="J178" s="55">
        <v>0.4</v>
      </c>
      <c r="K178" s="167">
        <v>1.625</v>
      </c>
      <c r="L178" s="167">
        <v>6.25</v>
      </c>
      <c r="M178" s="167">
        <v>71.375</v>
      </c>
      <c r="N178" s="168" t="s">
        <v>124</v>
      </c>
      <c r="O178" s="74"/>
      <c r="P178" s="74"/>
      <c r="Q178" s="74"/>
      <c r="R178" s="74"/>
      <c r="S178" s="74"/>
      <c r="T178" s="74"/>
      <c r="U178" s="74"/>
      <c r="V178" s="74"/>
      <c r="W178" s="75"/>
      <c r="X178" s="75"/>
    </row>
    <row r="179" spans="1:28" ht="16.5" thickBot="1" x14ac:dyDescent="0.3">
      <c r="A179" s="22">
        <v>2012</v>
      </c>
      <c r="B179" s="22">
        <v>8</v>
      </c>
      <c r="C179" s="22">
        <v>25</v>
      </c>
      <c r="D179" s="22">
        <v>16.100000000000001</v>
      </c>
      <c r="E179" s="23" t="s">
        <v>14</v>
      </c>
      <c r="F179" s="17" t="s">
        <v>16</v>
      </c>
      <c r="G179">
        <f t="shared" si="7"/>
        <v>1.1000000000000014</v>
      </c>
      <c r="H179" s="5">
        <v>41146</v>
      </c>
      <c r="I179" s="60">
        <f t="shared" si="6"/>
        <v>16.100000000000001</v>
      </c>
      <c r="J179" s="55">
        <v>3.3</v>
      </c>
      <c r="K179" s="167">
        <v>2.25</v>
      </c>
      <c r="L179" s="167">
        <v>6.25</v>
      </c>
      <c r="M179" s="167">
        <v>86.125</v>
      </c>
      <c r="N179" s="168" t="s">
        <v>117</v>
      </c>
      <c r="O179" s="74"/>
      <c r="P179" s="74"/>
      <c r="Q179" s="74"/>
      <c r="R179" s="74"/>
      <c r="S179" s="74"/>
      <c r="T179" s="74"/>
      <c r="U179" s="74"/>
      <c r="V179" s="74"/>
      <c r="W179" s="75"/>
      <c r="X179" s="75"/>
      <c r="AB179">
        <v>1</v>
      </c>
    </row>
    <row r="180" spans="1:28" ht="16.5" thickBot="1" x14ac:dyDescent="0.3">
      <c r="A180" s="22">
        <v>2012</v>
      </c>
      <c r="B180" s="22">
        <v>8</v>
      </c>
      <c r="C180" s="22">
        <v>26</v>
      </c>
      <c r="D180" s="22">
        <v>16.2</v>
      </c>
      <c r="E180" s="23" t="s">
        <v>14</v>
      </c>
      <c r="F180" s="17" t="s">
        <v>16</v>
      </c>
      <c r="G180">
        <f t="shared" si="7"/>
        <v>1.1999999999999993</v>
      </c>
      <c r="H180" s="5">
        <v>41147</v>
      </c>
      <c r="I180" s="60">
        <f t="shared" si="6"/>
        <v>16.2</v>
      </c>
      <c r="J180" s="55">
        <v>3.5</v>
      </c>
      <c r="K180" s="167">
        <v>1.875</v>
      </c>
      <c r="L180" s="167">
        <v>6</v>
      </c>
      <c r="M180" s="167">
        <v>77.5</v>
      </c>
      <c r="N180" s="168" t="s">
        <v>117</v>
      </c>
      <c r="O180" s="74"/>
      <c r="P180" s="74"/>
      <c r="Q180" s="74"/>
      <c r="R180" s="74"/>
      <c r="S180" s="74"/>
      <c r="T180" s="74"/>
      <c r="U180" s="74"/>
      <c r="V180" s="74"/>
      <c r="W180" s="75"/>
      <c r="X180" s="75"/>
      <c r="AA180">
        <v>1</v>
      </c>
      <c r="AB180">
        <v>5</v>
      </c>
    </row>
    <row r="181" spans="1:28" ht="16.5" thickBot="1" x14ac:dyDescent="0.3">
      <c r="A181" s="22">
        <v>2012</v>
      </c>
      <c r="B181" s="22">
        <v>8</v>
      </c>
      <c r="C181" s="22">
        <v>27</v>
      </c>
      <c r="D181" s="22">
        <v>16.5</v>
      </c>
      <c r="E181" s="23" t="s">
        <v>14</v>
      </c>
      <c r="F181" s="17" t="s">
        <v>16</v>
      </c>
      <c r="G181">
        <f t="shared" si="7"/>
        <v>1.5</v>
      </c>
      <c r="H181" s="5">
        <v>41148</v>
      </c>
      <c r="I181" s="60">
        <f t="shared" si="6"/>
        <v>16.5</v>
      </c>
      <c r="J181" s="55">
        <v>8.4</v>
      </c>
      <c r="K181" s="167">
        <v>2.125</v>
      </c>
      <c r="L181" s="167">
        <v>6.25</v>
      </c>
      <c r="M181" s="167">
        <v>75.625</v>
      </c>
      <c r="N181" s="168" t="s">
        <v>117</v>
      </c>
      <c r="O181" s="74"/>
      <c r="P181" s="74"/>
      <c r="Q181" s="74"/>
      <c r="R181" s="74"/>
      <c r="S181" s="74"/>
      <c r="T181" s="74"/>
      <c r="U181" s="74"/>
      <c r="V181" s="74"/>
      <c r="W181" s="75"/>
      <c r="X181" s="75"/>
      <c r="AB181">
        <v>2</v>
      </c>
    </row>
    <row r="182" spans="1:28" ht="16.5" thickBot="1" x14ac:dyDescent="0.3">
      <c r="A182" s="22">
        <v>2012</v>
      </c>
      <c r="B182" s="22">
        <v>8</v>
      </c>
      <c r="C182" s="22">
        <v>28</v>
      </c>
      <c r="D182" s="22">
        <v>16</v>
      </c>
      <c r="E182" s="23" t="s">
        <v>14</v>
      </c>
      <c r="F182" s="17" t="s">
        <v>16</v>
      </c>
      <c r="G182">
        <f t="shared" si="7"/>
        <v>1</v>
      </c>
      <c r="H182" s="5">
        <v>41149</v>
      </c>
      <c r="I182" s="60">
        <f t="shared" si="6"/>
        <v>16</v>
      </c>
      <c r="J182" s="55">
        <v>3.2</v>
      </c>
      <c r="K182" s="167">
        <v>0.875</v>
      </c>
      <c r="L182" s="167">
        <v>4.25</v>
      </c>
      <c r="M182" s="167">
        <v>79.25</v>
      </c>
      <c r="N182" s="168" t="s">
        <v>124</v>
      </c>
      <c r="O182" s="74"/>
      <c r="P182" s="74"/>
      <c r="Q182" s="74"/>
      <c r="R182" s="74"/>
      <c r="S182" s="74"/>
      <c r="T182" s="74"/>
      <c r="U182" s="74"/>
      <c r="V182" s="74"/>
      <c r="W182" s="75"/>
      <c r="X182" s="75"/>
    </row>
    <row r="183" spans="1:28" ht="16.5" thickBot="1" x14ac:dyDescent="0.3">
      <c r="A183" s="22">
        <v>2012</v>
      </c>
      <c r="B183" s="22">
        <v>8</v>
      </c>
      <c r="C183" s="22">
        <v>29</v>
      </c>
      <c r="D183" s="22">
        <v>14.3</v>
      </c>
      <c r="E183" s="23" t="s">
        <v>13</v>
      </c>
      <c r="F183" s="17" t="s">
        <v>16</v>
      </c>
      <c r="G183">
        <f t="shared" si="7"/>
        <v>-0.69999999999999929</v>
      </c>
      <c r="H183" s="5">
        <v>41150</v>
      </c>
      <c r="I183" s="60">
        <f t="shared" si="6"/>
        <v>14.3</v>
      </c>
      <c r="J183" s="55">
        <v>0.5</v>
      </c>
      <c r="K183" s="167">
        <v>2.125</v>
      </c>
      <c r="L183" s="167">
        <v>5.375</v>
      </c>
      <c r="M183" s="167">
        <v>83.625</v>
      </c>
      <c r="N183" s="168" t="s">
        <v>126</v>
      </c>
      <c r="O183" s="74"/>
      <c r="P183" s="74"/>
      <c r="Q183" s="74"/>
      <c r="R183" s="74"/>
      <c r="S183" s="74"/>
      <c r="T183" s="74"/>
      <c r="U183" s="74"/>
      <c r="V183" s="74"/>
      <c r="W183" s="75"/>
      <c r="X183" s="75"/>
    </row>
    <row r="184" spans="1:28" ht="16.5" thickBot="1" x14ac:dyDescent="0.3">
      <c r="A184" s="22">
        <v>2012</v>
      </c>
      <c r="B184" s="22">
        <v>8</v>
      </c>
      <c r="C184" s="22">
        <v>30</v>
      </c>
      <c r="D184" s="22">
        <v>14.6</v>
      </c>
      <c r="E184" s="23" t="s">
        <v>13</v>
      </c>
      <c r="F184" s="17" t="s">
        <v>16</v>
      </c>
      <c r="G184">
        <f t="shared" si="7"/>
        <v>-0.40000000000000036</v>
      </c>
      <c r="H184" s="5">
        <v>41151</v>
      </c>
      <c r="I184" s="60">
        <f t="shared" si="6"/>
        <v>14.6</v>
      </c>
      <c r="J184" s="55">
        <v>1.8</v>
      </c>
      <c r="K184" s="167">
        <v>1.375</v>
      </c>
      <c r="L184" s="167">
        <v>4.375</v>
      </c>
      <c r="M184" s="167">
        <v>83.875</v>
      </c>
      <c r="N184" s="168" t="s">
        <v>120</v>
      </c>
      <c r="O184" s="74"/>
      <c r="P184" s="74"/>
      <c r="Q184" s="74"/>
      <c r="R184" s="74"/>
      <c r="S184" s="74"/>
      <c r="T184" s="74"/>
      <c r="U184" s="74"/>
      <c r="V184" s="74"/>
      <c r="W184" s="75"/>
      <c r="X184" s="75"/>
    </row>
    <row r="185" spans="1:28" ht="16.5" thickBot="1" x14ac:dyDescent="0.3">
      <c r="A185" s="22">
        <v>2012</v>
      </c>
      <c r="B185" s="22">
        <v>8</v>
      </c>
      <c r="C185" s="22">
        <v>31</v>
      </c>
      <c r="D185" s="22">
        <v>15.7</v>
      </c>
      <c r="E185" s="23" t="s">
        <v>14</v>
      </c>
      <c r="F185" s="17" t="s">
        <v>16</v>
      </c>
      <c r="G185">
        <f t="shared" si="7"/>
        <v>0.69999999999999929</v>
      </c>
      <c r="H185" s="5">
        <v>41152</v>
      </c>
      <c r="I185" s="60">
        <f t="shared" si="6"/>
        <v>15.7</v>
      </c>
      <c r="J185" s="55">
        <v>0</v>
      </c>
      <c r="K185" s="167">
        <v>0.625</v>
      </c>
      <c r="L185" s="167">
        <v>2.375</v>
      </c>
      <c r="M185" s="167">
        <v>69.375</v>
      </c>
      <c r="N185" s="168" t="s">
        <v>121</v>
      </c>
      <c r="O185" s="74"/>
      <c r="P185" s="74"/>
      <c r="Q185" s="74"/>
      <c r="R185" s="74"/>
      <c r="S185" s="74"/>
      <c r="T185" s="74"/>
      <c r="U185" s="74"/>
      <c r="V185" s="74"/>
      <c r="W185" s="75"/>
      <c r="X185" s="75"/>
    </row>
    <row r="186" spans="1:28" ht="16.5" thickBot="1" x14ac:dyDescent="0.3">
      <c r="A186" s="22">
        <v>2012</v>
      </c>
      <c r="B186" s="22">
        <v>9</v>
      </c>
      <c r="C186" s="22">
        <v>1</v>
      </c>
      <c r="D186" s="22">
        <v>16.100000000000001</v>
      </c>
      <c r="E186" s="23" t="s">
        <v>14</v>
      </c>
      <c r="F186" s="17" t="s">
        <v>16</v>
      </c>
      <c r="G186">
        <f t="shared" si="7"/>
        <v>1.1000000000000014</v>
      </c>
      <c r="H186" s="5">
        <v>41153</v>
      </c>
      <c r="I186" s="60">
        <f t="shared" si="6"/>
        <v>16.100000000000001</v>
      </c>
      <c r="J186" s="55">
        <v>0</v>
      </c>
      <c r="K186" s="167">
        <v>0.75</v>
      </c>
      <c r="L186" s="167">
        <v>3.375</v>
      </c>
      <c r="M186" s="167">
        <v>64.125</v>
      </c>
      <c r="N186" s="168" t="s">
        <v>130</v>
      </c>
      <c r="O186" s="74"/>
      <c r="P186" s="74"/>
      <c r="Q186" s="74"/>
      <c r="R186" s="74"/>
      <c r="S186" s="74"/>
      <c r="T186" s="74"/>
      <c r="U186" s="74"/>
      <c r="V186" s="74"/>
      <c r="W186" s="75"/>
      <c r="X186" s="75"/>
      <c r="AA186">
        <v>1</v>
      </c>
    </row>
    <row r="187" spans="1:28" ht="16.5" thickBot="1" x14ac:dyDescent="0.3">
      <c r="A187" s="22">
        <v>2012</v>
      </c>
      <c r="B187" s="22">
        <v>9</v>
      </c>
      <c r="C187" s="22">
        <v>2</v>
      </c>
      <c r="D187" s="22">
        <v>18.5</v>
      </c>
      <c r="E187" s="23" t="s">
        <v>14</v>
      </c>
      <c r="F187" s="17" t="s">
        <v>16</v>
      </c>
      <c r="G187">
        <f t="shared" si="7"/>
        <v>3.5</v>
      </c>
      <c r="H187" s="5">
        <v>41154</v>
      </c>
      <c r="I187" s="60">
        <f t="shared" si="6"/>
        <v>18.5</v>
      </c>
      <c r="J187" s="55">
        <v>0</v>
      </c>
      <c r="K187" s="167">
        <v>1.875</v>
      </c>
      <c r="L187" s="167">
        <v>4.625</v>
      </c>
      <c r="M187" s="167">
        <v>47.875</v>
      </c>
      <c r="N187" s="168" t="s">
        <v>124</v>
      </c>
      <c r="O187" s="74"/>
      <c r="P187" s="74"/>
      <c r="Q187" s="74"/>
      <c r="R187" s="74"/>
      <c r="S187" s="74"/>
      <c r="T187" s="74"/>
      <c r="U187" s="74"/>
      <c r="V187" s="74"/>
      <c r="W187" s="75"/>
      <c r="X187" s="75"/>
    </row>
    <row r="188" spans="1:28" ht="16.5" thickBot="1" x14ac:dyDescent="0.3">
      <c r="A188" s="22">
        <v>2012</v>
      </c>
      <c r="B188" s="22">
        <v>9</v>
      </c>
      <c r="C188" s="22">
        <v>3</v>
      </c>
      <c r="D188" s="22">
        <v>22.3</v>
      </c>
      <c r="E188" s="23" t="s">
        <v>14</v>
      </c>
      <c r="F188" s="17" t="s">
        <v>16</v>
      </c>
      <c r="G188">
        <f t="shared" si="7"/>
        <v>7.3000000000000007</v>
      </c>
      <c r="H188" s="5">
        <v>41155</v>
      </c>
      <c r="I188" s="60">
        <f t="shared" si="6"/>
        <v>22.3</v>
      </c>
      <c r="J188" s="55">
        <v>0</v>
      </c>
      <c r="K188" s="167">
        <v>2.375</v>
      </c>
      <c r="L188" s="167">
        <v>8</v>
      </c>
      <c r="M188" s="167">
        <v>51.125</v>
      </c>
      <c r="N188" s="168" t="s">
        <v>119</v>
      </c>
      <c r="O188" s="74"/>
      <c r="P188" s="74"/>
      <c r="Q188" s="74"/>
      <c r="R188" s="74"/>
      <c r="S188" s="74"/>
      <c r="T188" s="74"/>
      <c r="U188" s="74"/>
      <c r="V188" s="74"/>
      <c r="W188" s="75"/>
      <c r="X188" s="75"/>
    </row>
    <row r="189" spans="1:28" ht="16.5" thickBot="1" x14ac:dyDescent="0.3">
      <c r="A189" s="28">
        <v>2012</v>
      </c>
      <c r="B189" s="28">
        <v>9</v>
      </c>
      <c r="C189" s="28">
        <v>4</v>
      </c>
      <c r="D189" s="28">
        <v>16.5</v>
      </c>
      <c r="E189" s="29" t="s">
        <v>14</v>
      </c>
      <c r="F189" s="17" t="s">
        <v>16</v>
      </c>
      <c r="G189" s="30">
        <f t="shared" si="7"/>
        <v>1.5</v>
      </c>
      <c r="H189" s="5">
        <v>41156</v>
      </c>
      <c r="I189" s="117">
        <f t="shared" si="6"/>
        <v>16.5</v>
      </c>
      <c r="J189" s="55">
        <v>4.3</v>
      </c>
      <c r="K189" s="167">
        <v>2.625</v>
      </c>
      <c r="L189" s="167">
        <v>7.5</v>
      </c>
      <c r="M189" s="167">
        <v>53.25</v>
      </c>
      <c r="N189" s="168" t="s">
        <v>117</v>
      </c>
      <c r="O189" s="74"/>
      <c r="P189" s="74"/>
      <c r="Q189" s="74"/>
      <c r="R189" s="74"/>
      <c r="S189" s="74"/>
      <c r="T189" s="74"/>
      <c r="U189" s="74"/>
      <c r="V189" s="74"/>
      <c r="W189" s="75"/>
      <c r="X189" s="75"/>
    </row>
    <row r="190" spans="1:28" ht="16.5" thickBot="1" x14ac:dyDescent="0.3">
      <c r="A190" s="22">
        <v>2012</v>
      </c>
      <c r="B190" s="22">
        <v>9</v>
      </c>
      <c r="C190" s="22">
        <v>5</v>
      </c>
      <c r="D190" s="22">
        <v>14.2</v>
      </c>
      <c r="E190" s="23" t="s">
        <v>13</v>
      </c>
      <c r="F190" s="38" t="s">
        <v>17</v>
      </c>
      <c r="G190">
        <f>D190-10</f>
        <v>4.1999999999999993</v>
      </c>
      <c r="H190" s="5">
        <v>41157</v>
      </c>
      <c r="I190" s="60">
        <f t="shared" si="6"/>
        <v>14.2</v>
      </c>
      <c r="J190" s="55">
        <v>4.0999999999999996</v>
      </c>
      <c r="K190" s="167">
        <v>3.125</v>
      </c>
      <c r="L190" s="167">
        <v>8</v>
      </c>
      <c r="M190" s="167">
        <v>60.875</v>
      </c>
      <c r="N190" s="168" t="s">
        <v>119</v>
      </c>
      <c r="O190" s="74"/>
      <c r="P190" s="74"/>
      <c r="Q190" s="74"/>
      <c r="R190" s="74"/>
      <c r="S190" s="74"/>
      <c r="T190" s="74"/>
      <c r="U190" s="74"/>
      <c r="V190" s="74"/>
      <c r="W190" s="75"/>
      <c r="X190" s="75"/>
    </row>
    <row r="191" spans="1:28" ht="16.5" thickBot="1" x14ac:dyDescent="0.3">
      <c r="A191" s="22">
        <v>2012</v>
      </c>
      <c r="B191" s="22">
        <v>9</v>
      </c>
      <c r="C191" s="22">
        <v>6</v>
      </c>
      <c r="D191" s="22">
        <v>11.9</v>
      </c>
      <c r="E191" s="23" t="s">
        <v>13</v>
      </c>
      <c r="F191" s="19" t="s">
        <v>17</v>
      </c>
      <c r="G191">
        <f t="shared" ref="G191:G205" si="8">D191-10</f>
        <v>1.9000000000000004</v>
      </c>
      <c r="H191" s="5">
        <v>41158</v>
      </c>
      <c r="I191" s="60">
        <f t="shared" si="6"/>
        <v>11.9</v>
      </c>
      <c r="J191" s="55">
        <v>0</v>
      </c>
      <c r="K191" s="167">
        <v>2.5</v>
      </c>
      <c r="L191" s="167">
        <v>6.75</v>
      </c>
      <c r="M191" s="167">
        <v>65.125</v>
      </c>
      <c r="N191" s="168" t="s">
        <v>121</v>
      </c>
      <c r="O191" s="74"/>
      <c r="P191" s="74"/>
      <c r="Q191" s="74"/>
      <c r="R191" s="74"/>
      <c r="S191" s="74"/>
      <c r="T191" s="74"/>
      <c r="U191" s="74"/>
      <c r="V191" s="74"/>
      <c r="W191" s="75"/>
      <c r="X191" s="75"/>
    </row>
    <row r="192" spans="1:28" ht="16.5" thickBot="1" x14ac:dyDescent="0.3">
      <c r="A192" s="22">
        <v>2012</v>
      </c>
      <c r="B192" s="22">
        <v>9</v>
      </c>
      <c r="C192" s="22">
        <v>7</v>
      </c>
      <c r="D192" s="22">
        <v>11.6</v>
      </c>
      <c r="E192" s="23" t="s">
        <v>13</v>
      </c>
      <c r="F192" s="19" t="s">
        <v>17</v>
      </c>
      <c r="G192">
        <f t="shared" si="8"/>
        <v>1.5999999999999996</v>
      </c>
      <c r="H192" s="5">
        <v>41159</v>
      </c>
      <c r="I192" s="60">
        <f t="shared" si="6"/>
        <v>11.6</v>
      </c>
      <c r="J192" s="55">
        <v>0</v>
      </c>
      <c r="K192" s="167">
        <v>1.25</v>
      </c>
      <c r="L192" s="167">
        <v>3.5</v>
      </c>
      <c r="M192" s="167">
        <v>55.625</v>
      </c>
      <c r="N192" s="168" t="s">
        <v>124</v>
      </c>
      <c r="O192" s="74"/>
      <c r="P192" s="74"/>
      <c r="Q192" s="74"/>
      <c r="R192" s="74"/>
      <c r="S192" s="74"/>
      <c r="T192" s="74"/>
      <c r="U192" s="74"/>
      <c r="V192" s="74"/>
      <c r="W192" s="75"/>
      <c r="X192" s="75"/>
    </row>
    <row r="193" spans="1:24" ht="16.5" thickBot="1" x14ac:dyDescent="0.3">
      <c r="A193" s="22">
        <v>2012</v>
      </c>
      <c r="B193" s="22">
        <v>9</v>
      </c>
      <c r="C193" s="22">
        <v>8</v>
      </c>
      <c r="D193" s="22">
        <v>13.4</v>
      </c>
      <c r="E193" s="23" t="s">
        <v>13</v>
      </c>
      <c r="F193" s="19" t="s">
        <v>17</v>
      </c>
      <c r="G193">
        <f t="shared" si="8"/>
        <v>3.4000000000000004</v>
      </c>
      <c r="H193" s="5">
        <v>41160</v>
      </c>
      <c r="I193" s="60">
        <f t="shared" si="6"/>
        <v>13.4</v>
      </c>
      <c r="J193" s="55">
        <v>0</v>
      </c>
      <c r="K193" s="167">
        <v>0.625</v>
      </c>
      <c r="L193" s="167">
        <v>2.5</v>
      </c>
      <c r="M193" s="167">
        <v>55.375</v>
      </c>
      <c r="N193" s="168" t="s">
        <v>121</v>
      </c>
      <c r="O193" s="74"/>
      <c r="P193" s="74"/>
      <c r="Q193" s="74"/>
      <c r="R193" s="74"/>
      <c r="S193" s="74"/>
      <c r="T193" s="74"/>
      <c r="U193" s="74"/>
      <c r="V193" s="74"/>
      <c r="W193" s="75"/>
      <c r="X193" s="75"/>
    </row>
    <row r="194" spans="1:24" ht="16.5" thickBot="1" x14ac:dyDescent="0.3">
      <c r="A194" s="22">
        <v>2012</v>
      </c>
      <c r="B194" s="22">
        <v>9</v>
      </c>
      <c r="C194" s="22">
        <v>9</v>
      </c>
      <c r="D194" s="22">
        <v>14.3</v>
      </c>
      <c r="E194" s="23" t="s">
        <v>13</v>
      </c>
      <c r="F194" s="19" t="s">
        <v>17</v>
      </c>
      <c r="G194">
        <f t="shared" si="8"/>
        <v>4.3000000000000007</v>
      </c>
      <c r="H194" s="5">
        <v>41161</v>
      </c>
      <c r="I194" s="60">
        <f t="shared" si="6"/>
        <v>14.3</v>
      </c>
      <c r="J194" s="55">
        <v>0</v>
      </c>
      <c r="K194" s="167">
        <v>0.625</v>
      </c>
      <c r="L194" s="167">
        <v>2.875</v>
      </c>
      <c r="M194" s="167">
        <v>55.125</v>
      </c>
      <c r="N194" s="168" t="s">
        <v>130</v>
      </c>
      <c r="O194" s="74"/>
      <c r="P194" s="74"/>
      <c r="Q194" s="74"/>
      <c r="R194" s="74"/>
      <c r="S194" s="74"/>
      <c r="T194" s="74"/>
      <c r="U194" s="74"/>
      <c r="V194" s="74"/>
      <c r="W194" s="75"/>
      <c r="X194" s="75"/>
    </row>
    <row r="195" spans="1:24" ht="16.5" thickBot="1" x14ac:dyDescent="0.3">
      <c r="A195" s="22">
        <v>2012</v>
      </c>
      <c r="B195" s="22">
        <v>9</v>
      </c>
      <c r="C195" s="22">
        <v>10</v>
      </c>
      <c r="D195" s="22">
        <v>15</v>
      </c>
      <c r="E195" s="23" t="s">
        <v>14</v>
      </c>
      <c r="F195" s="19" t="s">
        <v>17</v>
      </c>
      <c r="G195">
        <f t="shared" si="8"/>
        <v>5</v>
      </c>
      <c r="H195" s="5">
        <v>41162</v>
      </c>
      <c r="I195" s="60">
        <f t="shared" ref="I195:I215" si="9">D195</f>
        <v>15</v>
      </c>
      <c r="J195" s="55">
        <v>0</v>
      </c>
      <c r="K195" s="167">
        <v>1.5</v>
      </c>
      <c r="L195" s="167">
        <v>4.375</v>
      </c>
      <c r="M195" s="167">
        <v>54.5</v>
      </c>
      <c r="N195" s="168" t="s">
        <v>125</v>
      </c>
      <c r="O195" s="74"/>
      <c r="P195" s="74"/>
      <c r="Q195" s="74"/>
      <c r="R195" s="74"/>
      <c r="S195" s="74"/>
      <c r="T195" s="74"/>
      <c r="U195" s="74"/>
      <c r="V195" s="74"/>
      <c r="W195" s="75"/>
      <c r="X195" s="75"/>
    </row>
    <row r="196" spans="1:24" ht="16.5" thickBot="1" x14ac:dyDescent="0.3">
      <c r="A196" s="22">
        <v>2012</v>
      </c>
      <c r="B196" s="22">
        <v>9</v>
      </c>
      <c r="C196" s="22">
        <v>11</v>
      </c>
      <c r="D196" s="22">
        <v>16.100000000000001</v>
      </c>
      <c r="E196" s="23" t="s">
        <v>14</v>
      </c>
      <c r="F196" s="19" t="s">
        <v>17</v>
      </c>
      <c r="G196">
        <f t="shared" si="8"/>
        <v>6.1000000000000014</v>
      </c>
      <c r="H196" s="5">
        <v>41163</v>
      </c>
      <c r="I196" s="60">
        <f t="shared" si="9"/>
        <v>16.100000000000001</v>
      </c>
      <c r="J196" s="55">
        <v>0</v>
      </c>
      <c r="K196" s="167">
        <v>0.875</v>
      </c>
      <c r="L196" s="167">
        <v>3.125</v>
      </c>
      <c r="M196" s="167">
        <v>49.25</v>
      </c>
      <c r="N196" s="168" t="s">
        <v>127</v>
      </c>
      <c r="O196" s="74"/>
      <c r="P196" s="74"/>
      <c r="Q196" s="74"/>
      <c r="R196" s="74"/>
      <c r="S196" s="74"/>
      <c r="T196" s="74"/>
      <c r="U196" s="74"/>
      <c r="V196" s="74"/>
      <c r="W196" s="75"/>
      <c r="X196" s="75"/>
    </row>
    <row r="197" spans="1:24" ht="16.5" thickBot="1" x14ac:dyDescent="0.3">
      <c r="A197" s="22">
        <v>2012</v>
      </c>
      <c r="B197" s="22">
        <v>9</v>
      </c>
      <c r="C197" s="22">
        <v>12</v>
      </c>
      <c r="D197" s="22">
        <v>21.1</v>
      </c>
      <c r="E197" s="23" t="s">
        <v>14</v>
      </c>
      <c r="F197" s="19" t="s">
        <v>17</v>
      </c>
      <c r="G197">
        <f t="shared" si="8"/>
        <v>11.100000000000001</v>
      </c>
      <c r="H197" s="5">
        <v>41164</v>
      </c>
      <c r="I197" s="60">
        <f t="shared" si="9"/>
        <v>21.1</v>
      </c>
      <c r="J197" s="55">
        <v>0</v>
      </c>
      <c r="K197" s="167">
        <v>2.25</v>
      </c>
      <c r="L197" s="167">
        <v>6.5</v>
      </c>
      <c r="M197" s="167">
        <v>34.25</v>
      </c>
      <c r="N197" s="168" t="s">
        <v>120</v>
      </c>
      <c r="O197" s="74"/>
      <c r="P197" s="74"/>
      <c r="Q197" s="74"/>
      <c r="R197" s="74"/>
      <c r="S197" s="74"/>
      <c r="T197" s="74"/>
      <c r="U197" s="74"/>
      <c r="V197" s="74"/>
      <c r="W197" s="75"/>
      <c r="X197" s="75"/>
    </row>
    <row r="198" spans="1:24" ht="16.5" thickBot="1" x14ac:dyDescent="0.3">
      <c r="A198" s="22">
        <v>2012</v>
      </c>
      <c r="B198" s="22">
        <v>9</v>
      </c>
      <c r="C198" s="22">
        <v>13</v>
      </c>
      <c r="D198" s="22">
        <v>18</v>
      </c>
      <c r="E198" s="23" t="s">
        <v>14</v>
      </c>
      <c r="F198" s="19" t="s">
        <v>17</v>
      </c>
      <c r="G198">
        <f t="shared" si="8"/>
        <v>8</v>
      </c>
      <c r="H198" s="5">
        <v>41165</v>
      </c>
      <c r="I198" s="60">
        <f t="shared" si="9"/>
        <v>18</v>
      </c>
      <c r="J198" s="55">
        <v>1.5</v>
      </c>
      <c r="K198" s="167">
        <v>1</v>
      </c>
      <c r="L198" s="167">
        <v>4.25</v>
      </c>
      <c r="M198" s="167">
        <v>79.75</v>
      </c>
      <c r="N198" s="168" t="s">
        <v>120</v>
      </c>
      <c r="O198" s="74"/>
      <c r="P198" s="74"/>
      <c r="Q198" s="74"/>
      <c r="R198" s="74"/>
      <c r="S198" s="74"/>
      <c r="T198" s="74"/>
      <c r="U198" s="74"/>
      <c r="V198" s="74"/>
      <c r="W198" s="75"/>
      <c r="X198" s="75"/>
    </row>
    <row r="199" spans="1:24" ht="16.5" thickBot="1" x14ac:dyDescent="0.3">
      <c r="A199" s="22">
        <v>2012</v>
      </c>
      <c r="B199" s="22">
        <v>9</v>
      </c>
      <c r="C199" s="22">
        <v>14</v>
      </c>
      <c r="D199" s="22">
        <v>15.9</v>
      </c>
      <c r="E199" s="23" t="s">
        <v>14</v>
      </c>
      <c r="F199" s="19" t="s">
        <v>17</v>
      </c>
      <c r="G199">
        <f t="shared" si="8"/>
        <v>5.9</v>
      </c>
      <c r="H199" s="5">
        <v>41166</v>
      </c>
      <c r="I199" s="60">
        <f t="shared" si="9"/>
        <v>15.9</v>
      </c>
      <c r="J199" s="55">
        <v>0.5</v>
      </c>
      <c r="K199" s="167">
        <v>3</v>
      </c>
      <c r="L199" s="167">
        <v>8.625</v>
      </c>
      <c r="M199" s="167">
        <v>58.625</v>
      </c>
      <c r="N199" s="168" t="s">
        <v>117</v>
      </c>
      <c r="O199" s="74"/>
      <c r="P199" s="74"/>
      <c r="Q199" s="74"/>
      <c r="R199" s="74"/>
      <c r="S199" s="74"/>
      <c r="T199" s="74"/>
      <c r="U199" s="74"/>
      <c r="V199" s="74"/>
      <c r="W199" s="75"/>
      <c r="X199" s="75"/>
    </row>
    <row r="200" spans="1:24" ht="16.5" thickBot="1" x14ac:dyDescent="0.3">
      <c r="A200" s="22">
        <v>2012</v>
      </c>
      <c r="B200" s="22">
        <v>9</v>
      </c>
      <c r="C200" s="22">
        <v>15</v>
      </c>
      <c r="D200" s="22">
        <v>11.8</v>
      </c>
      <c r="E200" s="23" t="s">
        <v>13</v>
      </c>
      <c r="F200" s="19" t="s">
        <v>17</v>
      </c>
      <c r="G200">
        <f t="shared" si="8"/>
        <v>1.8000000000000007</v>
      </c>
      <c r="H200" s="5">
        <v>41167</v>
      </c>
      <c r="I200" s="60">
        <f t="shared" si="9"/>
        <v>11.8</v>
      </c>
      <c r="J200" s="55">
        <v>1.6</v>
      </c>
      <c r="K200" s="167">
        <v>4.5</v>
      </c>
      <c r="L200" s="167">
        <v>10.5</v>
      </c>
      <c r="M200" s="167">
        <v>74.875</v>
      </c>
      <c r="N200" s="168" t="s">
        <v>119</v>
      </c>
      <c r="O200" s="74"/>
      <c r="P200" s="74"/>
      <c r="Q200" s="74"/>
      <c r="R200" s="74"/>
      <c r="S200" s="74"/>
      <c r="T200" s="74"/>
      <c r="U200" s="74"/>
      <c r="V200" s="74"/>
      <c r="W200" s="75"/>
      <c r="X200" s="75"/>
    </row>
    <row r="201" spans="1:24" ht="16.5" thickBot="1" x14ac:dyDescent="0.3">
      <c r="A201" s="22">
        <v>2012</v>
      </c>
      <c r="B201" s="22">
        <v>9</v>
      </c>
      <c r="C201" s="22">
        <v>16</v>
      </c>
      <c r="D201" s="22">
        <v>9.6</v>
      </c>
      <c r="E201" s="23" t="s">
        <v>12</v>
      </c>
      <c r="F201" s="19" t="s">
        <v>17</v>
      </c>
      <c r="G201">
        <f t="shared" si="8"/>
        <v>-0.40000000000000036</v>
      </c>
      <c r="H201" s="5">
        <v>41168</v>
      </c>
      <c r="I201" s="60">
        <f t="shared" si="9"/>
        <v>9.6</v>
      </c>
      <c r="J201" s="55">
        <v>0.4</v>
      </c>
      <c r="K201" s="167">
        <v>3.375</v>
      </c>
      <c r="L201" s="167">
        <v>9</v>
      </c>
      <c r="M201" s="167">
        <v>78.875</v>
      </c>
      <c r="N201" s="168" t="s">
        <v>120</v>
      </c>
      <c r="O201" s="74"/>
      <c r="P201" s="74"/>
      <c r="Q201" s="74"/>
      <c r="R201" s="74"/>
      <c r="S201" s="74"/>
      <c r="T201" s="74"/>
      <c r="U201" s="74"/>
      <c r="V201" s="74"/>
      <c r="W201" s="75"/>
      <c r="X201" s="75"/>
    </row>
    <row r="202" spans="1:24" ht="16.5" thickBot="1" x14ac:dyDescent="0.3">
      <c r="A202" s="22">
        <v>2012</v>
      </c>
      <c r="B202" s="22">
        <v>9</v>
      </c>
      <c r="C202" s="22">
        <v>17</v>
      </c>
      <c r="D202" s="22">
        <v>10.8</v>
      </c>
      <c r="E202" s="23" t="s">
        <v>13</v>
      </c>
      <c r="F202" s="19" t="s">
        <v>17</v>
      </c>
      <c r="G202">
        <f t="shared" si="8"/>
        <v>0.80000000000000071</v>
      </c>
      <c r="H202" s="5">
        <v>41169</v>
      </c>
      <c r="I202" s="60">
        <f t="shared" si="9"/>
        <v>10.8</v>
      </c>
      <c r="J202" s="55">
        <v>9</v>
      </c>
      <c r="K202" s="167">
        <v>2.125</v>
      </c>
      <c r="L202" s="167">
        <v>5.125</v>
      </c>
      <c r="M202" s="167">
        <v>79.625</v>
      </c>
      <c r="N202" s="168" t="s">
        <v>119</v>
      </c>
      <c r="O202" s="74"/>
      <c r="P202" s="74"/>
      <c r="Q202" s="74"/>
      <c r="R202" s="74"/>
      <c r="S202" s="74"/>
      <c r="T202" s="74"/>
      <c r="U202" s="74"/>
      <c r="V202" s="74"/>
      <c r="W202" s="75"/>
      <c r="X202" s="75"/>
    </row>
    <row r="203" spans="1:24" ht="16.5" thickBot="1" x14ac:dyDescent="0.3">
      <c r="A203" s="22">
        <v>2012</v>
      </c>
      <c r="B203" s="22">
        <v>9</v>
      </c>
      <c r="C203" s="22">
        <v>18</v>
      </c>
      <c r="D203" s="22">
        <v>14.8</v>
      </c>
      <c r="E203" s="23" t="s">
        <v>13</v>
      </c>
      <c r="F203" s="19" t="s">
        <v>17</v>
      </c>
      <c r="G203">
        <f t="shared" si="8"/>
        <v>4.8000000000000007</v>
      </c>
      <c r="H203" s="5">
        <v>41170</v>
      </c>
      <c r="I203" s="60">
        <f t="shared" si="9"/>
        <v>14.8</v>
      </c>
      <c r="J203" s="55">
        <v>1.4</v>
      </c>
      <c r="K203" s="167">
        <v>1.75</v>
      </c>
      <c r="L203" s="167">
        <v>6.25</v>
      </c>
      <c r="M203" s="167">
        <v>70.75</v>
      </c>
      <c r="N203" s="168" t="s">
        <v>121</v>
      </c>
      <c r="O203" s="74"/>
      <c r="P203" s="74"/>
      <c r="Q203" s="74"/>
      <c r="R203" s="74"/>
      <c r="S203" s="74"/>
      <c r="T203" s="74"/>
      <c r="U203" s="74"/>
      <c r="V203" s="74"/>
      <c r="W203" s="75"/>
      <c r="X203" s="75"/>
    </row>
    <row r="204" spans="1:24" ht="16.5" thickBot="1" x14ac:dyDescent="0.3">
      <c r="A204" s="22">
        <v>2012</v>
      </c>
      <c r="B204" s="22">
        <v>9</v>
      </c>
      <c r="C204" s="22">
        <v>19</v>
      </c>
      <c r="D204" s="22">
        <v>15.9</v>
      </c>
      <c r="E204" s="23" t="s">
        <v>14</v>
      </c>
      <c r="F204" s="19" t="s">
        <v>17</v>
      </c>
      <c r="G204">
        <f t="shared" si="8"/>
        <v>5.9</v>
      </c>
      <c r="H204" s="5">
        <v>41171</v>
      </c>
      <c r="I204" s="60">
        <f t="shared" si="9"/>
        <v>15.9</v>
      </c>
      <c r="J204" s="55">
        <v>4.7</v>
      </c>
      <c r="K204" s="167">
        <v>2.375</v>
      </c>
      <c r="L204" s="167">
        <v>7.375</v>
      </c>
      <c r="M204" s="167">
        <v>76.125</v>
      </c>
      <c r="N204" s="168" t="s">
        <v>120</v>
      </c>
      <c r="O204" s="74"/>
      <c r="P204" s="74"/>
      <c r="Q204" s="74"/>
      <c r="R204" s="74"/>
      <c r="S204" s="74"/>
      <c r="T204" s="74"/>
      <c r="U204" s="74"/>
      <c r="V204" s="74"/>
      <c r="W204" s="75"/>
      <c r="X204" s="75"/>
    </row>
    <row r="205" spans="1:24" ht="16.5" thickBot="1" x14ac:dyDescent="0.3">
      <c r="A205" s="28">
        <v>2012</v>
      </c>
      <c r="B205" s="28">
        <v>9</v>
      </c>
      <c r="C205" s="28">
        <v>20</v>
      </c>
      <c r="D205" s="28">
        <v>11.4</v>
      </c>
      <c r="E205" s="29" t="s">
        <v>13</v>
      </c>
      <c r="F205" s="19" t="s">
        <v>17</v>
      </c>
      <c r="G205" s="30">
        <f t="shared" si="8"/>
        <v>1.4000000000000004</v>
      </c>
      <c r="H205" s="5">
        <v>41172</v>
      </c>
      <c r="I205" s="117">
        <f t="shared" si="9"/>
        <v>11.4</v>
      </c>
      <c r="J205" s="55">
        <v>0.5</v>
      </c>
      <c r="K205" s="169">
        <v>2.75</v>
      </c>
      <c r="L205" s="169">
        <v>8.375</v>
      </c>
      <c r="M205" s="169">
        <v>64</v>
      </c>
      <c r="N205" s="170" t="s">
        <v>120</v>
      </c>
      <c r="O205" s="74"/>
      <c r="P205" s="74"/>
      <c r="Q205" s="74"/>
      <c r="R205" s="74"/>
      <c r="S205" s="74"/>
      <c r="T205" s="74"/>
      <c r="U205" s="74"/>
      <c r="V205" s="74"/>
      <c r="W205" s="75"/>
      <c r="X205" s="75"/>
    </row>
    <row r="206" spans="1:24" ht="16.5" thickBot="1" x14ac:dyDescent="0.3">
      <c r="A206" s="22">
        <v>2012</v>
      </c>
      <c r="B206" s="22">
        <v>9</v>
      </c>
      <c r="C206" s="22">
        <v>21</v>
      </c>
      <c r="D206" s="22">
        <v>8.9</v>
      </c>
      <c r="E206" s="23" t="s">
        <v>12</v>
      </c>
      <c r="F206" s="39" t="s">
        <v>18</v>
      </c>
      <c r="G206">
        <f>D206-5</f>
        <v>3.9000000000000004</v>
      </c>
      <c r="H206" s="5">
        <v>41173</v>
      </c>
      <c r="I206" s="60">
        <f t="shared" si="9"/>
        <v>8.9</v>
      </c>
      <c r="J206" s="55">
        <v>2.9</v>
      </c>
      <c r="K206" s="143">
        <v>1.625</v>
      </c>
      <c r="L206" s="143">
        <v>6</v>
      </c>
      <c r="M206" s="143">
        <v>89.625</v>
      </c>
      <c r="N206" s="143" t="s">
        <v>121</v>
      </c>
      <c r="O206" s="74"/>
      <c r="P206" s="74"/>
      <c r="Q206" s="74"/>
      <c r="R206" s="74"/>
      <c r="S206" s="74"/>
      <c r="T206" s="74"/>
      <c r="U206" s="74"/>
      <c r="V206" s="74"/>
      <c r="W206" s="75"/>
      <c r="X206" s="75"/>
    </row>
    <row r="207" spans="1:24" ht="16.5" thickBot="1" x14ac:dyDescent="0.3">
      <c r="A207" s="22">
        <v>2012</v>
      </c>
      <c r="B207" s="22">
        <v>9</v>
      </c>
      <c r="C207" s="22">
        <v>22</v>
      </c>
      <c r="D207" s="22">
        <v>8.6999999999999993</v>
      </c>
      <c r="E207" s="23" t="s">
        <v>12</v>
      </c>
      <c r="F207" s="21" t="s">
        <v>18</v>
      </c>
      <c r="G207">
        <f t="shared" ref="G207:G215" si="10">D207-5</f>
        <v>3.6999999999999993</v>
      </c>
      <c r="H207" s="5">
        <v>41174</v>
      </c>
      <c r="I207" s="60">
        <f t="shared" si="9"/>
        <v>8.6999999999999993</v>
      </c>
      <c r="J207" s="55">
        <v>2.4</v>
      </c>
      <c r="K207" s="143">
        <v>0.875</v>
      </c>
      <c r="L207" s="143">
        <v>2.875</v>
      </c>
      <c r="M207" s="143">
        <v>85.625</v>
      </c>
      <c r="N207" s="143" t="s">
        <v>117</v>
      </c>
      <c r="O207" s="74"/>
      <c r="P207" s="74"/>
      <c r="Q207" s="74"/>
      <c r="R207" s="74"/>
      <c r="S207" s="74"/>
      <c r="T207" s="74"/>
      <c r="U207" s="74"/>
      <c r="V207" s="74"/>
      <c r="W207" s="75"/>
      <c r="X207" s="75"/>
    </row>
    <row r="208" spans="1:24" ht="16.5" thickBot="1" x14ac:dyDescent="0.3">
      <c r="A208" s="22">
        <v>2012</v>
      </c>
      <c r="B208" s="22">
        <v>9</v>
      </c>
      <c r="C208" s="22">
        <v>23</v>
      </c>
      <c r="D208" s="22">
        <v>7.6</v>
      </c>
      <c r="E208" s="23" t="s">
        <v>12</v>
      </c>
      <c r="F208" s="21" t="s">
        <v>18</v>
      </c>
      <c r="G208">
        <f t="shared" si="10"/>
        <v>2.5999999999999996</v>
      </c>
      <c r="H208" s="5">
        <v>41175</v>
      </c>
      <c r="I208" s="60">
        <f t="shared" si="9"/>
        <v>7.6</v>
      </c>
      <c r="J208" s="55">
        <v>0</v>
      </c>
      <c r="K208" s="143">
        <v>1.75</v>
      </c>
      <c r="L208" s="143">
        <v>4.75</v>
      </c>
      <c r="M208" s="143">
        <v>84.5</v>
      </c>
      <c r="N208" s="143" t="s">
        <v>119</v>
      </c>
      <c r="O208" s="74"/>
      <c r="P208" s="74"/>
      <c r="Q208" s="74"/>
      <c r="R208" s="74"/>
      <c r="S208" s="74"/>
      <c r="T208" s="74"/>
      <c r="U208" s="74"/>
      <c r="V208" s="74"/>
      <c r="W208" s="75"/>
      <c r="X208" s="75"/>
    </row>
    <row r="209" spans="1:24" ht="16.5" thickBot="1" x14ac:dyDescent="0.3">
      <c r="A209" s="22">
        <v>2012</v>
      </c>
      <c r="B209" s="22">
        <v>9</v>
      </c>
      <c r="C209" s="22">
        <v>24</v>
      </c>
      <c r="D209" s="22">
        <v>9.5</v>
      </c>
      <c r="E209" s="23" t="s">
        <v>12</v>
      </c>
      <c r="F209" s="21" t="s">
        <v>18</v>
      </c>
      <c r="G209">
        <f t="shared" si="10"/>
        <v>4.5</v>
      </c>
      <c r="H209" s="5">
        <v>41176</v>
      </c>
      <c r="I209" s="60">
        <f t="shared" si="9"/>
        <v>9.5</v>
      </c>
      <c r="J209" s="55">
        <v>0.3</v>
      </c>
      <c r="K209" s="143">
        <v>2.25</v>
      </c>
      <c r="L209" s="143">
        <v>6.375</v>
      </c>
      <c r="M209" s="143">
        <v>81.375</v>
      </c>
      <c r="N209" s="143" t="s">
        <v>119</v>
      </c>
      <c r="O209" s="74"/>
      <c r="P209" s="74"/>
      <c r="Q209" s="74"/>
      <c r="R209" s="74"/>
      <c r="S209" s="74"/>
      <c r="T209" s="74"/>
      <c r="U209" s="74"/>
      <c r="V209" s="74"/>
      <c r="W209" s="75"/>
      <c r="X209" s="75"/>
    </row>
    <row r="210" spans="1:24" ht="16.5" thickBot="1" x14ac:dyDescent="0.3">
      <c r="A210" s="22">
        <v>2012</v>
      </c>
      <c r="B210" s="22">
        <v>9</v>
      </c>
      <c r="C210" s="22">
        <v>25</v>
      </c>
      <c r="D210" s="22">
        <v>8.3000000000000007</v>
      </c>
      <c r="E210" s="23" t="s">
        <v>12</v>
      </c>
      <c r="F210" s="21" t="s">
        <v>18</v>
      </c>
      <c r="G210">
        <f t="shared" si="10"/>
        <v>3.3000000000000007</v>
      </c>
      <c r="H210" s="5">
        <v>41177</v>
      </c>
      <c r="I210" s="60">
        <f t="shared" si="9"/>
        <v>8.3000000000000007</v>
      </c>
      <c r="J210" s="55">
        <v>0.1</v>
      </c>
      <c r="K210" s="143">
        <v>1</v>
      </c>
      <c r="L210" s="143">
        <v>3.625</v>
      </c>
      <c r="M210" s="143">
        <v>67.125</v>
      </c>
      <c r="N210" s="143" t="s">
        <v>118</v>
      </c>
      <c r="O210" s="74"/>
      <c r="P210" s="74"/>
      <c r="Q210" s="74"/>
      <c r="R210" s="74"/>
      <c r="S210" s="74"/>
      <c r="T210" s="74"/>
      <c r="U210" s="74"/>
      <c r="V210" s="74"/>
      <c r="W210" s="75"/>
      <c r="X210" s="75"/>
    </row>
    <row r="211" spans="1:24" ht="16.5" thickBot="1" x14ac:dyDescent="0.3">
      <c r="A211" s="22">
        <v>2012</v>
      </c>
      <c r="B211" s="22">
        <v>9</v>
      </c>
      <c r="C211" s="22">
        <v>26</v>
      </c>
      <c r="D211" s="22">
        <v>9</v>
      </c>
      <c r="E211" s="23" t="s">
        <v>12</v>
      </c>
      <c r="F211" s="21" t="s">
        <v>18</v>
      </c>
      <c r="G211">
        <f t="shared" si="10"/>
        <v>4</v>
      </c>
      <c r="H211" s="5">
        <v>41178</v>
      </c>
      <c r="I211" s="60">
        <f t="shared" si="9"/>
        <v>9</v>
      </c>
      <c r="J211" s="55">
        <v>0</v>
      </c>
      <c r="K211" s="143">
        <v>1.125</v>
      </c>
      <c r="L211" s="143">
        <v>3.875</v>
      </c>
      <c r="M211" s="143">
        <v>63.25</v>
      </c>
      <c r="N211" s="143" t="s">
        <v>118</v>
      </c>
      <c r="O211" s="74"/>
      <c r="P211" s="74"/>
      <c r="Q211" s="74"/>
      <c r="R211" s="74"/>
      <c r="S211" s="74"/>
      <c r="T211" s="74"/>
      <c r="U211" s="74"/>
      <c r="V211" s="74"/>
      <c r="W211" s="75"/>
      <c r="X211" s="75"/>
    </row>
    <row r="212" spans="1:24" ht="16.5" thickBot="1" x14ac:dyDescent="0.3">
      <c r="A212" s="22">
        <v>2012</v>
      </c>
      <c r="B212" s="22">
        <v>9</v>
      </c>
      <c r="C212" s="22">
        <v>27</v>
      </c>
      <c r="D212" s="22">
        <v>12.5</v>
      </c>
      <c r="E212" s="23" t="s">
        <v>13</v>
      </c>
      <c r="F212" s="21" t="s">
        <v>18</v>
      </c>
      <c r="G212">
        <f t="shared" si="10"/>
        <v>7.5</v>
      </c>
      <c r="H212" s="5">
        <v>41179</v>
      </c>
      <c r="I212" s="60">
        <f t="shared" si="9"/>
        <v>12.5</v>
      </c>
      <c r="J212" s="55">
        <v>0</v>
      </c>
      <c r="K212" s="143">
        <v>2.25</v>
      </c>
      <c r="L212" s="143">
        <v>5.625</v>
      </c>
      <c r="M212" s="143">
        <v>50</v>
      </c>
      <c r="N212" s="143" t="s">
        <v>119</v>
      </c>
      <c r="O212" s="74"/>
      <c r="P212" s="74"/>
      <c r="Q212" s="74"/>
      <c r="R212" s="74"/>
      <c r="S212" s="74"/>
      <c r="T212" s="74"/>
      <c r="U212" s="74"/>
      <c r="V212" s="74"/>
      <c r="W212" s="75"/>
      <c r="X212" s="75"/>
    </row>
    <row r="213" spans="1:24" ht="16.5" thickBot="1" x14ac:dyDescent="0.3">
      <c r="A213" s="22">
        <v>2012</v>
      </c>
      <c r="B213" s="22">
        <v>9</v>
      </c>
      <c r="C213" s="22">
        <v>28</v>
      </c>
      <c r="D213" s="22">
        <v>13.1</v>
      </c>
      <c r="E213" s="23" t="s">
        <v>13</v>
      </c>
      <c r="F213" s="21" t="s">
        <v>18</v>
      </c>
      <c r="G213">
        <f t="shared" si="10"/>
        <v>8.1</v>
      </c>
      <c r="H213" s="5">
        <v>41180</v>
      </c>
      <c r="I213" s="60">
        <f t="shared" si="9"/>
        <v>13.1</v>
      </c>
      <c r="J213" s="55">
        <v>0</v>
      </c>
      <c r="K213" s="143">
        <v>1.5</v>
      </c>
      <c r="L213" s="143">
        <v>4.5</v>
      </c>
      <c r="M213" s="143">
        <v>59</v>
      </c>
      <c r="N213" s="143" t="s">
        <v>122</v>
      </c>
      <c r="O213" s="74"/>
      <c r="P213" s="74"/>
      <c r="Q213" s="74"/>
      <c r="R213" s="74"/>
      <c r="S213" s="74"/>
      <c r="T213" s="74"/>
      <c r="U213" s="74"/>
      <c r="V213" s="74"/>
      <c r="W213" s="75"/>
      <c r="X213" s="75"/>
    </row>
    <row r="214" spans="1:24" ht="16.5" thickBot="1" x14ac:dyDescent="0.3">
      <c r="A214" s="22">
        <v>2012</v>
      </c>
      <c r="B214" s="22">
        <v>9</v>
      </c>
      <c r="C214" s="22">
        <v>29</v>
      </c>
      <c r="D214" s="22">
        <v>11.6</v>
      </c>
      <c r="E214" s="23" t="s">
        <v>13</v>
      </c>
      <c r="F214" s="21" t="s">
        <v>18</v>
      </c>
      <c r="G214">
        <f t="shared" si="10"/>
        <v>6.6</v>
      </c>
      <c r="H214" s="5">
        <v>41181</v>
      </c>
      <c r="I214" s="60">
        <f t="shared" si="9"/>
        <v>11.6</v>
      </c>
      <c r="J214" s="55">
        <v>0</v>
      </c>
      <c r="K214" s="143">
        <v>1.125</v>
      </c>
      <c r="L214" s="143">
        <v>3.75</v>
      </c>
      <c r="M214" s="143">
        <v>71.125</v>
      </c>
      <c r="N214" s="143" t="s">
        <v>120</v>
      </c>
      <c r="O214" s="74"/>
      <c r="P214" s="74"/>
      <c r="Q214" s="74"/>
      <c r="R214" s="74"/>
      <c r="S214" s="74"/>
      <c r="T214" s="74"/>
      <c r="U214" s="74"/>
      <c r="V214" s="74"/>
      <c r="W214" s="75"/>
      <c r="X214" s="75"/>
    </row>
    <row r="215" spans="1:24" ht="16.5" thickBot="1" x14ac:dyDescent="0.3">
      <c r="A215" s="28">
        <v>2012</v>
      </c>
      <c r="B215" s="28">
        <v>9</v>
      </c>
      <c r="C215" s="28">
        <v>30</v>
      </c>
      <c r="D215" s="28">
        <v>7.9</v>
      </c>
      <c r="E215" s="29" t="s">
        <v>12</v>
      </c>
      <c r="F215" s="21" t="s">
        <v>18</v>
      </c>
      <c r="G215" s="30">
        <f t="shared" si="10"/>
        <v>2.9000000000000004</v>
      </c>
      <c r="H215" s="5">
        <v>41182</v>
      </c>
      <c r="I215" s="117">
        <f t="shared" si="9"/>
        <v>7.9</v>
      </c>
      <c r="J215" s="55">
        <v>0</v>
      </c>
      <c r="K215" s="143">
        <v>0.875</v>
      </c>
      <c r="L215" s="143">
        <v>3.125</v>
      </c>
      <c r="M215" s="143">
        <v>71</v>
      </c>
      <c r="N215" s="143" t="s">
        <v>130</v>
      </c>
      <c r="O215" s="74"/>
      <c r="P215" s="74"/>
      <c r="Q215" s="74"/>
      <c r="R215" s="74"/>
      <c r="S215" s="74"/>
      <c r="T215" s="74"/>
      <c r="U215" s="74"/>
      <c r="V215" s="74"/>
      <c r="W215" s="75"/>
      <c r="X215" s="7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77"/>
  <sheetViews>
    <sheetView zoomScale="85" zoomScaleNormal="85" workbookViewId="0">
      <pane ySplit="1" topLeftCell="A42" activePane="bottomLeft" state="frozen"/>
      <selection activeCell="F5" sqref="F5"/>
      <selection pane="bottomLeft" activeCell="AB47" sqref="AB47"/>
    </sheetView>
  </sheetViews>
  <sheetFormatPr defaultRowHeight="15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3.28515625" customWidth="1"/>
    <col min="7" max="7" width="12.7109375" bestFit="1" customWidth="1"/>
    <col min="8" max="8" width="10.85546875" bestFit="1" customWidth="1"/>
    <col min="9" max="9" width="17.28515625" customWidth="1"/>
    <col min="10" max="10" width="19.140625" customWidth="1"/>
    <col min="11" max="11" width="11.85546875" style="143" customWidth="1"/>
    <col min="12" max="12" width="10.42578125" style="143" customWidth="1"/>
    <col min="13" max="13" width="10.7109375" style="143" customWidth="1"/>
    <col min="14" max="14" width="11.7109375" style="143" customWidth="1"/>
    <col min="15" max="15" width="8.5703125" customWidth="1"/>
    <col min="16" max="16" width="9" customWidth="1"/>
    <col min="17" max="17" width="10.28515625" customWidth="1"/>
    <col min="18" max="18" width="7.5703125" customWidth="1"/>
    <col min="19" max="19" width="8.140625" customWidth="1"/>
    <col min="20" max="20" width="8.85546875" customWidth="1"/>
    <col min="21" max="21" width="9.140625" customWidth="1"/>
    <col min="22" max="22" width="8.5703125" customWidth="1"/>
    <col min="23" max="23" width="8.42578125" bestFit="1" customWidth="1"/>
    <col min="24" max="24" width="8.28515625" bestFit="1" customWidth="1"/>
    <col min="25" max="25" width="13.5703125" customWidth="1"/>
    <col min="26" max="26" width="9.7109375" customWidth="1"/>
    <col min="27" max="27" width="10.85546875" customWidth="1"/>
    <col min="28" max="28" width="15" customWidth="1"/>
  </cols>
  <sheetData>
    <row r="1" spans="1:28" ht="54" customHeight="1" x14ac:dyDescent="0.2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22">
        <v>2013</v>
      </c>
      <c r="B2" s="22">
        <v>3</v>
      </c>
      <c r="C2" s="22">
        <v>1</v>
      </c>
      <c r="D2" s="22">
        <v>-8.4</v>
      </c>
      <c r="E2" s="23" t="s">
        <v>9</v>
      </c>
      <c r="F2" s="23" t="s">
        <v>9</v>
      </c>
      <c r="G2">
        <f>D2+5</f>
        <v>-3.4000000000000004</v>
      </c>
      <c r="H2" s="5">
        <v>41334</v>
      </c>
      <c r="I2">
        <f>D2</f>
        <v>-8.4</v>
      </c>
      <c r="J2" s="96">
        <v>1</v>
      </c>
      <c r="K2" s="143">
        <v>4.375</v>
      </c>
      <c r="L2" s="143">
        <v>10.625</v>
      </c>
      <c r="M2" s="143">
        <v>69.75</v>
      </c>
      <c r="N2" s="143" t="s">
        <v>120</v>
      </c>
    </row>
    <row r="3" spans="1:28" ht="15.75" thickBot="1" x14ac:dyDescent="0.3">
      <c r="A3" s="22">
        <v>2013</v>
      </c>
      <c r="B3" s="22">
        <v>3</v>
      </c>
      <c r="C3" s="22">
        <v>2</v>
      </c>
      <c r="D3" s="22">
        <v>-10.9</v>
      </c>
      <c r="E3" s="23" t="s">
        <v>9</v>
      </c>
      <c r="F3" s="23" t="s">
        <v>9</v>
      </c>
      <c r="G3">
        <f t="shared" ref="G3:G39" si="0">D3+5</f>
        <v>-5.9</v>
      </c>
      <c r="H3" s="5">
        <v>41335</v>
      </c>
      <c r="I3">
        <f t="shared" ref="I3:I66" si="1">D3</f>
        <v>-10.9</v>
      </c>
      <c r="J3" s="55">
        <v>0</v>
      </c>
      <c r="K3" s="143">
        <v>2.625</v>
      </c>
      <c r="L3" s="143">
        <v>6.5</v>
      </c>
      <c r="M3" s="143">
        <v>63.125</v>
      </c>
      <c r="N3" s="143" t="s">
        <v>120</v>
      </c>
    </row>
    <row r="4" spans="1:28" ht="15.75" thickBot="1" x14ac:dyDescent="0.3">
      <c r="A4" s="22">
        <v>2013</v>
      </c>
      <c r="B4" s="22">
        <v>3</v>
      </c>
      <c r="C4" s="22">
        <v>3</v>
      </c>
      <c r="D4" s="22">
        <v>-0.9</v>
      </c>
      <c r="E4" s="23" t="s">
        <v>10</v>
      </c>
      <c r="F4" s="23" t="s">
        <v>9</v>
      </c>
      <c r="G4">
        <f t="shared" si="0"/>
        <v>4.0999999999999996</v>
      </c>
      <c r="H4" s="5">
        <v>41336</v>
      </c>
      <c r="I4">
        <f t="shared" si="1"/>
        <v>-0.9</v>
      </c>
      <c r="J4" s="55">
        <v>1.9</v>
      </c>
      <c r="K4" s="143">
        <v>5.5</v>
      </c>
      <c r="L4" s="143">
        <v>14.125</v>
      </c>
      <c r="M4" s="143">
        <v>79</v>
      </c>
      <c r="N4" s="143" t="s">
        <v>120</v>
      </c>
    </row>
    <row r="5" spans="1:28" ht="15.75" thickBot="1" x14ac:dyDescent="0.3">
      <c r="A5" s="22">
        <v>2013</v>
      </c>
      <c r="B5" s="22">
        <v>3</v>
      </c>
      <c r="C5" s="22">
        <v>4</v>
      </c>
      <c r="D5" s="22">
        <v>-0.3</v>
      </c>
      <c r="E5" s="23" t="s">
        <v>10</v>
      </c>
      <c r="F5" s="23" t="s">
        <v>9</v>
      </c>
      <c r="G5">
        <f t="shared" si="0"/>
        <v>4.7</v>
      </c>
      <c r="H5" s="5">
        <v>41337</v>
      </c>
      <c r="I5">
        <f t="shared" si="1"/>
        <v>-0.3</v>
      </c>
      <c r="J5" s="55">
        <v>0</v>
      </c>
      <c r="K5" s="143">
        <v>4.625</v>
      </c>
      <c r="L5" s="143">
        <v>11</v>
      </c>
      <c r="M5" s="143">
        <v>72.5</v>
      </c>
      <c r="N5" s="143" t="s">
        <v>120</v>
      </c>
    </row>
    <row r="6" spans="1:28" ht="15.75" thickBot="1" x14ac:dyDescent="0.3">
      <c r="A6" s="22">
        <v>2013</v>
      </c>
      <c r="B6" s="22">
        <v>3</v>
      </c>
      <c r="C6" s="22">
        <v>5</v>
      </c>
      <c r="D6" s="22">
        <v>-5.7</v>
      </c>
      <c r="E6" s="23" t="s">
        <v>9</v>
      </c>
      <c r="F6" s="23" t="s">
        <v>9</v>
      </c>
      <c r="G6">
        <f t="shared" si="0"/>
        <v>-0.70000000000000018</v>
      </c>
      <c r="H6" s="5">
        <v>41338</v>
      </c>
      <c r="I6">
        <f t="shared" si="1"/>
        <v>-5.7</v>
      </c>
      <c r="J6" s="55">
        <v>2</v>
      </c>
      <c r="K6" s="143">
        <v>3.625</v>
      </c>
      <c r="L6" s="143">
        <v>9.25</v>
      </c>
      <c r="M6" s="143">
        <v>61.75</v>
      </c>
      <c r="N6" s="143" t="s">
        <v>117</v>
      </c>
    </row>
    <row r="7" spans="1:28" ht="15.75" thickBot="1" x14ac:dyDescent="0.3">
      <c r="A7" s="22">
        <v>2013</v>
      </c>
      <c r="B7" s="22">
        <v>3</v>
      </c>
      <c r="C7" s="22">
        <v>6</v>
      </c>
      <c r="D7" s="22">
        <v>-11.4</v>
      </c>
      <c r="E7" s="23" t="s">
        <v>9</v>
      </c>
      <c r="F7" s="23" t="s">
        <v>9</v>
      </c>
      <c r="G7">
        <f t="shared" si="0"/>
        <v>-6.4</v>
      </c>
      <c r="H7" s="5">
        <v>41339</v>
      </c>
      <c r="I7">
        <f t="shared" si="1"/>
        <v>-11.4</v>
      </c>
      <c r="J7" s="55">
        <v>10.7</v>
      </c>
      <c r="K7" s="143">
        <v>2.75</v>
      </c>
      <c r="L7" s="143">
        <v>7.375</v>
      </c>
      <c r="M7" s="143">
        <v>79.5</v>
      </c>
      <c r="N7" s="143" t="s">
        <v>121</v>
      </c>
    </row>
    <row r="8" spans="1:28" ht="15.75" thickBot="1" x14ac:dyDescent="0.3">
      <c r="A8" s="22">
        <v>2013</v>
      </c>
      <c r="B8" s="22">
        <v>3</v>
      </c>
      <c r="C8" s="22">
        <v>7</v>
      </c>
      <c r="D8" s="22">
        <v>-7.1</v>
      </c>
      <c r="E8" s="23" t="s">
        <v>9</v>
      </c>
      <c r="F8" s="23" t="s">
        <v>9</v>
      </c>
      <c r="G8">
        <f t="shared" si="0"/>
        <v>-2.0999999999999996</v>
      </c>
      <c r="H8" s="5">
        <v>41340</v>
      </c>
      <c r="I8">
        <f t="shared" si="1"/>
        <v>-7.1</v>
      </c>
      <c r="J8" s="55">
        <v>5.4</v>
      </c>
      <c r="K8" s="143">
        <v>5</v>
      </c>
      <c r="L8" s="143">
        <v>8.5</v>
      </c>
      <c r="M8" s="143">
        <v>85.5</v>
      </c>
      <c r="N8" s="143" t="s">
        <v>119</v>
      </c>
    </row>
    <row r="9" spans="1:28" ht="15.75" thickBot="1" x14ac:dyDescent="0.3">
      <c r="A9" s="22">
        <v>2013</v>
      </c>
      <c r="B9" s="22">
        <v>3</v>
      </c>
      <c r="C9" s="22">
        <v>8</v>
      </c>
      <c r="D9" s="22">
        <v>-11.3</v>
      </c>
      <c r="E9" s="23" t="s">
        <v>9</v>
      </c>
      <c r="F9" s="23" t="s">
        <v>9</v>
      </c>
      <c r="G9">
        <f t="shared" si="0"/>
        <v>-6.3000000000000007</v>
      </c>
      <c r="H9" s="5">
        <v>41341</v>
      </c>
      <c r="I9">
        <f t="shared" si="1"/>
        <v>-11.3</v>
      </c>
      <c r="J9" s="55">
        <v>0.5</v>
      </c>
      <c r="K9" s="143">
        <v>6</v>
      </c>
      <c r="L9" s="143">
        <v>14.125</v>
      </c>
      <c r="M9" s="143">
        <v>68.125</v>
      </c>
      <c r="N9" s="143" t="s">
        <v>120</v>
      </c>
    </row>
    <row r="10" spans="1:28" ht="15.75" thickBot="1" x14ac:dyDescent="0.3">
      <c r="A10" s="22">
        <v>2013</v>
      </c>
      <c r="B10" s="22">
        <v>3</v>
      </c>
      <c r="C10" s="22">
        <v>9</v>
      </c>
      <c r="D10" s="22">
        <v>-5</v>
      </c>
      <c r="E10" s="23" t="s">
        <v>10</v>
      </c>
      <c r="F10" s="23" t="s">
        <v>9</v>
      </c>
      <c r="G10">
        <f t="shared" si="0"/>
        <v>0</v>
      </c>
      <c r="H10" s="5">
        <v>41342</v>
      </c>
      <c r="I10">
        <f t="shared" si="1"/>
        <v>-5</v>
      </c>
      <c r="J10" s="55">
        <v>0</v>
      </c>
      <c r="K10" s="143">
        <v>6</v>
      </c>
      <c r="L10" s="143">
        <v>13.5</v>
      </c>
      <c r="M10" s="143">
        <v>66.125</v>
      </c>
      <c r="N10" s="143" t="s">
        <v>119</v>
      </c>
    </row>
    <row r="11" spans="1:28" ht="15.75" thickBot="1" x14ac:dyDescent="0.3">
      <c r="A11" s="22">
        <v>2013</v>
      </c>
      <c r="B11" s="22">
        <v>3</v>
      </c>
      <c r="C11" s="22">
        <v>10</v>
      </c>
      <c r="D11" s="22">
        <v>-9</v>
      </c>
      <c r="E11" s="23" t="s">
        <v>9</v>
      </c>
      <c r="F11" s="23" t="s">
        <v>9</v>
      </c>
      <c r="G11">
        <f t="shared" si="0"/>
        <v>-4</v>
      </c>
      <c r="H11" s="5">
        <v>41343</v>
      </c>
      <c r="I11">
        <f t="shared" si="1"/>
        <v>-9</v>
      </c>
      <c r="J11" s="55">
        <v>2.6</v>
      </c>
      <c r="K11" s="143">
        <v>6.375</v>
      </c>
      <c r="L11" s="143">
        <v>12</v>
      </c>
      <c r="M11" s="143">
        <v>62.625</v>
      </c>
      <c r="N11" s="143" t="s">
        <v>119</v>
      </c>
    </row>
    <row r="12" spans="1:28" ht="15.75" thickBot="1" x14ac:dyDescent="0.3">
      <c r="A12" s="22">
        <v>2013</v>
      </c>
      <c r="B12" s="22">
        <v>3</v>
      </c>
      <c r="C12" s="22">
        <v>11</v>
      </c>
      <c r="D12" s="22">
        <v>-13.7</v>
      </c>
      <c r="E12" s="23" t="s">
        <v>9</v>
      </c>
      <c r="F12" s="23" t="s">
        <v>9</v>
      </c>
      <c r="G12">
        <f t="shared" si="0"/>
        <v>-8.6999999999999993</v>
      </c>
      <c r="H12" s="5">
        <v>41344</v>
      </c>
      <c r="I12">
        <f t="shared" si="1"/>
        <v>-13.7</v>
      </c>
      <c r="J12" s="55">
        <v>0</v>
      </c>
      <c r="K12" s="143">
        <v>1.5</v>
      </c>
      <c r="L12" s="143">
        <v>3.875</v>
      </c>
      <c r="M12" s="143">
        <v>62.5</v>
      </c>
      <c r="N12" s="143" t="s">
        <v>118</v>
      </c>
    </row>
    <row r="13" spans="1:28" ht="15.75" thickBot="1" x14ac:dyDescent="0.3">
      <c r="A13" s="22">
        <v>2013</v>
      </c>
      <c r="B13" s="22">
        <v>3</v>
      </c>
      <c r="C13" s="22">
        <v>12</v>
      </c>
      <c r="D13" s="22">
        <v>-10.6</v>
      </c>
      <c r="E13" s="23" t="s">
        <v>9</v>
      </c>
      <c r="F13" s="23" t="s">
        <v>9</v>
      </c>
      <c r="G13">
        <f t="shared" si="0"/>
        <v>-5.6</v>
      </c>
      <c r="H13" s="5">
        <v>41345</v>
      </c>
      <c r="I13">
        <f t="shared" si="1"/>
        <v>-10.6</v>
      </c>
      <c r="J13" s="55">
        <v>0</v>
      </c>
      <c r="K13" s="143">
        <v>0.875</v>
      </c>
      <c r="L13" s="143">
        <v>3.625</v>
      </c>
      <c r="M13" s="143">
        <v>61.625</v>
      </c>
      <c r="N13" s="143" t="s">
        <v>124</v>
      </c>
    </row>
    <row r="14" spans="1:28" ht="15.75" thickBot="1" x14ac:dyDescent="0.3">
      <c r="A14" s="22">
        <v>2013</v>
      </c>
      <c r="B14" s="22">
        <v>3</v>
      </c>
      <c r="C14" s="22">
        <v>13</v>
      </c>
      <c r="D14" s="22">
        <v>-7.4</v>
      </c>
      <c r="E14" s="23" t="s">
        <v>9</v>
      </c>
      <c r="F14" s="23" t="s">
        <v>9</v>
      </c>
      <c r="G14">
        <f t="shared" si="0"/>
        <v>-2.4000000000000004</v>
      </c>
      <c r="H14" s="5">
        <v>41346</v>
      </c>
      <c r="I14">
        <f t="shared" si="1"/>
        <v>-7.4</v>
      </c>
      <c r="J14" s="55">
        <v>0</v>
      </c>
      <c r="K14" s="143">
        <v>0.5</v>
      </c>
      <c r="L14" s="143">
        <v>2.375</v>
      </c>
      <c r="M14" s="143">
        <v>76.625</v>
      </c>
      <c r="N14" s="143" t="s">
        <v>127</v>
      </c>
    </row>
    <row r="15" spans="1:28" ht="16.5" thickBot="1" x14ac:dyDescent="0.3">
      <c r="A15" s="22">
        <v>2013</v>
      </c>
      <c r="B15" s="22">
        <v>3</v>
      </c>
      <c r="C15" s="22">
        <v>14</v>
      </c>
      <c r="D15" s="22">
        <v>-0.9</v>
      </c>
      <c r="E15" s="23" t="s">
        <v>10</v>
      </c>
      <c r="F15" s="8" t="s">
        <v>10</v>
      </c>
      <c r="G15">
        <f t="shared" si="0"/>
        <v>4.0999999999999996</v>
      </c>
      <c r="H15" s="5">
        <v>41347</v>
      </c>
      <c r="I15">
        <f t="shared" si="1"/>
        <v>-0.9</v>
      </c>
      <c r="J15" s="55">
        <v>0</v>
      </c>
      <c r="K15" s="165">
        <v>2.75</v>
      </c>
      <c r="L15" s="165">
        <v>6.375</v>
      </c>
      <c r="M15" s="165">
        <v>68</v>
      </c>
      <c r="N15" s="166" t="s">
        <v>117</v>
      </c>
    </row>
    <row r="16" spans="1:28" ht="16.5" thickBot="1" x14ac:dyDescent="0.3">
      <c r="A16" s="22">
        <v>2013</v>
      </c>
      <c r="B16" s="22">
        <v>3</v>
      </c>
      <c r="C16" s="22">
        <v>15</v>
      </c>
      <c r="D16" s="22">
        <v>3.2</v>
      </c>
      <c r="E16" s="23" t="s">
        <v>11</v>
      </c>
      <c r="F16" s="8" t="s">
        <v>10</v>
      </c>
      <c r="G16">
        <f t="shared" si="0"/>
        <v>8.1999999999999993</v>
      </c>
      <c r="H16" s="5">
        <v>41348</v>
      </c>
      <c r="I16">
        <f t="shared" si="1"/>
        <v>3.2</v>
      </c>
      <c r="J16" s="55">
        <v>5.0999999999999996</v>
      </c>
      <c r="K16" s="167">
        <v>3.5</v>
      </c>
      <c r="L16" s="167">
        <v>9.25</v>
      </c>
      <c r="M16" s="167">
        <v>73.375</v>
      </c>
      <c r="N16" s="168" t="s">
        <v>123</v>
      </c>
    </row>
    <row r="17" spans="1:14" ht="16.5" thickBot="1" x14ac:dyDescent="0.3">
      <c r="A17" s="22">
        <v>2013</v>
      </c>
      <c r="B17" s="22">
        <v>3</v>
      </c>
      <c r="C17" s="22">
        <v>16</v>
      </c>
      <c r="D17" s="22">
        <v>-5.4</v>
      </c>
      <c r="E17" s="23" t="s">
        <v>9</v>
      </c>
      <c r="F17" s="8" t="s">
        <v>10</v>
      </c>
      <c r="G17">
        <f t="shared" si="0"/>
        <v>-0.40000000000000036</v>
      </c>
      <c r="H17" s="5">
        <v>41349</v>
      </c>
      <c r="I17">
        <f t="shared" si="1"/>
        <v>-5.4</v>
      </c>
      <c r="J17" s="55">
        <v>0</v>
      </c>
      <c r="K17" s="167">
        <v>1.875</v>
      </c>
      <c r="L17" s="167">
        <v>4.75</v>
      </c>
      <c r="M17" s="167">
        <v>58.125</v>
      </c>
      <c r="N17" s="168" t="s">
        <v>121</v>
      </c>
    </row>
    <row r="18" spans="1:14" ht="16.5" thickBot="1" x14ac:dyDescent="0.3">
      <c r="A18" s="22">
        <v>2013</v>
      </c>
      <c r="B18" s="22">
        <v>3</v>
      </c>
      <c r="C18" s="22">
        <v>17</v>
      </c>
      <c r="D18" s="22">
        <v>-1.7</v>
      </c>
      <c r="E18" s="23" t="s">
        <v>10</v>
      </c>
      <c r="F18" s="8" t="s">
        <v>10</v>
      </c>
      <c r="G18">
        <f t="shared" si="0"/>
        <v>3.3</v>
      </c>
      <c r="H18" s="5">
        <v>41350</v>
      </c>
      <c r="I18">
        <f t="shared" si="1"/>
        <v>-1.7</v>
      </c>
      <c r="J18" s="55">
        <v>0</v>
      </c>
      <c r="K18" s="167">
        <v>3.375</v>
      </c>
      <c r="L18" s="167">
        <v>7.125</v>
      </c>
      <c r="M18" s="167">
        <v>57.125</v>
      </c>
      <c r="N18" s="168" t="s">
        <v>119</v>
      </c>
    </row>
    <row r="19" spans="1:14" ht="16.5" thickBot="1" x14ac:dyDescent="0.3">
      <c r="A19" s="22">
        <v>2013</v>
      </c>
      <c r="B19" s="22">
        <v>3</v>
      </c>
      <c r="C19" s="22">
        <v>18</v>
      </c>
      <c r="D19" s="22">
        <v>0.4</v>
      </c>
      <c r="E19" s="23" t="s">
        <v>11</v>
      </c>
      <c r="F19" s="8" t="s">
        <v>10</v>
      </c>
      <c r="G19">
        <f t="shared" si="0"/>
        <v>5.4</v>
      </c>
      <c r="H19" s="5">
        <v>41351</v>
      </c>
      <c r="I19">
        <f t="shared" si="1"/>
        <v>0.4</v>
      </c>
      <c r="J19" s="55">
        <v>0</v>
      </c>
      <c r="K19" s="167">
        <v>1.75</v>
      </c>
      <c r="L19" s="167">
        <v>4.5</v>
      </c>
      <c r="M19" s="167">
        <v>56.75</v>
      </c>
      <c r="N19" s="168" t="s">
        <v>120</v>
      </c>
    </row>
    <row r="20" spans="1:14" ht="16.5" thickBot="1" x14ac:dyDescent="0.3">
      <c r="A20" s="22">
        <v>2013</v>
      </c>
      <c r="B20" s="22">
        <v>3</v>
      </c>
      <c r="C20" s="22">
        <v>19</v>
      </c>
      <c r="D20" s="22">
        <v>0.2</v>
      </c>
      <c r="E20" s="23" t="s">
        <v>11</v>
      </c>
      <c r="F20" s="8" t="s">
        <v>10</v>
      </c>
      <c r="G20">
        <f t="shared" si="0"/>
        <v>5.2</v>
      </c>
      <c r="H20" s="5">
        <v>41352</v>
      </c>
      <c r="I20">
        <f t="shared" si="1"/>
        <v>0.2</v>
      </c>
      <c r="J20" s="55">
        <v>0</v>
      </c>
      <c r="K20" s="167">
        <v>2.875</v>
      </c>
      <c r="L20" s="167">
        <v>5.75</v>
      </c>
      <c r="M20" s="167">
        <v>60.125</v>
      </c>
      <c r="N20" s="168" t="s">
        <v>122</v>
      </c>
    </row>
    <row r="21" spans="1:14" ht="16.5" thickBot="1" x14ac:dyDescent="0.3">
      <c r="A21" s="22">
        <v>2013</v>
      </c>
      <c r="B21" s="22">
        <v>3</v>
      </c>
      <c r="C21" s="22">
        <v>20</v>
      </c>
      <c r="D21" s="22">
        <v>-4.3</v>
      </c>
      <c r="E21" s="23" t="s">
        <v>10</v>
      </c>
      <c r="F21" s="8" t="s">
        <v>10</v>
      </c>
      <c r="G21">
        <f t="shared" si="0"/>
        <v>0.70000000000000018</v>
      </c>
      <c r="H21" s="5">
        <v>41353</v>
      </c>
      <c r="I21">
        <f t="shared" si="1"/>
        <v>-4.3</v>
      </c>
      <c r="J21" s="55">
        <v>0</v>
      </c>
      <c r="K21" s="167">
        <v>2.375</v>
      </c>
      <c r="L21" s="167">
        <v>6.25</v>
      </c>
      <c r="M21" s="167">
        <v>43.25</v>
      </c>
      <c r="N21" s="168" t="s">
        <v>124</v>
      </c>
    </row>
    <row r="22" spans="1:14" ht="16.5" thickBot="1" x14ac:dyDescent="0.3">
      <c r="A22" s="22">
        <v>2013</v>
      </c>
      <c r="B22" s="22">
        <v>3</v>
      </c>
      <c r="C22" s="22">
        <v>21</v>
      </c>
      <c r="D22" s="22">
        <v>-6.4</v>
      </c>
      <c r="E22" s="23" t="s">
        <v>9</v>
      </c>
      <c r="F22" s="8" t="s">
        <v>10</v>
      </c>
      <c r="G22">
        <f t="shared" si="0"/>
        <v>-1.4000000000000004</v>
      </c>
      <c r="H22" s="5">
        <v>41354</v>
      </c>
      <c r="I22">
        <f t="shared" si="1"/>
        <v>-6.4</v>
      </c>
      <c r="J22" s="55">
        <v>0</v>
      </c>
      <c r="K22" s="167">
        <v>3</v>
      </c>
      <c r="L22" s="167">
        <v>8.375</v>
      </c>
      <c r="M22" s="167">
        <v>71.875</v>
      </c>
      <c r="N22" s="168" t="s">
        <v>117</v>
      </c>
    </row>
    <row r="23" spans="1:14" ht="16.5" thickBot="1" x14ac:dyDescent="0.3">
      <c r="A23" s="22">
        <v>2013</v>
      </c>
      <c r="B23" s="22">
        <v>3</v>
      </c>
      <c r="C23" s="22">
        <v>22</v>
      </c>
      <c r="D23" s="22">
        <v>-6.2</v>
      </c>
      <c r="E23" s="23" t="s">
        <v>9</v>
      </c>
      <c r="F23" s="8" t="s">
        <v>10</v>
      </c>
      <c r="G23">
        <f t="shared" si="0"/>
        <v>-1.2000000000000002</v>
      </c>
      <c r="H23" s="5">
        <v>41355</v>
      </c>
      <c r="I23">
        <f t="shared" si="1"/>
        <v>-6.2</v>
      </c>
      <c r="J23" s="55">
        <v>0.2</v>
      </c>
      <c r="K23" s="167">
        <v>1.5</v>
      </c>
      <c r="L23" s="167">
        <v>3.625</v>
      </c>
      <c r="M23" s="167">
        <v>66.5</v>
      </c>
      <c r="N23" s="168" t="s">
        <v>125</v>
      </c>
    </row>
    <row r="24" spans="1:14" ht="16.5" thickBot="1" x14ac:dyDescent="0.3">
      <c r="A24" s="22">
        <v>2013</v>
      </c>
      <c r="B24" s="22">
        <v>3</v>
      </c>
      <c r="C24" s="22">
        <v>23</v>
      </c>
      <c r="D24" s="22">
        <v>-4.3</v>
      </c>
      <c r="E24" s="23" t="s">
        <v>10</v>
      </c>
      <c r="F24" s="8" t="s">
        <v>10</v>
      </c>
      <c r="G24">
        <f t="shared" si="0"/>
        <v>0.70000000000000018</v>
      </c>
      <c r="H24" s="5">
        <v>41356</v>
      </c>
      <c r="I24">
        <f t="shared" si="1"/>
        <v>-4.3</v>
      </c>
      <c r="J24" s="55">
        <v>2.2000000000000002</v>
      </c>
      <c r="K24" s="167">
        <v>3.125</v>
      </c>
      <c r="L24" s="167">
        <v>5.75</v>
      </c>
      <c r="M24" s="167">
        <v>79.625</v>
      </c>
      <c r="N24" s="168" t="s">
        <v>120</v>
      </c>
    </row>
    <row r="25" spans="1:14" ht="16.5" thickBot="1" x14ac:dyDescent="0.3">
      <c r="A25" s="22">
        <v>2013</v>
      </c>
      <c r="B25" s="22">
        <v>3</v>
      </c>
      <c r="C25" s="22">
        <v>24</v>
      </c>
      <c r="D25" s="22">
        <v>-3.1</v>
      </c>
      <c r="E25" s="23" t="s">
        <v>10</v>
      </c>
      <c r="F25" s="8" t="s">
        <v>10</v>
      </c>
      <c r="G25">
        <f t="shared" si="0"/>
        <v>1.9</v>
      </c>
      <c r="H25" s="5">
        <v>41357</v>
      </c>
      <c r="I25">
        <f t="shared" si="1"/>
        <v>-3.1</v>
      </c>
      <c r="J25" s="55">
        <v>0.3</v>
      </c>
      <c r="K25" s="167">
        <v>4.125</v>
      </c>
      <c r="L25" s="167">
        <v>8.75</v>
      </c>
      <c r="M25" s="167">
        <v>75.75</v>
      </c>
      <c r="N25" s="168" t="s">
        <v>119</v>
      </c>
    </row>
    <row r="26" spans="1:14" ht="16.5" thickBot="1" x14ac:dyDescent="0.3">
      <c r="A26" s="22">
        <v>2013</v>
      </c>
      <c r="B26" s="22">
        <v>3</v>
      </c>
      <c r="C26" s="22">
        <v>25</v>
      </c>
      <c r="D26" s="22">
        <v>-3.8</v>
      </c>
      <c r="E26" s="23" t="s">
        <v>10</v>
      </c>
      <c r="F26" s="8" t="s">
        <v>10</v>
      </c>
      <c r="G26">
        <f t="shared" si="0"/>
        <v>1.2000000000000002</v>
      </c>
      <c r="H26" s="5">
        <v>41358</v>
      </c>
      <c r="I26">
        <f t="shared" si="1"/>
        <v>-3.8</v>
      </c>
      <c r="J26" s="55">
        <v>0</v>
      </c>
      <c r="K26" s="167">
        <v>1.5</v>
      </c>
      <c r="L26" s="167">
        <v>3.625</v>
      </c>
      <c r="M26" s="167">
        <v>53.25</v>
      </c>
      <c r="N26" s="168" t="s">
        <v>117</v>
      </c>
    </row>
    <row r="27" spans="1:14" ht="16.5" thickBot="1" x14ac:dyDescent="0.3">
      <c r="A27" s="22">
        <v>2013</v>
      </c>
      <c r="B27" s="22">
        <v>3</v>
      </c>
      <c r="C27" s="22">
        <v>26</v>
      </c>
      <c r="D27" s="22">
        <v>-5.5</v>
      </c>
      <c r="E27" s="23" t="s">
        <v>9</v>
      </c>
      <c r="F27" s="8" t="s">
        <v>10</v>
      </c>
      <c r="G27">
        <f t="shared" si="0"/>
        <v>-0.5</v>
      </c>
      <c r="H27" s="5">
        <v>41359</v>
      </c>
      <c r="I27">
        <f t="shared" si="1"/>
        <v>-5.5</v>
      </c>
      <c r="J27" s="55">
        <v>0</v>
      </c>
      <c r="K27" s="167">
        <v>2.25</v>
      </c>
      <c r="L27" s="167">
        <v>6</v>
      </c>
      <c r="M27" s="167">
        <v>38.75</v>
      </c>
      <c r="N27" s="168" t="s">
        <v>127</v>
      </c>
    </row>
    <row r="28" spans="1:14" ht="16.5" thickBot="1" x14ac:dyDescent="0.3">
      <c r="A28" s="22">
        <v>2013</v>
      </c>
      <c r="B28" s="22">
        <v>3</v>
      </c>
      <c r="C28" s="22">
        <v>27</v>
      </c>
      <c r="D28" s="22">
        <v>-3.3</v>
      </c>
      <c r="E28" s="23" t="s">
        <v>10</v>
      </c>
      <c r="F28" s="8" t="s">
        <v>10</v>
      </c>
      <c r="G28">
        <f t="shared" si="0"/>
        <v>1.7000000000000002</v>
      </c>
      <c r="H28" s="5">
        <v>41360</v>
      </c>
      <c r="I28">
        <f t="shared" si="1"/>
        <v>-3.3</v>
      </c>
      <c r="J28" s="55">
        <v>0.6</v>
      </c>
      <c r="K28" s="167">
        <v>2</v>
      </c>
      <c r="L28" s="167">
        <v>5.375</v>
      </c>
      <c r="M28" s="167">
        <v>72.25</v>
      </c>
      <c r="N28" s="168" t="s">
        <v>117</v>
      </c>
    </row>
    <row r="29" spans="1:14" ht="16.5" thickBot="1" x14ac:dyDescent="0.3">
      <c r="A29" s="22">
        <v>2013</v>
      </c>
      <c r="B29" s="22">
        <v>3</v>
      </c>
      <c r="C29" s="22">
        <v>28</v>
      </c>
      <c r="D29" s="22">
        <v>-1.1000000000000001</v>
      </c>
      <c r="E29" s="23" t="s">
        <v>10</v>
      </c>
      <c r="F29" s="8" t="s">
        <v>10</v>
      </c>
      <c r="G29">
        <f t="shared" si="0"/>
        <v>3.9</v>
      </c>
      <c r="H29" s="5">
        <v>41361</v>
      </c>
      <c r="I29">
        <f t="shared" si="1"/>
        <v>-1.1000000000000001</v>
      </c>
      <c r="J29" s="55">
        <v>0</v>
      </c>
      <c r="K29" s="167">
        <v>3</v>
      </c>
      <c r="L29" s="167">
        <v>6.25</v>
      </c>
      <c r="M29" s="167">
        <v>75.125</v>
      </c>
      <c r="N29" s="168" t="s">
        <v>120</v>
      </c>
    </row>
    <row r="30" spans="1:14" ht="16.5" thickBot="1" x14ac:dyDescent="0.3">
      <c r="A30" s="22">
        <v>2013</v>
      </c>
      <c r="B30" s="22">
        <v>3</v>
      </c>
      <c r="C30" s="22">
        <v>29</v>
      </c>
      <c r="D30" s="22">
        <v>-1.8</v>
      </c>
      <c r="E30" s="23" t="s">
        <v>10</v>
      </c>
      <c r="F30" s="8" t="s">
        <v>10</v>
      </c>
      <c r="G30">
        <f t="shared" si="0"/>
        <v>3.2</v>
      </c>
      <c r="H30" s="5">
        <v>41362</v>
      </c>
      <c r="I30">
        <f t="shared" si="1"/>
        <v>-1.8</v>
      </c>
      <c r="J30" s="55">
        <v>0</v>
      </c>
      <c r="K30" s="167">
        <v>1.625</v>
      </c>
      <c r="L30" s="167">
        <v>3.75</v>
      </c>
      <c r="M30" s="167">
        <v>63</v>
      </c>
      <c r="N30" s="168" t="s">
        <v>118</v>
      </c>
    </row>
    <row r="31" spans="1:14" ht="16.5" thickBot="1" x14ac:dyDescent="0.3">
      <c r="A31" s="22">
        <v>2013</v>
      </c>
      <c r="B31" s="22">
        <v>3</v>
      </c>
      <c r="C31" s="22">
        <v>30</v>
      </c>
      <c r="D31" s="22">
        <v>0.4</v>
      </c>
      <c r="E31" s="23" t="s">
        <v>11</v>
      </c>
      <c r="F31" s="8" t="s">
        <v>10</v>
      </c>
      <c r="G31">
        <f t="shared" si="0"/>
        <v>5.4</v>
      </c>
      <c r="H31" s="5">
        <v>41363</v>
      </c>
      <c r="I31">
        <f t="shared" si="1"/>
        <v>0.4</v>
      </c>
      <c r="J31" s="55">
        <v>0</v>
      </c>
      <c r="K31" s="167">
        <v>1.75</v>
      </c>
      <c r="L31" s="167">
        <v>4.5</v>
      </c>
      <c r="M31" s="167">
        <v>69.625</v>
      </c>
      <c r="N31" s="168" t="s">
        <v>118</v>
      </c>
    </row>
    <row r="32" spans="1:14" ht="16.5" thickBot="1" x14ac:dyDescent="0.3">
      <c r="A32" s="22">
        <v>2013</v>
      </c>
      <c r="B32" s="22">
        <v>3</v>
      </c>
      <c r="C32" s="22">
        <v>31</v>
      </c>
      <c r="D32" s="22">
        <v>1</v>
      </c>
      <c r="E32" s="23" t="s">
        <v>11</v>
      </c>
      <c r="F32" s="8" t="s">
        <v>10</v>
      </c>
      <c r="G32">
        <f t="shared" si="0"/>
        <v>6</v>
      </c>
      <c r="H32" s="5">
        <v>41364</v>
      </c>
      <c r="I32">
        <f t="shared" si="1"/>
        <v>1</v>
      </c>
      <c r="J32" s="55">
        <v>4.7</v>
      </c>
      <c r="K32" s="167">
        <v>2.125</v>
      </c>
      <c r="L32" s="167">
        <v>6</v>
      </c>
      <c r="M32" s="167">
        <v>94.875</v>
      </c>
      <c r="N32" s="168" t="s">
        <v>123</v>
      </c>
    </row>
    <row r="33" spans="1:18" ht="16.5" thickBot="1" x14ac:dyDescent="0.3">
      <c r="A33" s="22">
        <v>2013</v>
      </c>
      <c r="B33" s="22">
        <v>4</v>
      </c>
      <c r="C33" s="22">
        <v>1</v>
      </c>
      <c r="D33" s="22">
        <v>-3.8</v>
      </c>
      <c r="E33" s="23" t="s">
        <v>10</v>
      </c>
      <c r="F33" s="8" t="s">
        <v>10</v>
      </c>
      <c r="G33">
        <f t="shared" si="0"/>
        <v>1.2000000000000002</v>
      </c>
      <c r="H33" s="5">
        <v>41365</v>
      </c>
      <c r="I33">
        <f t="shared" si="1"/>
        <v>-3.8</v>
      </c>
      <c r="J33" s="55">
        <v>5</v>
      </c>
      <c r="K33" s="167">
        <v>3.875</v>
      </c>
      <c r="L33" s="167">
        <v>6.875</v>
      </c>
      <c r="M33" s="167">
        <v>64</v>
      </c>
      <c r="N33" s="168" t="s">
        <v>119</v>
      </c>
    </row>
    <row r="34" spans="1:18" ht="16.5" thickBot="1" x14ac:dyDescent="0.3">
      <c r="A34" s="22">
        <v>2013</v>
      </c>
      <c r="B34" s="22">
        <v>4</v>
      </c>
      <c r="C34" s="22">
        <v>2</v>
      </c>
      <c r="D34" s="22">
        <v>-5.6</v>
      </c>
      <c r="E34" s="23" t="s">
        <v>9</v>
      </c>
      <c r="F34" s="8" t="s">
        <v>10</v>
      </c>
      <c r="G34">
        <f t="shared" si="0"/>
        <v>-0.59999999999999964</v>
      </c>
      <c r="H34" s="5">
        <v>41366</v>
      </c>
      <c r="I34">
        <f t="shared" si="1"/>
        <v>-5.6</v>
      </c>
      <c r="J34" s="55">
        <v>0</v>
      </c>
      <c r="K34" s="167">
        <v>1.875</v>
      </c>
      <c r="L34" s="167">
        <v>4.375</v>
      </c>
      <c r="M34" s="167">
        <v>65.75</v>
      </c>
      <c r="N34" s="168" t="s">
        <v>120</v>
      </c>
    </row>
    <row r="35" spans="1:18" ht="16.5" thickBot="1" x14ac:dyDescent="0.3">
      <c r="A35" s="22">
        <v>2013</v>
      </c>
      <c r="B35" s="22">
        <v>4</v>
      </c>
      <c r="C35" s="22">
        <v>3</v>
      </c>
      <c r="D35" s="22">
        <v>-3.6</v>
      </c>
      <c r="E35" s="23" t="s">
        <v>10</v>
      </c>
      <c r="F35" s="8" t="s">
        <v>10</v>
      </c>
      <c r="G35">
        <f t="shared" si="0"/>
        <v>1.4</v>
      </c>
      <c r="H35" s="5">
        <v>41367</v>
      </c>
      <c r="I35">
        <f t="shared" si="1"/>
        <v>-3.6</v>
      </c>
      <c r="J35" s="55">
        <v>0.2</v>
      </c>
      <c r="K35" s="167">
        <v>1.5</v>
      </c>
      <c r="L35" s="167">
        <v>3.375</v>
      </c>
      <c r="M35" s="167">
        <v>73.5</v>
      </c>
      <c r="N35" s="168" t="s">
        <v>120</v>
      </c>
    </row>
    <row r="36" spans="1:18" ht="16.5" thickBot="1" x14ac:dyDescent="0.3">
      <c r="A36" s="22">
        <v>2013</v>
      </c>
      <c r="B36" s="22">
        <v>4</v>
      </c>
      <c r="C36" s="22">
        <v>4</v>
      </c>
      <c r="D36" s="22">
        <v>-3.2</v>
      </c>
      <c r="E36" s="23" t="s">
        <v>10</v>
      </c>
      <c r="F36" s="8" t="s">
        <v>10</v>
      </c>
      <c r="G36">
        <f t="shared" si="0"/>
        <v>1.7999999999999998</v>
      </c>
      <c r="H36" s="5">
        <v>41368</v>
      </c>
      <c r="I36">
        <f t="shared" si="1"/>
        <v>-3.2</v>
      </c>
      <c r="J36" s="55">
        <v>0</v>
      </c>
      <c r="K36" s="167">
        <v>3.5</v>
      </c>
      <c r="L36" s="167">
        <v>7.75</v>
      </c>
      <c r="M36" s="167">
        <v>67.875</v>
      </c>
      <c r="N36" s="168" t="s">
        <v>117</v>
      </c>
    </row>
    <row r="37" spans="1:18" ht="16.5" thickBot="1" x14ac:dyDescent="0.3">
      <c r="A37" s="22">
        <v>2013</v>
      </c>
      <c r="B37" s="22">
        <v>4</v>
      </c>
      <c r="C37" s="22">
        <v>5</v>
      </c>
      <c r="D37" s="22">
        <v>1.8</v>
      </c>
      <c r="E37" s="23" t="s">
        <v>11</v>
      </c>
      <c r="F37" s="8" t="s">
        <v>10</v>
      </c>
      <c r="G37">
        <f t="shared" si="0"/>
        <v>6.8</v>
      </c>
      <c r="H37" s="5">
        <v>41369</v>
      </c>
      <c r="I37">
        <f t="shared" si="1"/>
        <v>1.8</v>
      </c>
      <c r="J37" s="55">
        <v>0</v>
      </c>
      <c r="K37" s="167">
        <v>5.875</v>
      </c>
      <c r="L37" s="167">
        <v>11.125</v>
      </c>
      <c r="M37" s="167">
        <v>63.375</v>
      </c>
      <c r="N37" s="168" t="s">
        <v>122</v>
      </c>
    </row>
    <row r="38" spans="1:18" ht="16.5" thickBot="1" x14ac:dyDescent="0.3">
      <c r="A38" s="22">
        <v>2013</v>
      </c>
      <c r="B38" s="22">
        <v>4</v>
      </c>
      <c r="C38" s="22">
        <v>6</v>
      </c>
      <c r="D38" s="22">
        <v>-2.4</v>
      </c>
      <c r="E38" s="23" t="s">
        <v>10</v>
      </c>
      <c r="F38" s="8" t="s">
        <v>10</v>
      </c>
      <c r="G38">
        <f t="shared" si="0"/>
        <v>2.6</v>
      </c>
      <c r="H38" s="5">
        <v>41370</v>
      </c>
      <c r="I38">
        <f t="shared" si="1"/>
        <v>-2.4</v>
      </c>
      <c r="J38" s="55">
        <v>0</v>
      </c>
      <c r="K38" s="167">
        <v>4</v>
      </c>
      <c r="L38" s="167">
        <v>7.5</v>
      </c>
      <c r="M38" s="167">
        <v>70.125</v>
      </c>
      <c r="N38" s="168" t="s">
        <v>119</v>
      </c>
    </row>
    <row r="39" spans="1:18" ht="16.5" thickBot="1" x14ac:dyDescent="0.3">
      <c r="A39" s="28">
        <v>2013</v>
      </c>
      <c r="B39" s="28">
        <v>4</v>
      </c>
      <c r="C39" s="28">
        <v>7</v>
      </c>
      <c r="D39" s="28">
        <v>-2.2999999999999998</v>
      </c>
      <c r="E39" s="29" t="s">
        <v>10</v>
      </c>
      <c r="F39" s="8" t="s">
        <v>10</v>
      </c>
      <c r="G39" s="30">
        <f t="shared" si="0"/>
        <v>2.7</v>
      </c>
      <c r="H39" s="5">
        <v>41371</v>
      </c>
      <c r="I39" s="30">
        <f t="shared" si="1"/>
        <v>-2.2999999999999998</v>
      </c>
      <c r="J39" s="55">
        <v>0</v>
      </c>
      <c r="K39" s="167">
        <v>2</v>
      </c>
      <c r="L39" s="167">
        <v>5.25</v>
      </c>
      <c r="M39" s="167">
        <v>65.625</v>
      </c>
      <c r="N39" s="168" t="s">
        <v>118</v>
      </c>
      <c r="P39" s="78"/>
      <c r="R39" s="78"/>
    </row>
    <row r="40" spans="1:18" ht="16.5" thickBot="1" x14ac:dyDescent="0.3">
      <c r="A40" s="22">
        <v>2013</v>
      </c>
      <c r="B40" s="22">
        <v>4</v>
      </c>
      <c r="C40" s="22">
        <v>8</v>
      </c>
      <c r="D40" s="22">
        <v>6.6</v>
      </c>
      <c r="E40" s="23" t="s">
        <v>12</v>
      </c>
      <c r="F40" s="37" t="s">
        <v>11</v>
      </c>
      <c r="G40">
        <f>D40</f>
        <v>6.6</v>
      </c>
      <c r="H40" s="5">
        <v>41372</v>
      </c>
      <c r="I40">
        <f t="shared" si="1"/>
        <v>6.6</v>
      </c>
      <c r="J40" s="55">
        <v>0</v>
      </c>
      <c r="K40" s="167">
        <v>0.875</v>
      </c>
      <c r="L40" s="167">
        <v>3.125</v>
      </c>
      <c r="M40" s="167">
        <v>53.5</v>
      </c>
      <c r="N40" s="168" t="s">
        <v>124</v>
      </c>
      <c r="P40" s="78"/>
      <c r="R40" s="78"/>
    </row>
    <row r="41" spans="1:18" ht="16.5" thickBot="1" x14ac:dyDescent="0.3">
      <c r="A41" s="22">
        <v>2013</v>
      </c>
      <c r="B41" s="22">
        <v>4</v>
      </c>
      <c r="C41" s="22">
        <v>9</v>
      </c>
      <c r="D41" s="22">
        <v>6.1</v>
      </c>
      <c r="E41" s="23" t="s">
        <v>12</v>
      </c>
      <c r="F41" s="11" t="s">
        <v>11</v>
      </c>
      <c r="G41">
        <f t="shared" ref="G41:G53" si="2">D41</f>
        <v>6.1</v>
      </c>
      <c r="H41" s="5">
        <v>41373</v>
      </c>
      <c r="I41">
        <f t="shared" si="1"/>
        <v>6.1</v>
      </c>
      <c r="J41" s="55">
        <v>0</v>
      </c>
      <c r="K41" s="167">
        <v>1.625</v>
      </c>
      <c r="L41" s="167">
        <v>4.375</v>
      </c>
      <c r="M41" s="167">
        <v>47.875</v>
      </c>
      <c r="N41" s="168" t="s">
        <v>121</v>
      </c>
      <c r="P41" s="78"/>
      <c r="R41" s="78"/>
    </row>
    <row r="42" spans="1:18" ht="16.5" thickBot="1" x14ac:dyDescent="0.3">
      <c r="A42" s="22">
        <v>2013</v>
      </c>
      <c r="B42" s="22">
        <v>4</v>
      </c>
      <c r="C42" s="22">
        <v>10</v>
      </c>
      <c r="D42" s="22">
        <v>7</v>
      </c>
      <c r="E42" s="23" t="s">
        <v>12</v>
      </c>
      <c r="F42" s="11" t="s">
        <v>11</v>
      </c>
      <c r="G42">
        <f t="shared" si="2"/>
        <v>7</v>
      </c>
      <c r="H42" s="5">
        <v>41374</v>
      </c>
      <c r="I42">
        <f t="shared" si="1"/>
        <v>7</v>
      </c>
      <c r="J42" s="55">
        <v>0</v>
      </c>
      <c r="K42" s="167">
        <v>2.375</v>
      </c>
      <c r="L42" s="167">
        <v>5.875</v>
      </c>
      <c r="M42" s="167">
        <v>69.875</v>
      </c>
      <c r="N42" s="168" t="s">
        <v>117</v>
      </c>
      <c r="P42" s="78"/>
      <c r="R42" s="78"/>
    </row>
    <row r="43" spans="1:18" ht="16.5" thickBot="1" x14ac:dyDescent="0.3">
      <c r="A43" s="22">
        <v>2013</v>
      </c>
      <c r="B43" s="22">
        <v>4</v>
      </c>
      <c r="C43" s="22">
        <v>11</v>
      </c>
      <c r="D43" s="22">
        <v>7.9</v>
      </c>
      <c r="E43" s="23" t="s">
        <v>12</v>
      </c>
      <c r="F43" s="11" t="s">
        <v>11</v>
      </c>
      <c r="G43">
        <f t="shared" si="2"/>
        <v>7.9</v>
      </c>
      <c r="H43" s="5">
        <v>41375</v>
      </c>
      <c r="I43">
        <f t="shared" si="1"/>
        <v>7.9</v>
      </c>
      <c r="J43" s="55">
        <v>0</v>
      </c>
      <c r="K43" s="167">
        <v>2</v>
      </c>
      <c r="L43" s="167">
        <v>4.625</v>
      </c>
      <c r="M43" s="167">
        <v>58.875</v>
      </c>
      <c r="N43" s="168" t="s">
        <v>118</v>
      </c>
      <c r="P43" s="78"/>
      <c r="R43" s="78"/>
    </row>
    <row r="44" spans="1:18" ht="16.5" thickBot="1" x14ac:dyDescent="0.3">
      <c r="A44" s="22">
        <v>2013</v>
      </c>
      <c r="B44" s="22">
        <v>4</v>
      </c>
      <c r="C44" s="22">
        <v>12</v>
      </c>
      <c r="D44" s="22">
        <v>3.9</v>
      </c>
      <c r="E44" s="23" t="s">
        <v>11</v>
      </c>
      <c r="F44" s="11" t="s">
        <v>11</v>
      </c>
      <c r="G44">
        <f t="shared" si="2"/>
        <v>3.9</v>
      </c>
      <c r="H44" s="5">
        <v>41376</v>
      </c>
      <c r="I44">
        <f t="shared" si="1"/>
        <v>3.9</v>
      </c>
      <c r="J44" s="55">
        <v>0</v>
      </c>
      <c r="K44" s="167">
        <v>2.125</v>
      </c>
      <c r="L44" s="167">
        <v>6.125</v>
      </c>
      <c r="M44" s="167">
        <v>50.125</v>
      </c>
      <c r="N44" s="168" t="s">
        <v>125</v>
      </c>
      <c r="P44" s="78"/>
      <c r="R44" s="78"/>
    </row>
    <row r="45" spans="1:18" ht="16.5" thickBot="1" x14ac:dyDescent="0.3">
      <c r="A45" s="22">
        <v>2013</v>
      </c>
      <c r="B45" s="22">
        <v>4</v>
      </c>
      <c r="C45" s="22">
        <v>13</v>
      </c>
      <c r="D45" s="22">
        <v>6.7</v>
      </c>
      <c r="E45" s="23" t="s">
        <v>12</v>
      </c>
      <c r="F45" s="11" t="s">
        <v>11</v>
      </c>
      <c r="G45">
        <f t="shared" si="2"/>
        <v>6.7</v>
      </c>
      <c r="H45" s="5">
        <v>41377</v>
      </c>
      <c r="I45">
        <f t="shared" si="1"/>
        <v>6.7</v>
      </c>
      <c r="J45" s="55">
        <v>0</v>
      </c>
      <c r="K45" s="167">
        <v>2</v>
      </c>
      <c r="L45" s="167">
        <v>5.875</v>
      </c>
      <c r="M45" s="167">
        <v>49.875</v>
      </c>
      <c r="N45" s="168" t="s">
        <v>122</v>
      </c>
      <c r="P45" s="78"/>
      <c r="R45" s="78"/>
    </row>
    <row r="46" spans="1:18" ht="16.5" thickBot="1" x14ac:dyDescent="0.3">
      <c r="A46" s="22">
        <v>2013</v>
      </c>
      <c r="B46" s="22">
        <v>4</v>
      </c>
      <c r="C46" s="22">
        <v>14</v>
      </c>
      <c r="D46" s="22">
        <v>3.1</v>
      </c>
      <c r="E46" s="23" t="s">
        <v>11</v>
      </c>
      <c r="F46" s="11" t="s">
        <v>11</v>
      </c>
      <c r="G46">
        <f t="shared" si="2"/>
        <v>3.1</v>
      </c>
      <c r="H46" s="5">
        <v>41378</v>
      </c>
      <c r="I46">
        <f t="shared" si="1"/>
        <v>3.1</v>
      </c>
      <c r="J46" s="55">
        <v>1.3</v>
      </c>
      <c r="K46" s="167">
        <v>1.875</v>
      </c>
      <c r="L46" s="167">
        <v>5.5</v>
      </c>
      <c r="M46" s="167">
        <v>55.125</v>
      </c>
      <c r="N46" s="168" t="s">
        <v>132</v>
      </c>
      <c r="P46" s="78"/>
      <c r="R46" s="78"/>
    </row>
    <row r="47" spans="1:18" ht="16.5" thickBot="1" x14ac:dyDescent="0.3">
      <c r="A47" s="22">
        <v>2013</v>
      </c>
      <c r="B47" s="22">
        <v>4</v>
      </c>
      <c r="C47" s="22">
        <v>15</v>
      </c>
      <c r="D47" s="22">
        <v>2.8</v>
      </c>
      <c r="E47" s="23" t="s">
        <v>11</v>
      </c>
      <c r="F47" s="11" t="s">
        <v>11</v>
      </c>
      <c r="G47">
        <f t="shared" si="2"/>
        <v>2.8</v>
      </c>
      <c r="H47" s="5">
        <v>41379</v>
      </c>
      <c r="I47">
        <f t="shared" si="1"/>
        <v>2.8</v>
      </c>
      <c r="J47" s="55">
        <v>0</v>
      </c>
      <c r="K47" s="167">
        <v>2.875</v>
      </c>
      <c r="L47" s="167">
        <v>8.125</v>
      </c>
      <c r="M47" s="167">
        <v>35.625</v>
      </c>
      <c r="N47" s="168" t="s">
        <v>127</v>
      </c>
      <c r="P47" s="78"/>
      <c r="R47" s="78"/>
    </row>
    <row r="48" spans="1:18" ht="16.5" thickBot="1" x14ac:dyDescent="0.3">
      <c r="A48" s="22">
        <v>2013</v>
      </c>
      <c r="B48" s="22">
        <v>4</v>
      </c>
      <c r="C48" s="22">
        <v>16</v>
      </c>
      <c r="D48" s="22">
        <v>2.1</v>
      </c>
      <c r="E48" s="23" t="s">
        <v>11</v>
      </c>
      <c r="F48" s="11" t="s">
        <v>11</v>
      </c>
      <c r="G48">
        <f t="shared" si="2"/>
        <v>2.1</v>
      </c>
      <c r="H48" s="5">
        <v>41380</v>
      </c>
      <c r="I48">
        <f t="shared" si="1"/>
        <v>2.1</v>
      </c>
      <c r="J48" s="55">
        <v>0</v>
      </c>
      <c r="K48" s="167">
        <v>2.875</v>
      </c>
      <c r="L48" s="167">
        <v>8</v>
      </c>
      <c r="M48" s="167">
        <v>40.375</v>
      </c>
      <c r="N48" s="168" t="s">
        <v>125</v>
      </c>
      <c r="P48" s="78"/>
      <c r="R48" s="78"/>
    </row>
    <row r="49" spans="1:18" ht="16.5" thickBot="1" x14ac:dyDescent="0.3">
      <c r="A49" s="22">
        <v>2013</v>
      </c>
      <c r="B49" s="22">
        <v>4</v>
      </c>
      <c r="C49" s="22">
        <v>17</v>
      </c>
      <c r="D49" s="22">
        <v>3.9</v>
      </c>
      <c r="E49" s="23" t="s">
        <v>11</v>
      </c>
      <c r="F49" s="11" t="s">
        <v>11</v>
      </c>
      <c r="G49">
        <f t="shared" si="2"/>
        <v>3.9</v>
      </c>
      <c r="H49" s="5">
        <v>41381</v>
      </c>
      <c r="I49">
        <f t="shared" si="1"/>
        <v>3.9</v>
      </c>
      <c r="J49" s="55">
        <v>0</v>
      </c>
      <c r="K49" s="167">
        <v>1.125</v>
      </c>
      <c r="L49" s="167">
        <v>3.5</v>
      </c>
      <c r="M49" s="167">
        <v>41.625</v>
      </c>
      <c r="N49" s="168" t="s">
        <v>118</v>
      </c>
      <c r="P49" s="78"/>
      <c r="R49" s="78"/>
    </row>
    <row r="50" spans="1:18" ht="16.5" thickBot="1" x14ac:dyDescent="0.3">
      <c r="A50" s="22">
        <v>2013</v>
      </c>
      <c r="B50" s="22">
        <v>4</v>
      </c>
      <c r="C50" s="22">
        <v>18</v>
      </c>
      <c r="D50" s="22">
        <v>4.8</v>
      </c>
      <c r="E50" s="23" t="s">
        <v>11</v>
      </c>
      <c r="F50" s="11" t="s">
        <v>11</v>
      </c>
      <c r="G50">
        <f t="shared" si="2"/>
        <v>4.8</v>
      </c>
      <c r="H50" s="5">
        <v>41382</v>
      </c>
      <c r="I50">
        <f t="shared" si="1"/>
        <v>4.8</v>
      </c>
      <c r="J50" s="55">
        <v>0.5</v>
      </c>
      <c r="K50" s="167">
        <v>2.5</v>
      </c>
      <c r="L50" s="167">
        <v>6.875</v>
      </c>
      <c r="M50" s="167">
        <v>84.875</v>
      </c>
      <c r="N50" s="168" t="s">
        <v>117</v>
      </c>
      <c r="P50" s="78"/>
      <c r="R50" s="78"/>
    </row>
    <row r="51" spans="1:18" ht="16.5" thickBot="1" x14ac:dyDescent="0.3">
      <c r="A51" s="22">
        <v>2013</v>
      </c>
      <c r="B51" s="22">
        <v>4</v>
      </c>
      <c r="C51" s="22">
        <v>19</v>
      </c>
      <c r="D51" s="22">
        <v>4.3</v>
      </c>
      <c r="E51" s="23" t="s">
        <v>11</v>
      </c>
      <c r="F51" s="11" t="s">
        <v>11</v>
      </c>
      <c r="G51">
        <f t="shared" si="2"/>
        <v>4.3</v>
      </c>
      <c r="H51" s="5">
        <v>41383</v>
      </c>
      <c r="I51">
        <f t="shared" si="1"/>
        <v>4.3</v>
      </c>
      <c r="J51" s="55">
        <v>0</v>
      </c>
      <c r="K51" s="167">
        <v>2.75</v>
      </c>
      <c r="L51" s="167">
        <v>6.125</v>
      </c>
      <c r="M51" s="167">
        <v>71.5</v>
      </c>
      <c r="N51" s="168" t="s">
        <v>120</v>
      </c>
      <c r="P51" s="78"/>
      <c r="R51" s="78"/>
    </row>
    <row r="52" spans="1:18" ht="16.5" thickBot="1" x14ac:dyDescent="0.3">
      <c r="A52" s="22">
        <v>2013</v>
      </c>
      <c r="B52" s="22">
        <v>4</v>
      </c>
      <c r="C52" s="22">
        <v>20</v>
      </c>
      <c r="D52" s="22">
        <v>1.7</v>
      </c>
      <c r="E52" s="23" t="s">
        <v>11</v>
      </c>
      <c r="F52" s="11" t="s">
        <v>11</v>
      </c>
      <c r="G52">
        <f t="shared" si="2"/>
        <v>1.7</v>
      </c>
      <c r="H52" s="5">
        <v>41384</v>
      </c>
      <c r="I52">
        <f t="shared" si="1"/>
        <v>1.7</v>
      </c>
      <c r="J52" s="55">
        <v>3.6</v>
      </c>
      <c r="K52" s="167">
        <v>1.875</v>
      </c>
      <c r="L52" s="167">
        <v>4.75</v>
      </c>
      <c r="M52" s="167">
        <v>92.125</v>
      </c>
      <c r="N52" s="168" t="s">
        <v>124</v>
      </c>
      <c r="P52" s="78"/>
      <c r="R52" s="78"/>
    </row>
    <row r="53" spans="1:18" ht="16.5" thickBot="1" x14ac:dyDescent="0.3">
      <c r="A53" s="28">
        <v>2013</v>
      </c>
      <c r="B53" s="28">
        <v>4</v>
      </c>
      <c r="C53" s="28">
        <v>21</v>
      </c>
      <c r="D53" s="28">
        <v>2.9</v>
      </c>
      <c r="E53" s="29" t="s">
        <v>11</v>
      </c>
      <c r="F53" s="11" t="s">
        <v>11</v>
      </c>
      <c r="G53" s="30">
        <f t="shared" si="2"/>
        <v>2.9</v>
      </c>
      <c r="H53" s="5">
        <v>41385</v>
      </c>
      <c r="I53" s="30">
        <f t="shared" si="1"/>
        <v>2.9</v>
      </c>
      <c r="J53" s="55">
        <v>0.9</v>
      </c>
      <c r="K53" s="167">
        <v>1.75</v>
      </c>
      <c r="L53" s="167">
        <v>4.625</v>
      </c>
      <c r="M53" s="167">
        <v>87</v>
      </c>
      <c r="N53" s="168" t="s">
        <v>118</v>
      </c>
      <c r="P53" s="78"/>
      <c r="R53" s="78"/>
    </row>
    <row r="54" spans="1:18" ht="16.5" thickBot="1" x14ac:dyDescent="0.3">
      <c r="A54" s="22">
        <v>2013</v>
      </c>
      <c r="B54" s="22">
        <v>4</v>
      </c>
      <c r="C54" s="22">
        <v>22</v>
      </c>
      <c r="D54" s="22">
        <v>7.2</v>
      </c>
      <c r="E54" s="23" t="s">
        <v>12</v>
      </c>
      <c r="F54" s="40" t="s">
        <v>12</v>
      </c>
      <c r="G54">
        <f>D54-5</f>
        <v>2.2000000000000002</v>
      </c>
      <c r="H54" s="5">
        <v>41386</v>
      </c>
      <c r="I54">
        <f t="shared" si="1"/>
        <v>7.2</v>
      </c>
      <c r="J54" s="55">
        <v>0</v>
      </c>
      <c r="K54" s="167">
        <v>1.5</v>
      </c>
      <c r="L54" s="167">
        <v>3.75</v>
      </c>
      <c r="M54" s="167">
        <v>58.25</v>
      </c>
      <c r="N54" s="168" t="s">
        <v>124</v>
      </c>
      <c r="P54" s="78"/>
      <c r="R54" s="78">
        <v>5</v>
      </c>
    </row>
    <row r="55" spans="1:18" ht="16.5" thickBot="1" x14ac:dyDescent="0.3">
      <c r="A55" s="22">
        <v>2013</v>
      </c>
      <c r="B55" s="22">
        <v>4</v>
      </c>
      <c r="C55" s="22">
        <v>23</v>
      </c>
      <c r="D55" s="22">
        <v>11.8</v>
      </c>
      <c r="E55" s="23" t="s">
        <v>13</v>
      </c>
      <c r="F55" s="13" t="s">
        <v>12</v>
      </c>
      <c r="G55">
        <f t="shared" ref="G55:G69" si="3">D55-5</f>
        <v>6.8000000000000007</v>
      </c>
      <c r="H55" s="5">
        <v>41387</v>
      </c>
      <c r="I55">
        <f t="shared" si="1"/>
        <v>11.8</v>
      </c>
      <c r="J55" s="55">
        <v>0</v>
      </c>
      <c r="K55" s="167">
        <v>2</v>
      </c>
      <c r="L55" s="167">
        <v>5.375</v>
      </c>
      <c r="M55" s="167">
        <v>40.375</v>
      </c>
      <c r="N55" s="168" t="s">
        <v>124</v>
      </c>
      <c r="P55" s="78"/>
      <c r="R55" s="78">
        <v>8</v>
      </c>
    </row>
    <row r="56" spans="1:18" ht="16.5" thickBot="1" x14ac:dyDescent="0.3">
      <c r="A56" s="22">
        <v>2013</v>
      </c>
      <c r="B56" s="22">
        <v>4</v>
      </c>
      <c r="C56" s="22">
        <v>24</v>
      </c>
      <c r="D56" s="22">
        <v>14.3</v>
      </c>
      <c r="E56" s="23" t="s">
        <v>13</v>
      </c>
      <c r="F56" s="13" t="s">
        <v>12</v>
      </c>
      <c r="G56">
        <f t="shared" si="3"/>
        <v>9.3000000000000007</v>
      </c>
      <c r="H56" s="5">
        <v>41388</v>
      </c>
      <c r="I56">
        <f t="shared" si="1"/>
        <v>14.3</v>
      </c>
      <c r="J56" s="55">
        <v>0</v>
      </c>
      <c r="K56" s="167">
        <v>3.375</v>
      </c>
      <c r="L56" s="167">
        <v>8.5</v>
      </c>
      <c r="M56" s="167">
        <v>46.625</v>
      </c>
      <c r="N56" s="168" t="s">
        <v>117</v>
      </c>
      <c r="O56">
        <v>5</v>
      </c>
      <c r="P56" s="78"/>
      <c r="R56" s="78">
        <v>12</v>
      </c>
    </row>
    <row r="57" spans="1:18" ht="16.5" thickBot="1" x14ac:dyDescent="0.3">
      <c r="A57" s="22">
        <v>2013</v>
      </c>
      <c r="B57" s="22">
        <v>4</v>
      </c>
      <c r="C57" s="22">
        <v>25</v>
      </c>
      <c r="D57" s="22">
        <v>14.3</v>
      </c>
      <c r="E57" s="23" t="s">
        <v>13</v>
      </c>
      <c r="F57" s="13" t="s">
        <v>12</v>
      </c>
      <c r="G57">
        <f t="shared" si="3"/>
        <v>9.3000000000000007</v>
      </c>
      <c r="H57" s="5">
        <v>41389</v>
      </c>
      <c r="I57">
        <f t="shared" si="1"/>
        <v>14.3</v>
      </c>
      <c r="J57" s="55">
        <v>0</v>
      </c>
      <c r="K57" s="167">
        <v>5.375</v>
      </c>
      <c r="L57" s="167">
        <v>11.125</v>
      </c>
      <c r="M57" s="167">
        <v>64.125</v>
      </c>
      <c r="N57" s="168" t="s">
        <v>119</v>
      </c>
      <c r="O57">
        <v>8</v>
      </c>
      <c r="P57" s="78"/>
      <c r="R57" s="78">
        <v>15</v>
      </c>
    </row>
    <row r="58" spans="1:18" ht="16.5" thickBot="1" x14ac:dyDescent="0.3">
      <c r="A58" s="22">
        <v>2013</v>
      </c>
      <c r="B58" s="22">
        <v>4</v>
      </c>
      <c r="C58" s="22">
        <v>26</v>
      </c>
      <c r="D58" s="22">
        <v>7.4</v>
      </c>
      <c r="E58" s="23" t="s">
        <v>12</v>
      </c>
      <c r="F58" s="13" t="s">
        <v>12</v>
      </c>
      <c r="G58">
        <f t="shared" si="3"/>
        <v>2.4000000000000004</v>
      </c>
      <c r="H58" s="5">
        <v>41390</v>
      </c>
      <c r="I58">
        <f t="shared" si="1"/>
        <v>7.4</v>
      </c>
      <c r="J58" s="55">
        <v>0</v>
      </c>
      <c r="K58" s="167">
        <v>1.5</v>
      </c>
      <c r="L58" s="167">
        <v>4</v>
      </c>
      <c r="M58" s="167">
        <v>52.25</v>
      </c>
      <c r="N58" s="168" t="s">
        <v>117</v>
      </c>
      <c r="O58">
        <v>4</v>
      </c>
      <c r="P58" s="78"/>
      <c r="R58" s="78">
        <v>9</v>
      </c>
    </row>
    <row r="59" spans="1:18" ht="16.5" thickBot="1" x14ac:dyDescent="0.3">
      <c r="A59" s="22">
        <v>2013</v>
      </c>
      <c r="B59" s="22">
        <v>4</v>
      </c>
      <c r="C59" s="22">
        <v>27</v>
      </c>
      <c r="D59" s="22">
        <v>10</v>
      </c>
      <c r="E59" s="23" t="s">
        <v>13</v>
      </c>
      <c r="F59" s="13" t="s">
        <v>12</v>
      </c>
      <c r="G59">
        <f t="shared" si="3"/>
        <v>5</v>
      </c>
      <c r="H59" s="5">
        <v>41391</v>
      </c>
      <c r="I59">
        <f t="shared" si="1"/>
        <v>10</v>
      </c>
      <c r="J59" s="55">
        <v>0</v>
      </c>
      <c r="K59" s="167">
        <v>1.875</v>
      </c>
      <c r="L59" s="167">
        <v>5.25</v>
      </c>
      <c r="M59" s="167">
        <v>59.375</v>
      </c>
      <c r="N59" s="168" t="s">
        <v>121</v>
      </c>
      <c r="O59">
        <v>7</v>
      </c>
      <c r="P59" s="78"/>
      <c r="R59" s="78">
        <v>12</v>
      </c>
    </row>
    <row r="60" spans="1:18" ht="16.5" thickBot="1" x14ac:dyDescent="0.3">
      <c r="A60" s="22">
        <v>2013</v>
      </c>
      <c r="B60" s="22">
        <v>4</v>
      </c>
      <c r="C60" s="22">
        <v>28</v>
      </c>
      <c r="D60" s="22">
        <v>13.8</v>
      </c>
      <c r="E60" s="23" t="s">
        <v>13</v>
      </c>
      <c r="F60" s="13" t="s">
        <v>12</v>
      </c>
      <c r="G60">
        <f t="shared" si="3"/>
        <v>8.8000000000000007</v>
      </c>
      <c r="H60" s="5">
        <v>41392</v>
      </c>
      <c r="I60">
        <f t="shared" si="1"/>
        <v>13.8</v>
      </c>
      <c r="J60" s="55">
        <v>0</v>
      </c>
      <c r="K60" s="167">
        <v>3</v>
      </c>
      <c r="L60" s="167">
        <v>8.5</v>
      </c>
      <c r="M60" s="167">
        <v>53.875</v>
      </c>
      <c r="N60" s="168" t="s">
        <v>117</v>
      </c>
      <c r="O60">
        <v>12</v>
      </c>
      <c r="P60" s="78"/>
      <c r="Q60">
        <v>8</v>
      </c>
      <c r="R60" s="78">
        <v>17</v>
      </c>
    </row>
    <row r="61" spans="1:18" ht="16.5" thickBot="1" x14ac:dyDescent="0.3">
      <c r="A61" s="22">
        <v>2013</v>
      </c>
      <c r="B61" s="22">
        <v>4</v>
      </c>
      <c r="C61" s="22">
        <v>29</v>
      </c>
      <c r="D61" s="22">
        <v>11.5</v>
      </c>
      <c r="E61" s="23" t="s">
        <v>13</v>
      </c>
      <c r="F61" s="13" t="s">
        <v>12</v>
      </c>
      <c r="G61">
        <f t="shared" si="3"/>
        <v>6.5</v>
      </c>
      <c r="H61" s="5">
        <v>41393</v>
      </c>
      <c r="I61">
        <f t="shared" si="1"/>
        <v>11.5</v>
      </c>
      <c r="J61" s="55">
        <v>1.5</v>
      </c>
      <c r="K61" s="167">
        <v>5.25</v>
      </c>
      <c r="L61" s="167">
        <v>12.375</v>
      </c>
      <c r="M61" s="167">
        <v>64.375</v>
      </c>
      <c r="N61" s="168" t="s">
        <v>120</v>
      </c>
      <c r="O61">
        <v>6</v>
      </c>
      <c r="P61" s="78"/>
      <c r="Q61">
        <v>15</v>
      </c>
      <c r="R61" s="78">
        <v>11</v>
      </c>
    </row>
    <row r="62" spans="1:18" ht="16.5" thickBot="1" x14ac:dyDescent="0.3">
      <c r="A62" s="22">
        <v>2013</v>
      </c>
      <c r="B62" s="22">
        <v>4</v>
      </c>
      <c r="C62" s="22">
        <v>30</v>
      </c>
      <c r="D62" s="22">
        <v>14.8</v>
      </c>
      <c r="E62" s="23" t="s">
        <v>13</v>
      </c>
      <c r="F62" s="13" t="s">
        <v>12</v>
      </c>
      <c r="G62">
        <f t="shared" si="3"/>
        <v>9.8000000000000007</v>
      </c>
      <c r="H62" s="5">
        <v>41394</v>
      </c>
      <c r="I62">
        <f t="shared" si="1"/>
        <v>14.8</v>
      </c>
      <c r="J62" s="55">
        <v>0.9</v>
      </c>
      <c r="K62" s="167">
        <v>5.875</v>
      </c>
      <c r="L62" s="167">
        <v>14.625</v>
      </c>
      <c r="M62" s="167">
        <v>56.125</v>
      </c>
      <c r="N62" s="168" t="s">
        <v>120</v>
      </c>
      <c r="O62">
        <v>15</v>
      </c>
      <c r="P62">
        <v>8</v>
      </c>
      <c r="Q62">
        <v>42</v>
      </c>
      <c r="R62" s="78">
        <v>14</v>
      </c>
    </row>
    <row r="63" spans="1:18" ht="16.5" thickBot="1" x14ac:dyDescent="0.3">
      <c r="A63" s="22">
        <v>2013</v>
      </c>
      <c r="B63" s="22">
        <v>5</v>
      </c>
      <c r="C63" s="22">
        <v>1</v>
      </c>
      <c r="D63" s="22">
        <v>8.9</v>
      </c>
      <c r="E63" s="23" t="s">
        <v>12</v>
      </c>
      <c r="F63" s="13" t="s">
        <v>12</v>
      </c>
      <c r="G63">
        <f t="shared" si="3"/>
        <v>3.9000000000000004</v>
      </c>
      <c r="H63" s="5">
        <v>41395</v>
      </c>
      <c r="I63">
        <f t="shared" si="1"/>
        <v>8.9</v>
      </c>
      <c r="J63" s="55">
        <v>3.8</v>
      </c>
      <c r="K63" s="167">
        <v>4</v>
      </c>
      <c r="L63" s="167">
        <v>9</v>
      </c>
      <c r="M63" s="167">
        <v>53.125</v>
      </c>
      <c r="N63" s="168" t="s">
        <v>120</v>
      </c>
      <c r="O63">
        <v>3</v>
      </c>
      <c r="P63">
        <v>5</v>
      </c>
      <c r="Q63">
        <v>28</v>
      </c>
      <c r="R63" s="78">
        <v>7</v>
      </c>
    </row>
    <row r="64" spans="1:18" ht="16.5" thickBot="1" x14ac:dyDescent="0.3">
      <c r="A64" s="22">
        <v>2013</v>
      </c>
      <c r="B64" s="22">
        <v>5</v>
      </c>
      <c r="C64" s="22">
        <v>2</v>
      </c>
      <c r="D64" s="22">
        <v>9.4</v>
      </c>
      <c r="E64" s="23" t="s">
        <v>12</v>
      </c>
      <c r="F64" s="13" t="s">
        <v>12</v>
      </c>
      <c r="G64">
        <f t="shared" si="3"/>
        <v>4.4000000000000004</v>
      </c>
      <c r="H64" s="5">
        <v>41396</v>
      </c>
      <c r="I64">
        <f t="shared" si="1"/>
        <v>9.4</v>
      </c>
      <c r="J64" s="55">
        <v>0</v>
      </c>
      <c r="K64" s="167">
        <v>4.5</v>
      </c>
      <c r="L64" s="167">
        <v>11.875</v>
      </c>
      <c r="M64" s="167">
        <v>55</v>
      </c>
      <c r="N64" s="168" t="s">
        <v>120</v>
      </c>
      <c r="O64">
        <v>9</v>
      </c>
      <c r="P64">
        <v>12</v>
      </c>
      <c r="Q64">
        <v>95</v>
      </c>
      <c r="R64" s="78">
        <v>11</v>
      </c>
    </row>
    <row r="65" spans="1:20" ht="16.5" thickBot="1" x14ac:dyDescent="0.3">
      <c r="A65" s="22">
        <v>2013</v>
      </c>
      <c r="B65" s="22">
        <v>5</v>
      </c>
      <c r="C65" s="22">
        <v>3</v>
      </c>
      <c r="D65" s="22">
        <v>8.9</v>
      </c>
      <c r="E65" s="23" t="s">
        <v>12</v>
      </c>
      <c r="F65" s="13" t="s">
        <v>12</v>
      </c>
      <c r="G65">
        <f t="shared" si="3"/>
        <v>3.9000000000000004</v>
      </c>
      <c r="H65" s="5">
        <v>41397</v>
      </c>
      <c r="I65">
        <f t="shared" si="1"/>
        <v>8.9</v>
      </c>
      <c r="J65" s="55">
        <v>2.5</v>
      </c>
      <c r="K65" s="167">
        <v>1.75</v>
      </c>
      <c r="L65" s="167">
        <v>4.875</v>
      </c>
      <c r="M65" s="167">
        <v>84.125</v>
      </c>
      <c r="N65" s="168" t="s">
        <v>120</v>
      </c>
      <c r="O65">
        <v>4</v>
      </c>
      <c r="P65">
        <v>9</v>
      </c>
      <c r="Q65">
        <v>135</v>
      </c>
      <c r="R65" s="78">
        <v>8</v>
      </c>
    </row>
    <row r="66" spans="1:20" ht="16.5" thickBot="1" x14ac:dyDescent="0.3">
      <c r="A66" s="22">
        <v>2013</v>
      </c>
      <c r="B66" s="22">
        <v>5</v>
      </c>
      <c r="C66" s="22">
        <v>4</v>
      </c>
      <c r="D66" s="22">
        <v>7.9</v>
      </c>
      <c r="E66" s="23" t="s">
        <v>12</v>
      </c>
      <c r="F66" s="13" t="s">
        <v>12</v>
      </c>
      <c r="G66">
        <f t="shared" si="3"/>
        <v>2.9000000000000004</v>
      </c>
      <c r="H66" s="5">
        <v>41398</v>
      </c>
      <c r="I66">
        <f t="shared" si="1"/>
        <v>7.9</v>
      </c>
      <c r="J66" s="55">
        <v>6.7</v>
      </c>
      <c r="K66" s="167">
        <v>4.125</v>
      </c>
      <c r="L66" s="167">
        <v>9.625</v>
      </c>
      <c r="M66" s="167">
        <v>54.75</v>
      </c>
      <c r="N66" s="168" t="s">
        <v>119</v>
      </c>
      <c r="O66">
        <v>2</v>
      </c>
      <c r="P66">
        <v>6</v>
      </c>
      <c r="Q66">
        <v>62</v>
      </c>
      <c r="R66" s="78">
        <v>4</v>
      </c>
    </row>
    <row r="67" spans="1:20" ht="16.5" thickBot="1" x14ac:dyDescent="0.3">
      <c r="A67" s="22">
        <v>2013</v>
      </c>
      <c r="B67" s="22">
        <v>5</v>
      </c>
      <c r="C67" s="22">
        <v>5</v>
      </c>
      <c r="D67" s="22">
        <v>7.9</v>
      </c>
      <c r="E67" s="23" t="s">
        <v>12</v>
      </c>
      <c r="F67" s="13" t="s">
        <v>12</v>
      </c>
      <c r="G67">
        <f t="shared" si="3"/>
        <v>2.9000000000000004</v>
      </c>
      <c r="H67" s="5">
        <v>41399</v>
      </c>
      <c r="I67">
        <f t="shared" ref="I67:I130" si="4">D67</f>
        <v>7.9</v>
      </c>
      <c r="J67" s="55">
        <v>4.5</v>
      </c>
      <c r="K67" s="167">
        <v>4</v>
      </c>
      <c r="L67" s="167">
        <v>11.625</v>
      </c>
      <c r="M67" s="167">
        <v>68.875</v>
      </c>
      <c r="N67" s="168" t="s">
        <v>120</v>
      </c>
      <c r="O67">
        <v>1</v>
      </c>
      <c r="P67">
        <v>7</v>
      </c>
      <c r="Q67">
        <v>215</v>
      </c>
      <c r="R67" s="78">
        <v>3</v>
      </c>
    </row>
    <row r="68" spans="1:20" ht="16.5" thickBot="1" x14ac:dyDescent="0.3">
      <c r="A68" s="22">
        <v>2013</v>
      </c>
      <c r="B68" s="22">
        <v>5</v>
      </c>
      <c r="C68" s="22">
        <v>6</v>
      </c>
      <c r="D68" s="22">
        <v>6.6</v>
      </c>
      <c r="E68" s="23" t="s">
        <v>12</v>
      </c>
      <c r="F68" s="13" t="s">
        <v>12</v>
      </c>
      <c r="G68">
        <f t="shared" si="3"/>
        <v>1.5999999999999996</v>
      </c>
      <c r="H68" s="5">
        <v>41400</v>
      </c>
      <c r="I68">
        <f t="shared" si="4"/>
        <v>6.6</v>
      </c>
      <c r="J68" s="55">
        <v>2.8</v>
      </c>
      <c r="K68" s="167">
        <v>3.375</v>
      </c>
      <c r="L68" s="167">
        <v>8.125</v>
      </c>
      <c r="M68" s="167">
        <v>69.75</v>
      </c>
      <c r="N68" s="168" t="s">
        <v>117</v>
      </c>
      <c r="O68">
        <v>3</v>
      </c>
      <c r="P68">
        <v>8</v>
      </c>
      <c r="Q68">
        <v>500</v>
      </c>
      <c r="R68" s="78">
        <v>2</v>
      </c>
    </row>
    <row r="69" spans="1:20" ht="16.5" thickBot="1" x14ac:dyDescent="0.3">
      <c r="A69" s="22">
        <v>2013</v>
      </c>
      <c r="B69" s="22">
        <v>5</v>
      </c>
      <c r="C69" s="22">
        <v>7</v>
      </c>
      <c r="D69" s="22">
        <v>10</v>
      </c>
      <c r="E69" s="23" t="s">
        <v>13</v>
      </c>
      <c r="F69" s="13" t="s">
        <v>12</v>
      </c>
      <c r="G69">
        <f t="shared" si="3"/>
        <v>5</v>
      </c>
      <c r="H69" s="5">
        <v>41401</v>
      </c>
      <c r="I69">
        <f t="shared" si="4"/>
        <v>10</v>
      </c>
      <c r="J69" s="55">
        <v>0</v>
      </c>
      <c r="K69" s="167">
        <v>3</v>
      </c>
      <c r="L69" s="167">
        <v>8.375</v>
      </c>
      <c r="M69" s="167">
        <v>41</v>
      </c>
      <c r="N69" s="168" t="s">
        <v>117</v>
      </c>
      <c r="O69">
        <v>18</v>
      </c>
      <c r="P69">
        <v>18</v>
      </c>
      <c r="Q69">
        <v>455</v>
      </c>
      <c r="R69" s="78">
        <v>8</v>
      </c>
      <c r="T69">
        <v>1</v>
      </c>
    </row>
    <row r="70" spans="1:20" ht="16.5" thickBot="1" x14ac:dyDescent="0.3">
      <c r="A70" s="22">
        <v>2013</v>
      </c>
      <c r="B70" s="22">
        <v>5</v>
      </c>
      <c r="C70" s="22">
        <v>8</v>
      </c>
      <c r="D70" s="22">
        <v>18.8</v>
      </c>
      <c r="E70" s="23" t="s">
        <v>14</v>
      </c>
      <c r="F70" s="32" t="s">
        <v>15</v>
      </c>
      <c r="G70">
        <f>D70-10</f>
        <v>8.8000000000000007</v>
      </c>
      <c r="H70" s="5">
        <v>41402</v>
      </c>
      <c r="I70">
        <f t="shared" si="4"/>
        <v>18.8</v>
      </c>
      <c r="J70" s="55">
        <v>0</v>
      </c>
      <c r="K70" s="167">
        <v>3.375</v>
      </c>
      <c r="L70" s="167">
        <v>8.75</v>
      </c>
      <c r="M70" s="167">
        <v>36.375</v>
      </c>
      <c r="N70" s="168" t="s">
        <v>121</v>
      </c>
      <c r="O70">
        <v>100</v>
      </c>
      <c r="P70">
        <v>85</v>
      </c>
      <c r="Q70">
        <v>420</v>
      </c>
      <c r="R70" s="78">
        <v>45</v>
      </c>
      <c r="S70" s="57">
        <v>7</v>
      </c>
      <c r="T70">
        <v>5</v>
      </c>
    </row>
    <row r="71" spans="1:20" ht="16.5" thickBot="1" x14ac:dyDescent="0.3">
      <c r="A71" s="22">
        <v>2013</v>
      </c>
      <c r="B71" s="22">
        <v>5</v>
      </c>
      <c r="C71" s="22">
        <v>9</v>
      </c>
      <c r="D71" s="22">
        <v>19.3</v>
      </c>
      <c r="E71" s="23" t="s">
        <v>14</v>
      </c>
      <c r="F71" s="32" t="s">
        <v>15</v>
      </c>
      <c r="G71">
        <f t="shared" ref="G71:G91" si="5">D71-10</f>
        <v>9.3000000000000007</v>
      </c>
      <c r="H71" s="5">
        <v>41403</v>
      </c>
      <c r="I71">
        <f t="shared" si="4"/>
        <v>19.3</v>
      </c>
      <c r="J71" s="55">
        <v>0</v>
      </c>
      <c r="K71" s="167">
        <v>3.625</v>
      </c>
      <c r="L71" s="167">
        <v>9.5</v>
      </c>
      <c r="M71" s="167">
        <v>32.5</v>
      </c>
      <c r="N71" s="168" t="s">
        <v>118</v>
      </c>
      <c r="O71">
        <v>85</v>
      </c>
      <c r="P71">
        <v>1000</v>
      </c>
      <c r="Q71">
        <v>380</v>
      </c>
      <c r="R71" s="78">
        <v>98</v>
      </c>
      <c r="S71" s="57">
        <v>35</v>
      </c>
      <c r="T71">
        <v>4</v>
      </c>
    </row>
    <row r="72" spans="1:20" ht="16.5" thickBot="1" x14ac:dyDescent="0.3">
      <c r="A72" s="22">
        <v>2013</v>
      </c>
      <c r="B72" s="22">
        <v>5</v>
      </c>
      <c r="C72" s="22">
        <v>10</v>
      </c>
      <c r="D72" s="22">
        <v>16.2</v>
      </c>
      <c r="E72" s="23" t="s">
        <v>14</v>
      </c>
      <c r="F72" s="32" t="s">
        <v>15</v>
      </c>
      <c r="G72">
        <f t="shared" si="5"/>
        <v>6.1999999999999993</v>
      </c>
      <c r="H72" s="5">
        <v>41404</v>
      </c>
      <c r="I72">
        <f t="shared" si="4"/>
        <v>16.2</v>
      </c>
      <c r="J72" s="55">
        <v>1.6</v>
      </c>
      <c r="K72" s="167">
        <v>5</v>
      </c>
      <c r="L72" s="167">
        <v>15.875</v>
      </c>
      <c r="M72" s="167">
        <v>56</v>
      </c>
      <c r="N72" s="168" t="s">
        <v>122</v>
      </c>
      <c r="O72">
        <v>34</v>
      </c>
      <c r="P72">
        <v>750</v>
      </c>
      <c r="Q72">
        <v>265</v>
      </c>
      <c r="R72" s="78">
        <v>140</v>
      </c>
      <c r="S72" s="57">
        <v>13</v>
      </c>
      <c r="T72">
        <v>2</v>
      </c>
    </row>
    <row r="73" spans="1:20" ht="16.5" thickBot="1" x14ac:dyDescent="0.3">
      <c r="A73" s="22">
        <v>2013</v>
      </c>
      <c r="B73" s="22">
        <v>5</v>
      </c>
      <c r="C73" s="22">
        <v>11</v>
      </c>
      <c r="D73" s="22">
        <v>5.2</v>
      </c>
      <c r="E73" s="23" t="s">
        <v>12</v>
      </c>
      <c r="F73" s="32" t="s">
        <v>15</v>
      </c>
      <c r="G73">
        <f t="shared" si="5"/>
        <v>-4.8</v>
      </c>
      <c r="H73" s="5">
        <v>41405</v>
      </c>
      <c r="I73">
        <f t="shared" si="4"/>
        <v>5.2</v>
      </c>
      <c r="J73" s="55">
        <v>16.2</v>
      </c>
      <c r="K73" s="167">
        <v>2.875</v>
      </c>
      <c r="L73" s="167">
        <v>8.5</v>
      </c>
      <c r="M73" s="167">
        <v>77.75</v>
      </c>
      <c r="N73" s="168" t="s">
        <v>119</v>
      </c>
      <c r="O73">
        <v>2</v>
      </c>
      <c r="P73">
        <v>420</v>
      </c>
      <c r="Q73">
        <v>48</v>
      </c>
      <c r="R73" s="78">
        <v>24</v>
      </c>
      <c r="S73" s="57">
        <v>5</v>
      </c>
      <c r="T73">
        <v>1</v>
      </c>
    </row>
    <row r="74" spans="1:20" ht="16.5" thickBot="1" x14ac:dyDescent="0.3">
      <c r="A74" s="22">
        <v>2013</v>
      </c>
      <c r="B74" s="22">
        <v>5</v>
      </c>
      <c r="C74" s="22">
        <v>12</v>
      </c>
      <c r="D74" s="22">
        <v>5.4</v>
      </c>
      <c r="E74" s="23" t="s">
        <v>12</v>
      </c>
      <c r="F74" s="32" t="s">
        <v>15</v>
      </c>
      <c r="G74">
        <f t="shared" si="5"/>
        <v>-4.5999999999999996</v>
      </c>
      <c r="H74" s="5">
        <v>41406</v>
      </c>
      <c r="I74">
        <f t="shared" si="4"/>
        <v>5.4</v>
      </c>
      <c r="J74" s="55">
        <v>4.4000000000000004</v>
      </c>
      <c r="K74" s="167">
        <v>4.75</v>
      </c>
      <c r="L74" s="167">
        <v>11.625</v>
      </c>
      <c r="M74" s="167">
        <v>73.25</v>
      </c>
      <c r="N74" s="168" t="s">
        <v>117</v>
      </c>
      <c r="O74">
        <v>5</v>
      </c>
      <c r="P74">
        <v>280</v>
      </c>
      <c r="Q74">
        <v>105</v>
      </c>
      <c r="R74" s="78">
        <v>9</v>
      </c>
      <c r="S74" s="57">
        <v>8</v>
      </c>
      <c r="T74">
        <v>1</v>
      </c>
    </row>
    <row r="75" spans="1:20" ht="16.5" thickBot="1" x14ac:dyDescent="0.3">
      <c r="A75" s="22">
        <v>2013</v>
      </c>
      <c r="B75" s="22">
        <v>5</v>
      </c>
      <c r="C75" s="22">
        <v>13</v>
      </c>
      <c r="D75" s="22">
        <v>3.8</v>
      </c>
      <c r="E75" s="23" t="s">
        <v>11</v>
      </c>
      <c r="F75" s="32" t="s">
        <v>15</v>
      </c>
      <c r="G75">
        <f t="shared" si="5"/>
        <v>-6.2</v>
      </c>
      <c r="H75" s="5">
        <v>41407</v>
      </c>
      <c r="I75">
        <f t="shared" si="4"/>
        <v>3.8</v>
      </c>
      <c r="J75" s="55">
        <v>0</v>
      </c>
      <c r="K75" s="167">
        <v>5.5</v>
      </c>
      <c r="L75" s="167">
        <v>11.375</v>
      </c>
      <c r="M75" s="167">
        <v>49.75</v>
      </c>
      <c r="N75" s="168" t="s">
        <v>119</v>
      </c>
      <c r="O75">
        <v>3</v>
      </c>
      <c r="P75">
        <v>180</v>
      </c>
      <c r="Q75">
        <v>220</v>
      </c>
      <c r="R75" s="78">
        <v>5</v>
      </c>
      <c r="S75" s="57">
        <v>12</v>
      </c>
      <c r="T75">
        <v>2</v>
      </c>
    </row>
    <row r="76" spans="1:20" ht="16.5" thickBot="1" x14ac:dyDescent="0.3">
      <c r="A76" s="22">
        <v>2013</v>
      </c>
      <c r="B76" s="22">
        <v>5</v>
      </c>
      <c r="C76" s="22">
        <v>14</v>
      </c>
      <c r="D76" s="22">
        <v>7.2</v>
      </c>
      <c r="E76" s="23" t="s">
        <v>12</v>
      </c>
      <c r="F76" s="32" t="s">
        <v>15</v>
      </c>
      <c r="G76">
        <f t="shared" si="5"/>
        <v>-2.8</v>
      </c>
      <c r="H76" s="5">
        <v>41408</v>
      </c>
      <c r="I76">
        <f t="shared" si="4"/>
        <v>7.2</v>
      </c>
      <c r="J76" s="55">
        <v>0</v>
      </c>
      <c r="K76" s="167">
        <v>2.625</v>
      </c>
      <c r="L76" s="167">
        <v>8.125</v>
      </c>
      <c r="M76" s="167">
        <v>40.125</v>
      </c>
      <c r="N76" s="168" t="s">
        <v>117</v>
      </c>
      <c r="P76">
        <v>125</v>
      </c>
      <c r="Q76">
        <v>185</v>
      </c>
      <c r="R76" s="78">
        <v>8</v>
      </c>
      <c r="S76" s="57">
        <v>9</v>
      </c>
      <c r="T76">
        <v>5</v>
      </c>
    </row>
    <row r="77" spans="1:20" ht="16.5" thickBot="1" x14ac:dyDescent="0.3">
      <c r="A77" s="22">
        <v>2013</v>
      </c>
      <c r="B77" s="22">
        <v>5</v>
      </c>
      <c r="C77" s="22">
        <v>15</v>
      </c>
      <c r="D77" s="22">
        <v>10.5</v>
      </c>
      <c r="E77" s="23" t="s">
        <v>13</v>
      </c>
      <c r="F77" s="32" t="s">
        <v>15</v>
      </c>
      <c r="G77">
        <f t="shared" si="5"/>
        <v>0.5</v>
      </c>
      <c r="H77" s="5">
        <v>41409</v>
      </c>
      <c r="I77">
        <f t="shared" si="4"/>
        <v>10.5</v>
      </c>
      <c r="J77" s="55">
        <v>1.8</v>
      </c>
      <c r="K77" s="167">
        <v>4.25</v>
      </c>
      <c r="L77" s="167">
        <v>9.875</v>
      </c>
      <c r="M77" s="167">
        <v>65.5</v>
      </c>
      <c r="N77" s="168" t="s">
        <v>122</v>
      </c>
      <c r="P77">
        <v>95</v>
      </c>
      <c r="Q77">
        <v>92</v>
      </c>
      <c r="R77" s="78">
        <v>6</v>
      </c>
      <c r="S77" s="57">
        <v>7</v>
      </c>
      <c r="T77">
        <v>12</v>
      </c>
    </row>
    <row r="78" spans="1:20" ht="16.5" thickBot="1" x14ac:dyDescent="0.3">
      <c r="A78" s="22">
        <v>2013</v>
      </c>
      <c r="B78" s="22">
        <v>5</v>
      </c>
      <c r="C78" s="22">
        <v>16</v>
      </c>
      <c r="D78" s="22">
        <v>7.9</v>
      </c>
      <c r="E78" s="23" t="s">
        <v>12</v>
      </c>
      <c r="F78" s="32" t="s">
        <v>15</v>
      </c>
      <c r="G78">
        <f t="shared" si="5"/>
        <v>-2.0999999999999996</v>
      </c>
      <c r="H78" s="5">
        <v>41410</v>
      </c>
      <c r="I78">
        <f t="shared" si="4"/>
        <v>7.9</v>
      </c>
      <c r="J78" s="55">
        <v>1.6</v>
      </c>
      <c r="K78" s="167">
        <v>2.625</v>
      </c>
      <c r="L78" s="167">
        <v>6.625</v>
      </c>
      <c r="M78" s="167">
        <v>50.625</v>
      </c>
      <c r="N78" s="168" t="s">
        <v>123</v>
      </c>
      <c r="P78">
        <v>68</v>
      </c>
      <c r="Q78">
        <v>38</v>
      </c>
      <c r="R78" s="78">
        <v>4</v>
      </c>
      <c r="S78" s="57">
        <v>6</v>
      </c>
      <c r="T78">
        <v>15</v>
      </c>
    </row>
    <row r="79" spans="1:20" ht="16.5" thickBot="1" x14ac:dyDescent="0.3">
      <c r="A79" s="22">
        <v>2013</v>
      </c>
      <c r="B79" s="22">
        <v>5</v>
      </c>
      <c r="C79" s="22">
        <v>17</v>
      </c>
      <c r="D79" s="22">
        <v>7.3</v>
      </c>
      <c r="E79" s="23" t="s">
        <v>12</v>
      </c>
      <c r="F79" s="32" t="s">
        <v>15</v>
      </c>
      <c r="G79">
        <f t="shared" si="5"/>
        <v>-2.7</v>
      </c>
      <c r="H79" s="5">
        <v>41411</v>
      </c>
      <c r="I79">
        <f t="shared" si="4"/>
        <v>7.3</v>
      </c>
      <c r="J79" s="55">
        <v>0</v>
      </c>
      <c r="K79" s="167">
        <v>3.25</v>
      </c>
      <c r="L79" s="167">
        <v>7</v>
      </c>
      <c r="M79" s="167">
        <v>38.5</v>
      </c>
      <c r="N79" s="168" t="s">
        <v>119</v>
      </c>
      <c r="P79">
        <v>48</v>
      </c>
      <c r="Q79">
        <v>12</v>
      </c>
      <c r="R79" s="78">
        <v>5</v>
      </c>
      <c r="S79" s="57">
        <v>5</v>
      </c>
      <c r="T79">
        <v>9</v>
      </c>
    </row>
    <row r="80" spans="1:20" ht="16.5" thickBot="1" x14ac:dyDescent="0.3">
      <c r="A80" s="22">
        <v>2013</v>
      </c>
      <c r="B80" s="22">
        <v>5</v>
      </c>
      <c r="C80" s="22">
        <v>18</v>
      </c>
      <c r="D80" s="22">
        <v>7.5</v>
      </c>
      <c r="E80" s="23" t="s">
        <v>12</v>
      </c>
      <c r="F80" s="32" t="s">
        <v>15</v>
      </c>
      <c r="G80">
        <f t="shared" si="5"/>
        <v>-2.5</v>
      </c>
      <c r="H80" s="5">
        <v>41412</v>
      </c>
      <c r="I80">
        <f t="shared" si="4"/>
        <v>7.5</v>
      </c>
      <c r="J80" s="55">
        <v>12.5</v>
      </c>
      <c r="K80" s="167">
        <v>2.625</v>
      </c>
      <c r="L80" s="167">
        <v>7.75</v>
      </c>
      <c r="M80" s="167">
        <v>80.625</v>
      </c>
      <c r="N80" s="168" t="s">
        <v>121</v>
      </c>
      <c r="P80">
        <v>32</v>
      </c>
      <c r="R80" s="78">
        <v>2</v>
      </c>
      <c r="S80" s="57">
        <v>2</v>
      </c>
      <c r="T80">
        <v>18</v>
      </c>
    </row>
    <row r="81" spans="1:23" ht="16.5" thickBot="1" x14ac:dyDescent="0.3">
      <c r="A81" s="22">
        <v>2013</v>
      </c>
      <c r="B81" s="22">
        <v>5</v>
      </c>
      <c r="C81" s="22">
        <v>19</v>
      </c>
      <c r="D81" s="22">
        <v>9.3000000000000007</v>
      </c>
      <c r="E81" s="23" t="s">
        <v>12</v>
      </c>
      <c r="F81" s="32" t="s">
        <v>15</v>
      </c>
      <c r="G81">
        <f t="shared" si="5"/>
        <v>-0.69999999999999929</v>
      </c>
      <c r="H81" s="5">
        <v>41413</v>
      </c>
      <c r="I81">
        <f t="shared" si="4"/>
        <v>9.3000000000000007</v>
      </c>
      <c r="J81" s="55">
        <v>6</v>
      </c>
      <c r="K81" s="167">
        <v>4.625</v>
      </c>
      <c r="L81" s="167">
        <v>10.5</v>
      </c>
      <c r="M81" s="167">
        <v>68.875</v>
      </c>
      <c r="N81" s="168" t="s">
        <v>119</v>
      </c>
      <c r="P81">
        <v>24</v>
      </c>
      <c r="R81" s="78">
        <v>1</v>
      </c>
      <c r="S81" s="57">
        <v>2</v>
      </c>
      <c r="T81">
        <v>22</v>
      </c>
    </row>
    <row r="82" spans="1:23" ht="16.5" thickBot="1" x14ac:dyDescent="0.3">
      <c r="A82" s="22">
        <v>2013</v>
      </c>
      <c r="B82" s="22">
        <v>5</v>
      </c>
      <c r="C82" s="22">
        <v>20</v>
      </c>
      <c r="D82" s="22">
        <v>8.1999999999999993</v>
      </c>
      <c r="E82" s="23" t="s">
        <v>12</v>
      </c>
      <c r="F82" s="32" t="s">
        <v>15</v>
      </c>
      <c r="G82">
        <f t="shared" si="5"/>
        <v>-1.8000000000000007</v>
      </c>
      <c r="H82" s="5">
        <v>41414</v>
      </c>
      <c r="I82">
        <f t="shared" si="4"/>
        <v>8.1999999999999993</v>
      </c>
      <c r="J82" s="55">
        <v>0.4</v>
      </c>
      <c r="K82" s="167">
        <v>2.25</v>
      </c>
      <c r="L82" s="167">
        <v>4.875</v>
      </c>
      <c r="M82" s="167">
        <v>67.375</v>
      </c>
      <c r="N82" s="168" t="s">
        <v>119</v>
      </c>
      <c r="P82">
        <v>18</v>
      </c>
      <c r="R82" s="78"/>
      <c r="S82" s="57">
        <v>3</v>
      </c>
      <c r="T82">
        <v>28</v>
      </c>
    </row>
    <row r="83" spans="1:23" ht="16.5" thickBot="1" x14ac:dyDescent="0.3">
      <c r="A83" s="22">
        <v>2013</v>
      </c>
      <c r="B83" s="22">
        <v>5</v>
      </c>
      <c r="C83" s="22">
        <v>21</v>
      </c>
      <c r="D83" s="22">
        <v>8</v>
      </c>
      <c r="E83" s="23" t="s">
        <v>12</v>
      </c>
      <c r="F83" s="32" t="s">
        <v>15</v>
      </c>
      <c r="G83">
        <f t="shared" si="5"/>
        <v>-2</v>
      </c>
      <c r="H83" s="5">
        <v>41415</v>
      </c>
      <c r="I83">
        <f t="shared" si="4"/>
        <v>8</v>
      </c>
      <c r="J83" s="55">
        <v>0.4</v>
      </c>
      <c r="K83" s="167">
        <v>2.875</v>
      </c>
      <c r="L83" s="167">
        <v>7.125</v>
      </c>
      <c r="M83" s="167">
        <v>58.375</v>
      </c>
      <c r="N83" s="168" t="s">
        <v>120</v>
      </c>
      <c r="P83">
        <v>14</v>
      </c>
      <c r="R83" s="78"/>
      <c r="S83" s="57">
        <v>3</v>
      </c>
      <c r="T83">
        <v>50</v>
      </c>
    </row>
    <row r="84" spans="1:23" ht="16.5" thickBot="1" x14ac:dyDescent="0.3">
      <c r="A84" s="22">
        <v>2013</v>
      </c>
      <c r="B84" s="22">
        <v>5</v>
      </c>
      <c r="C84" s="22">
        <v>22</v>
      </c>
      <c r="D84" s="22">
        <v>10.5</v>
      </c>
      <c r="E84" s="23" t="s">
        <v>13</v>
      </c>
      <c r="F84" s="32" t="s">
        <v>15</v>
      </c>
      <c r="G84">
        <f t="shared" si="5"/>
        <v>0.5</v>
      </c>
      <c r="H84" s="5">
        <v>41416</v>
      </c>
      <c r="I84">
        <f t="shared" si="4"/>
        <v>10.5</v>
      </c>
      <c r="J84" s="55">
        <v>3.9</v>
      </c>
      <c r="K84" s="167">
        <v>2.625</v>
      </c>
      <c r="L84" s="167">
        <v>10.125</v>
      </c>
      <c r="M84" s="167">
        <v>68.125</v>
      </c>
      <c r="N84" s="168" t="s">
        <v>121</v>
      </c>
      <c r="P84">
        <v>10</v>
      </c>
      <c r="R84" s="78"/>
      <c r="S84" s="57">
        <v>2</v>
      </c>
      <c r="T84">
        <v>35</v>
      </c>
      <c r="U84">
        <v>1</v>
      </c>
    </row>
    <row r="85" spans="1:23" ht="16.5" thickBot="1" x14ac:dyDescent="0.3">
      <c r="A85" s="22">
        <v>2013</v>
      </c>
      <c r="B85" s="22">
        <v>5</v>
      </c>
      <c r="C85" s="22">
        <v>23</v>
      </c>
      <c r="D85" s="22">
        <v>11.5</v>
      </c>
      <c r="E85" s="23" t="s">
        <v>13</v>
      </c>
      <c r="F85" s="32" t="s">
        <v>15</v>
      </c>
      <c r="G85">
        <f t="shared" si="5"/>
        <v>1.5</v>
      </c>
      <c r="H85" s="5">
        <v>41417</v>
      </c>
      <c r="I85">
        <f t="shared" si="4"/>
        <v>11.5</v>
      </c>
      <c r="J85" s="55">
        <v>2.8</v>
      </c>
      <c r="K85" s="167">
        <v>5.75</v>
      </c>
      <c r="L85" s="167">
        <v>13.25</v>
      </c>
      <c r="M85" s="167">
        <v>65.875</v>
      </c>
      <c r="N85" s="168" t="s">
        <v>120</v>
      </c>
      <c r="P85">
        <v>8</v>
      </c>
      <c r="R85" s="78"/>
      <c r="S85" s="57">
        <v>2</v>
      </c>
      <c r="T85">
        <v>27</v>
      </c>
      <c r="U85">
        <v>2</v>
      </c>
    </row>
    <row r="86" spans="1:23" ht="16.5" thickBot="1" x14ac:dyDescent="0.3">
      <c r="A86" s="22">
        <v>2013</v>
      </c>
      <c r="B86" s="22">
        <v>5</v>
      </c>
      <c r="C86" s="22">
        <v>24</v>
      </c>
      <c r="D86" s="22">
        <v>11.7</v>
      </c>
      <c r="E86" s="23" t="s">
        <v>13</v>
      </c>
      <c r="F86" s="32" t="s">
        <v>15</v>
      </c>
      <c r="G86">
        <f t="shared" si="5"/>
        <v>1.6999999999999993</v>
      </c>
      <c r="H86" s="5">
        <v>41418</v>
      </c>
      <c r="I86">
        <f t="shared" si="4"/>
        <v>11.7</v>
      </c>
      <c r="J86" s="55">
        <v>0.3</v>
      </c>
      <c r="K86" s="167">
        <v>4.625</v>
      </c>
      <c r="L86" s="167">
        <v>9.5</v>
      </c>
      <c r="M86" s="167">
        <v>60.5</v>
      </c>
      <c r="N86" s="168" t="s">
        <v>123</v>
      </c>
      <c r="P86">
        <v>6</v>
      </c>
      <c r="R86" s="78"/>
      <c r="S86" s="57">
        <v>2</v>
      </c>
      <c r="T86">
        <v>23</v>
      </c>
      <c r="U86">
        <v>1</v>
      </c>
      <c r="W86" s="57">
        <v>4</v>
      </c>
    </row>
    <row r="87" spans="1:23" ht="16.5" thickBot="1" x14ac:dyDescent="0.3">
      <c r="A87" s="22">
        <v>2013</v>
      </c>
      <c r="B87" s="22">
        <v>5</v>
      </c>
      <c r="C87" s="22">
        <v>25</v>
      </c>
      <c r="D87" s="22">
        <v>7.9</v>
      </c>
      <c r="E87" s="23" t="s">
        <v>12</v>
      </c>
      <c r="F87" s="32" t="s">
        <v>15</v>
      </c>
      <c r="G87">
        <f t="shared" si="5"/>
        <v>-2.0999999999999996</v>
      </c>
      <c r="H87" s="5">
        <v>41419</v>
      </c>
      <c r="I87">
        <f t="shared" si="4"/>
        <v>7.9</v>
      </c>
      <c r="J87" s="55">
        <v>0</v>
      </c>
      <c r="K87" s="167">
        <v>2.125</v>
      </c>
      <c r="L87" s="167">
        <v>5.875</v>
      </c>
      <c r="M87" s="167">
        <v>46.75</v>
      </c>
      <c r="N87" s="168" t="s">
        <v>123</v>
      </c>
      <c r="P87">
        <v>5</v>
      </c>
      <c r="R87" s="78"/>
      <c r="S87" s="57">
        <v>1</v>
      </c>
      <c r="T87">
        <v>19</v>
      </c>
      <c r="U87">
        <v>1</v>
      </c>
      <c r="W87" s="57">
        <v>6</v>
      </c>
    </row>
    <row r="88" spans="1:23" ht="16.5" thickBot="1" x14ac:dyDescent="0.3">
      <c r="A88" s="28">
        <v>2013</v>
      </c>
      <c r="B88" s="28">
        <v>5</v>
      </c>
      <c r="C88" s="28">
        <v>26</v>
      </c>
      <c r="D88" s="28">
        <v>8.6999999999999993</v>
      </c>
      <c r="E88" s="29" t="s">
        <v>12</v>
      </c>
      <c r="F88" s="32" t="s">
        <v>15</v>
      </c>
      <c r="G88">
        <f t="shared" si="5"/>
        <v>-1.3000000000000007</v>
      </c>
      <c r="H88" s="5">
        <v>41420</v>
      </c>
      <c r="I88" s="30">
        <f t="shared" si="4"/>
        <v>8.6999999999999993</v>
      </c>
      <c r="J88" s="55">
        <v>0</v>
      </c>
      <c r="K88" s="167">
        <v>2.375</v>
      </c>
      <c r="L88" s="167">
        <v>6.25</v>
      </c>
      <c r="M88" s="167">
        <v>37.625</v>
      </c>
      <c r="N88" s="168" t="s">
        <v>119</v>
      </c>
      <c r="P88">
        <v>4</v>
      </c>
      <c r="R88" s="78"/>
      <c r="T88">
        <v>15</v>
      </c>
      <c r="U88">
        <v>4</v>
      </c>
      <c r="W88" s="57">
        <v>7</v>
      </c>
    </row>
    <row r="89" spans="1:23" ht="16.5" thickBot="1" x14ac:dyDescent="0.3">
      <c r="A89" s="22">
        <v>2013</v>
      </c>
      <c r="B89" s="22">
        <v>5</v>
      </c>
      <c r="C89" s="22">
        <v>27</v>
      </c>
      <c r="D89" s="22">
        <v>13.3</v>
      </c>
      <c r="E89" s="23" t="s">
        <v>13</v>
      </c>
      <c r="F89" s="32" t="s">
        <v>15</v>
      </c>
      <c r="G89">
        <f t="shared" si="5"/>
        <v>3.3000000000000007</v>
      </c>
      <c r="H89" s="5">
        <v>41421</v>
      </c>
      <c r="I89">
        <f t="shared" si="4"/>
        <v>13.3</v>
      </c>
      <c r="J89" s="55">
        <v>0</v>
      </c>
      <c r="K89" s="167">
        <v>3</v>
      </c>
      <c r="L89" s="167">
        <v>8.375</v>
      </c>
      <c r="M89" s="167">
        <v>36.5</v>
      </c>
      <c r="N89" s="168" t="s">
        <v>120</v>
      </c>
      <c r="P89" s="78"/>
      <c r="R89" s="78"/>
      <c r="T89">
        <v>7</v>
      </c>
      <c r="U89">
        <v>2</v>
      </c>
      <c r="W89" s="57">
        <v>11</v>
      </c>
    </row>
    <row r="90" spans="1:23" ht="16.5" thickBot="1" x14ac:dyDescent="0.3">
      <c r="A90" s="22">
        <v>2013</v>
      </c>
      <c r="B90" s="22">
        <v>5</v>
      </c>
      <c r="C90" s="22">
        <v>28</v>
      </c>
      <c r="D90" s="22">
        <v>17.399999999999999</v>
      </c>
      <c r="E90" s="23" t="s">
        <v>14</v>
      </c>
      <c r="F90" s="15" t="s">
        <v>15</v>
      </c>
      <c r="G90">
        <f t="shared" si="5"/>
        <v>7.3999999999999986</v>
      </c>
      <c r="H90" s="5">
        <v>41422</v>
      </c>
      <c r="I90">
        <f t="shared" si="4"/>
        <v>17.399999999999999</v>
      </c>
      <c r="J90" s="55">
        <v>4.0999999999999996</v>
      </c>
      <c r="K90" s="167">
        <v>4</v>
      </c>
      <c r="L90" s="167">
        <v>9.75</v>
      </c>
      <c r="M90" s="167">
        <v>56.75</v>
      </c>
      <c r="N90" s="168" t="s">
        <v>119</v>
      </c>
      <c r="P90" s="78"/>
      <c r="R90" s="78"/>
      <c r="T90">
        <v>4</v>
      </c>
      <c r="U90">
        <v>2</v>
      </c>
      <c r="V90" s="71">
        <v>1</v>
      </c>
      <c r="W90" s="57">
        <v>7</v>
      </c>
    </row>
    <row r="91" spans="1:23" ht="16.5" thickBot="1" x14ac:dyDescent="0.3">
      <c r="A91" s="22">
        <v>2013</v>
      </c>
      <c r="B91" s="22">
        <v>5</v>
      </c>
      <c r="C91" s="22">
        <v>29</v>
      </c>
      <c r="D91" s="22">
        <v>10.6</v>
      </c>
      <c r="E91" s="23" t="s">
        <v>13</v>
      </c>
      <c r="F91" s="15" t="s">
        <v>15</v>
      </c>
      <c r="G91">
        <f t="shared" si="5"/>
        <v>0.59999999999999964</v>
      </c>
      <c r="H91" s="5">
        <v>41423</v>
      </c>
      <c r="I91">
        <f t="shared" si="4"/>
        <v>10.6</v>
      </c>
      <c r="J91" s="55">
        <v>0</v>
      </c>
      <c r="K91" s="167">
        <v>2.375</v>
      </c>
      <c r="L91" s="167">
        <v>6.5</v>
      </c>
      <c r="M91" s="167">
        <v>47.75</v>
      </c>
      <c r="N91" s="168" t="s">
        <v>122</v>
      </c>
      <c r="P91" s="78"/>
      <c r="R91" s="78"/>
      <c r="U91">
        <v>1</v>
      </c>
      <c r="V91" s="71">
        <v>2</v>
      </c>
      <c r="W91" s="57">
        <v>11</v>
      </c>
    </row>
    <row r="92" spans="1:23" ht="16.5" thickBot="1" x14ac:dyDescent="0.3">
      <c r="A92" s="22">
        <v>2013</v>
      </c>
      <c r="B92" s="22">
        <v>5</v>
      </c>
      <c r="C92" s="22">
        <v>30</v>
      </c>
      <c r="D92" s="22">
        <v>10.4</v>
      </c>
      <c r="E92" s="23" t="s">
        <v>13</v>
      </c>
      <c r="F92" s="15" t="s">
        <v>15</v>
      </c>
      <c r="G92">
        <f t="shared" ref="G92:G100" si="6">D92-10</f>
        <v>0.40000000000000036</v>
      </c>
      <c r="H92" s="5">
        <v>41424</v>
      </c>
      <c r="I92">
        <f t="shared" si="4"/>
        <v>10.4</v>
      </c>
      <c r="J92" s="55">
        <v>0</v>
      </c>
      <c r="K92" s="167">
        <v>3.375</v>
      </c>
      <c r="L92" s="167">
        <v>7.75</v>
      </c>
      <c r="M92" s="167">
        <v>43.5</v>
      </c>
      <c r="N92" s="168" t="s">
        <v>119</v>
      </c>
      <c r="P92" s="78"/>
      <c r="R92" s="78"/>
      <c r="U92">
        <v>1</v>
      </c>
      <c r="V92" s="71">
        <v>2</v>
      </c>
      <c r="W92" s="57">
        <v>16</v>
      </c>
    </row>
    <row r="93" spans="1:23" ht="16.5" thickBot="1" x14ac:dyDescent="0.3">
      <c r="A93" s="22">
        <v>2013</v>
      </c>
      <c r="B93" s="22">
        <v>5</v>
      </c>
      <c r="C93" s="22">
        <v>31</v>
      </c>
      <c r="D93" s="22">
        <v>13.2</v>
      </c>
      <c r="E93" s="23" t="s">
        <v>13</v>
      </c>
      <c r="F93" s="15" t="s">
        <v>15</v>
      </c>
      <c r="G93">
        <f t="shared" si="6"/>
        <v>3.1999999999999993</v>
      </c>
      <c r="H93" s="5">
        <v>41425</v>
      </c>
      <c r="I93">
        <f t="shared" si="4"/>
        <v>13.2</v>
      </c>
      <c r="J93" s="55">
        <v>1.5</v>
      </c>
      <c r="K93" s="167">
        <v>3.25</v>
      </c>
      <c r="L93" s="167">
        <v>10.375</v>
      </c>
      <c r="M93" s="167">
        <v>55.625</v>
      </c>
      <c r="N93" s="168" t="s">
        <v>122</v>
      </c>
      <c r="P93" s="78"/>
      <c r="R93" s="78"/>
      <c r="U93">
        <v>5</v>
      </c>
      <c r="V93" s="71">
        <v>1</v>
      </c>
      <c r="W93" s="57">
        <v>11</v>
      </c>
    </row>
    <row r="94" spans="1:23" ht="16.5" thickBot="1" x14ac:dyDescent="0.3">
      <c r="A94" s="22">
        <v>2013</v>
      </c>
      <c r="B94" s="22">
        <v>6</v>
      </c>
      <c r="C94" s="22">
        <v>1</v>
      </c>
      <c r="D94" s="22">
        <v>9.3000000000000007</v>
      </c>
      <c r="E94" s="23" t="s">
        <v>12</v>
      </c>
      <c r="F94" s="15" t="s">
        <v>15</v>
      </c>
      <c r="G94">
        <f t="shared" si="6"/>
        <v>-0.69999999999999929</v>
      </c>
      <c r="H94" s="5">
        <v>41426</v>
      </c>
      <c r="I94">
        <f t="shared" si="4"/>
        <v>9.3000000000000007</v>
      </c>
      <c r="J94" s="55">
        <v>0</v>
      </c>
      <c r="K94" s="167">
        <v>1.5</v>
      </c>
      <c r="L94" s="167">
        <v>5.125</v>
      </c>
      <c r="M94" s="167">
        <v>60.125</v>
      </c>
      <c r="N94" s="168" t="s">
        <v>120</v>
      </c>
      <c r="P94" s="78"/>
      <c r="R94" s="78"/>
      <c r="U94" s="57">
        <v>7</v>
      </c>
      <c r="V94" s="71">
        <v>2</v>
      </c>
      <c r="W94" s="57">
        <v>19</v>
      </c>
    </row>
    <row r="95" spans="1:23" ht="16.5" thickBot="1" x14ac:dyDescent="0.3">
      <c r="A95" s="22">
        <v>2013</v>
      </c>
      <c r="B95" s="22">
        <v>6</v>
      </c>
      <c r="C95" s="22">
        <v>2</v>
      </c>
      <c r="D95" s="22">
        <v>9.9</v>
      </c>
      <c r="E95" s="23" t="s">
        <v>12</v>
      </c>
      <c r="F95" s="15" t="s">
        <v>15</v>
      </c>
      <c r="G95">
        <f t="shared" si="6"/>
        <v>-9.9999999999999645E-2</v>
      </c>
      <c r="H95" s="5">
        <v>41427</v>
      </c>
      <c r="I95">
        <f t="shared" si="4"/>
        <v>9.9</v>
      </c>
      <c r="J95" s="55">
        <v>0</v>
      </c>
      <c r="K95" s="167">
        <v>1.625</v>
      </c>
      <c r="L95" s="167">
        <v>6</v>
      </c>
      <c r="M95" s="167">
        <v>56.625</v>
      </c>
      <c r="N95" s="168" t="s">
        <v>123</v>
      </c>
      <c r="P95" s="78"/>
      <c r="R95" s="78"/>
      <c r="U95" s="57">
        <v>12</v>
      </c>
      <c r="V95" s="71">
        <v>3</v>
      </c>
      <c r="W95" s="57">
        <v>26</v>
      </c>
    </row>
    <row r="96" spans="1:23" ht="16.5" thickBot="1" x14ac:dyDescent="0.3">
      <c r="A96" s="22">
        <v>2013</v>
      </c>
      <c r="B96" s="22">
        <v>6</v>
      </c>
      <c r="C96" s="22">
        <v>3</v>
      </c>
      <c r="D96" s="22">
        <v>8.1</v>
      </c>
      <c r="E96" s="23" t="s">
        <v>12</v>
      </c>
      <c r="F96" s="15" t="s">
        <v>15</v>
      </c>
      <c r="G96">
        <f t="shared" si="6"/>
        <v>-1.9000000000000004</v>
      </c>
      <c r="H96" s="5">
        <v>41428</v>
      </c>
      <c r="I96">
        <f t="shared" si="4"/>
        <v>8.1</v>
      </c>
      <c r="J96" s="55">
        <v>0</v>
      </c>
      <c r="K96" s="167">
        <v>1.75</v>
      </c>
      <c r="L96" s="167">
        <v>5.25</v>
      </c>
      <c r="M96" s="167">
        <v>51</v>
      </c>
      <c r="N96" s="168" t="s">
        <v>122</v>
      </c>
      <c r="P96" s="78"/>
      <c r="R96" s="78"/>
      <c r="U96" s="57">
        <v>18</v>
      </c>
      <c r="V96" s="71">
        <v>3</v>
      </c>
      <c r="W96" s="57">
        <v>34</v>
      </c>
    </row>
    <row r="97" spans="1:25" ht="16.5" thickBot="1" x14ac:dyDescent="0.3">
      <c r="A97" s="22">
        <v>2013</v>
      </c>
      <c r="B97" s="22">
        <v>6</v>
      </c>
      <c r="C97" s="22">
        <v>4</v>
      </c>
      <c r="D97" s="22">
        <v>10.6</v>
      </c>
      <c r="E97" s="23" t="s">
        <v>13</v>
      </c>
      <c r="F97" s="15" t="s">
        <v>15</v>
      </c>
      <c r="G97">
        <f t="shared" si="6"/>
        <v>0.59999999999999964</v>
      </c>
      <c r="H97" s="5">
        <v>41429</v>
      </c>
      <c r="I97">
        <f t="shared" si="4"/>
        <v>10.6</v>
      </c>
      <c r="J97" s="55">
        <v>0</v>
      </c>
      <c r="K97" s="167">
        <v>1.125</v>
      </c>
      <c r="L97" s="167">
        <v>3.25</v>
      </c>
      <c r="M97" s="167">
        <v>49.75</v>
      </c>
      <c r="N97" s="168" t="s">
        <v>120</v>
      </c>
      <c r="P97" s="78"/>
      <c r="R97" s="78"/>
      <c r="U97" s="57">
        <v>25</v>
      </c>
      <c r="V97" s="71">
        <v>3</v>
      </c>
      <c r="W97" s="57">
        <v>39</v>
      </c>
    </row>
    <row r="98" spans="1:25" ht="16.5" thickBot="1" x14ac:dyDescent="0.3">
      <c r="A98" s="22">
        <v>2013</v>
      </c>
      <c r="B98" s="22">
        <v>6</v>
      </c>
      <c r="C98" s="22">
        <v>5</v>
      </c>
      <c r="D98" s="22">
        <v>12.3</v>
      </c>
      <c r="E98" s="23" t="s">
        <v>13</v>
      </c>
      <c r="F98" s="15" t="s">
        <v>15</v>
      </c>
      <c r="G98">
        <f t="shared" si="6"/>
        <v>2.3000000000000007</v>
      </c>
      <c r="H98" s="5">
        <v>41430</v>
      </c>
      <c r="I98">
        <f t="shared" si="4"/>
        <v>12.3</v>
      </c>
      <c r="J98" s="55">
        <v>0</v>
      </c>
      <c r="K98" s="167">
        <v>2.75</v>
      </c>
      <c r="L98" s="167">
        <v>7</v>
      </c>
      <c r="M98" s="167">
        <v>45</v>
      </c>
      <c r="N98" s="168" t="s">
        <v>122</v>
      </c>
      <c r="P98" s="78"/>
      <c r="R98" s="78"/>
      <c r="U98" s="57">
        <v>42</v>
      </c>
      <c r="V98" s="71">
        <v>4</v>
      </c>
      <c r="W98" s="57">
        <v>44</v>
      </c>
    </row>
    <row r="99" spans="1:25" ht="16.5" thickBot="1" x14ac:dyDescent="0.3">
      <c r="A99" s="22">
        <v>2013</v>
      </c>
      <c r="B99" s="22">
        <v>6</v>
      </c>
      <c r="C99" s="22">
        <v>6</v>
      </c>
      <c r="D99" s="22">
        <v>14.9</v>
      </c>
      <c r="E99" s="23" t="s">
        <v>13</v>
      </c>
      <c r="F99" s="15" t="s">
        <v>15</v>
      </c>
      <c r="G99">
        <f t="shared" si="6"/>
        <v>4.9000000000000004</v>
      </c>
      <c r="H99" s="5">
        <v>41431</v>
      </c>
      <c r="I99">
        <f t="shared" si="4"/>
        <v>14.9</v>
      </c>
      <c r="J99" s="55">
        <v>0</v>
      </c>
      <c r="K99" s="167">
        <v>1.125</v>
      </c>
      <c r="L99" s="167">
        <v>5.5</v>
      </c>
      <c r="M99" s="167">
        <v>57.5</v>
      </c>
      <c r="N99" s="168" t="s">
        <v>117</v>
      </c>
      <c r="P99" s="78"/>
      <c r="R99" s="78"/>
      <c r="U99" s="57">
        <v>78</v>
      </c>
      <c r="V99" s="71">
        <v>4</v>
      </c>
      <c r="W99" s="57">
        <v>48</v>
      </c>
    </row>
    <row r="100" spans="1:25" ht="16.5" thickBot="1" x14ac:dyDescent="0.3">
      <c r="A100" s="28">
        <v>2013</v>
      </c>
      <c r="B100" s="28">
        <v>6</v>
      </c>
      <c r="C100" s="28">
        <v>7</v>
      </c>
      <c r="D100" s="28">
        <v>15</v>
      </c>
      <c r="E100" s="29" t="s">
        <v>14</v>
      </c>
      <c r="F100" s="15" t="s">
        <v>15</v>
      </c>
      <c r="G100" s="30">
        <f t="shared" si="6"/>
        <v>5</v>
      </c>
      <c r="H100" s="5">
        <v>41432</v>
      </c>
      <c r="I100" s="30">
        <f t="shared" si="4"/>
        <v>15</v>
      </c>
      <c r="J100" s="55">
        <v>0</v>
      </c>
      <c r="K100" s="167">
        <v>0.75</v>
      </c>
      <c r="L100" s="167">
        <v>4</v>
      </c>
      <c r="M100" s="167">
        <v>44.625</v>
      </c>
      <c r="N100" s="168" t="s">
        <v>118</v>
      </c>
      <c r="P100" s="78"/>
      <c r="R100" s="78"/>
      <c r="U100" s="57">
        <v>145</v>
      </c>
      <c r="V100" s="71">
        <v>5</v>
      </c>
      <c r="W100" s="57">
        <v>52</v>
      </c>
    </row>
    <row r="101" spans="1:25" ht="16.5" thickBot="1" x14ac:dyDescent="0.3">
      <c r="A101" s="22">
        <v>2013</v>
      </c>
      <c r="B101" s="22">
        <v>6</v>
      </c>
      <c r="C101" s="22">
        <v>8</v>
      </c>
      <c r="D101" s="22">
        <v>19.5</v>
      </c>
      <c r="E101" s="23" t="s">
        <v>14</v>
      </c>
      <c r="F101" s="36" t="s">
        <v>16</v>
      </c>
      <c r="G101">
        <f>D101-15</f>
        <v>4.5</v>
      </c>
      <c r="H101" s="5">
        <v>41433</v>
      </c>
      <c r="I101">
        <f t="shared" si="4"/>
        <v>19.5</v>
      </c>
      <c r="J101" s="55">
        <v>0</v>
      </c>
      <c r="K101" s="167">
        <v>1.375</v>
      </c>
      <c r="L101" s="167">
        <v>5.625</v>
      </c>
      <c r="M101" s="167">
        <v>38.625</v>
      </c>
      <c r="N101" s="168" t="s">
        <v>124</v>
      </c>
      <c r="P101" s="78"/>
      <c r="R101" s="78"/>
      <c r="U101" s="57">
        <v>680</v>
      </c>
      <c r="V101" s="71">
        <v>5</v>
      </c>
      <c r="W101" s="57">
        <v>54</v>
      </c>
    </row>
    <row r="102" spans="1:25" ht="16.5" thickBot="1" x14ac:dyDescent="0.3">
      <c r="A102" s="22">
        <v>2013</v>
      </c>
      <c r="B102" s="22">
        <v>6</v>
      </c>
      <c r="C102" s="22">
        <v>9</v>
      </c>
      <c r="D102" s="22">
        <v>22.6</v>
      </c>
      <c r="E102" s="23" t="s">
        <v>14</v>
      </c>
      <c r="F102" s="17" t="s">
        <v>16</v>
      </c>
      <c r="G102">
        <f t="shared" ref="G102:G165" si="7">D102-15</f>
        <v>7.6000000000000014</v>
      </c>
      <c r="H102" s="5">
        <v>41434</v>
      </c>
      <c r="I102">
        <f t="shared" si="4"/>
        <v>22.6</v>
      </c>
      <c r="J102" s="55">
        <v>0</v>
      </c>
      <c r="K102" s="167">
        <v>1.875</v>
      </c>
      <c r="L102" s="167">
        <v>7.375</v>
      </c>
      <c r="M102" s="167">
        <v>34.125</v>
      </c>
      <c r="N102" s="168" t="s">
        <v>117</v>
      </c>
      <c r="P102" s="78"/>
      <c r="R102" s="78"/>
      <c r="U102" s="57">
        <v>400</v>
      </c>
      <c r="V102" s="71">
        <v>6</v>
      </c>
      <c r="W102" s="57">
        <v>56</v>
      </c>
    </row>
    <row r="103" spans="1:25" ht="16.5" thickBot="1" x14ac:dyDescent="0.3">
      <c r="A103" s="22">
        <v>2013</v>
      </c>
      <c r="B103" s="22">
        <v>6</v>
      </c>
      <c r="C103" s="22">
        <v>10</v>
      </c>
      <c r="D103" s="22">
        <v>19.2</v>
      </c>
      <c r="E103" s="23" t="s">
        <v>14</v>
      </c>
      <c r="F103" s="17" t="s">
        <v>16</v>
      </c>
      <c r="G103">
        <f t="shared" si="7"/>
        <v>4.1999999999999993</v>
      </c>
      <c r="H103" s="5">
        <v>41435</v>
      </c>
      <c r="I103">
        <f t="shared" si="4"/>
        <v>19.2</v>
      </c>
      <c r="J103" s="55">
        <v>3.6</v>
      </c>
      <c r="K103" s="167">
        <v>1.375</v>
      </c>
      <c r="L103" s="167">
        <v>4.75</v>
      </c>
      <c r="M103" s="167">
        <v>80.25</v>
      </c>
      <c r="N103" s="168" t="s">
        <v>120</v>
      </c>
      <c r="P103" s="78"/>
      <c r="R103" s="78"/>
      <c r="U103" s="57">
        <v>320</v>
      </c>
      <c r="V103" s="71">
        <v>3</v>
      </c>
      <c r="W103" s="57">
        <v>38</v>
      </c>
    </row>
    <row r="104" spans="1:25" ht="16.5" thickBot="1" x14ac:dyDescent="0.3">
      <c r="A104" s="22">
        <v>2013</v>
      </c>
      <c r="B104" s="22">
        <v>6</v>
      </c>
      <c r="C104" s="22">
        <v>11</v>
      </c>
      <c r="D104" s="22">
        <v>17</v>
      </c>
      <c r="E104" s="23" t="s">
        <v>14</v>
      </c>
      <c r="F104" s="17" t="s">
        <v>16</v>
      </c>
      <c r="G104">
        <f t="shared" si="7"/>
        <v>2</v>
      </c>
      <c r="H104" s="5">
        <v>41436</v>
      </c>
      <c r="I104">
        <f t="shared" si="4"/>
        <v>17</v>
      </c>
      <c r="J104" s="55">
        <v>0.8</v>
      </c>
      <c r="K104" s="167">
        <v>3.5</v>
      </c>
      <c r="L104" s="167">
        <v>9.375</v>
      </c>
      <c r="M104" s="167">
        <v>67.125</v>
      </c>
      <c r="N104" s="168" t="s">
        <v>119</v>
      </c>
      <c r="P104" s="78"/>
      <c r="R104" s="78"/>
      <c r="U104" s="57">
        <v>260</v>
      </c>
      <c r="V104" s="71">
        <v>4</v>
      </c>
      <c r="W104" s="57">
        <v>28</v>
      </c>
    </row>
    <row r="105" spans="1:25" ht="16.5" thickBot="1" x14ac:dyDescent="0.3">
      <c r="A105" s="22">
        <v>2013</v>
      </c>
      <c r="B105" s="22">
        <v>6</v>
      </c>
      <c r="C105" s="22">
        <v>12</v>
      </c>
      <c r="D105" s="22">
        <v>15.4</v>
      </c>
      <c r="E105" s="23" t="s">
        <v>14</v>
      </c>
      <c r="F105" s="17" t="s">
        <v>16</v>
      </c>
      <c r="G105">
        <f t="shared" si="7"/>
        <v>0.40000000000000036</v>
      </c>
      <c r="H105" s="5">
        <v>41437</v>
      </c>
      <c r="I105">
        <f t="shared" si="4"/>
        <v>15.4</v>
      </c>
      <c r="J105" s="55">
        <v>4.3</v>
      </c>
      <c r="K105" s="167">
        <v>1.125</v>
      </c>
      <c r="L105" s="167">
        <v>4.75</v>
      </c>
      <c r="M105" s="167">
        <v>74.375</v>
      </c>
      <c r="N105" s="168" t="s">
        <v>123</v>
      </c>
      <c r="P105" s="78"/>
      <c r="R105" s="78"/>
      <c r="U105" s="57">
        <v>190</v>
      </c>
      <c r="V105" s="71">
        <v>2</v>
      </c>
      <c r="W105" s="57">
        <v>20</v>
      </c>
    </row>
    <row r="106" spans="1:25" ht="16.5" thickBot="1" x14ac:dyDescent="0.3">
      <c r="A106" s="22">
        <v>2013</v>
      </c>
      <c r="B106" s="22">
        <v>6</v>
      </c>
      <c r="C106" s="22">
        <v>13</v>
      </c>
      <c r="D106" s="22">
        <v>15</v>
      </c>
      <c r="E106" s="23" t="s">
        <v>14</v>
      </c>
      <c r="F106" s="17" t="s">
        <v>16</v>
      </c>
      <c r="G106">
        <f t="shared" si="7"/>
        <v>0</v>
      </c>
      <c r="H106" s="5">
        <v>41438</v>
      </c>
      <c r="I106">
        <f t="shared" si="4"/>
        <v>15</v>
      </c>
      <c r="J106" s="55">
        <v>2.2999999999999998</v>
      </c>
      <c r="K106" s="167">
        <v>1.25</v>
      </c>
      <c r="L106" s="167">
        <v>4.375</v>
      </c>
      <c r="M106" s="167">
        <v>80.125</v>
      </c>
      <c r="N106" s="168" t="s">
        <v>118</v>
      </c>
      <c r="P106" s="78"/>
      <c r="R106" s="78"/>
      <c r="U106" s="57">
        <v>145</v>
      </c>
      <c r="V106" s="71">
        <v>4</v>
      </c>
      <c r="W106" s="57">
        <v>32</v>
      </c>
    </row>
    <row r="107" spans="1:25" ht="16.5" thickBot="1" x14ac:dyDescent="0.3">
      <c r="A107" s="22">
        <v>2013</v>
      </c>
      <c r="B107" s="22">
        <v>6</v>
      </c>
      <c r="C107" s="22">
        <v>14</v>
      </c>
      <c r="D107" s="22">
        <v>15.3</v>
      </c>
      <c r="E107" s="23" t="s">
        <v>14</v>
      </c>
      <c r="F107" s="17" t="s">
        <v>16</v>
      </c>
      <c r="G107">
        <f t="shared" si="7"/>
        <v>0.30000000000000071</v>
      </c>
      <c r="H107" s="5">
        <v>41439</v>
      </c>
      <c r="I107">
        <f t="shared" si="4"/>
        <v>15.3</v>
      </c>
      <c r="J107" s="55">
        <v>0</v>
      </c>
      <c r="K107" s="167">
        <v>0.875</v>
      </c>
      <c r="L107" s="167">
        <v>4.25</v>
      </c>
      <c r="M107" s="167">
        <v>67.375</v>
      </c>
      <c r="N107" s="168" t="s">
        <v>129</v>
      </c>
      <c r="P107" s="78"/>
      <c r="R107" s="78"/>
      <c r="U107" s="57">
        <v>102</v>
      </c>
      <c r="V107" s="71">
        <v>5</v>
      </c>
      <c r="W107" s="57">
        <v>46</v>
      </c>
      <c r="X107" s="57">
        <v>5</v>
      </c>
    </row>
    <row r="108" spans="1:25" ht="16.5" thickBot="1" x14ac:dyDescent="0.3">
      <c r="A108" s="22">
        <v>2013</v>
      </c>
      <c r="B108" s="22">
        <v>6</v>
      </c>
      <c r="C108" s="22">
        <v>15</v>
      </c>
      <c r="D108" s="22">
        <v>18.5</v>
      </c>
      <c r="E108" s="23" t="s">
        <v>14</v>
      </c>
      <c r="F108" s="17" t="s">
        <v>16</v>
      </c>
      <c r="G108">
        <f t="shared" si="7"/>
        <v>3.5</v>
      </c>
      <c r="H108" s="5">
        <v>41440</v>
      </c>
      <c r="I108">
        <f t="shared" si="4"/>
        <v>18.5</v>
      </c>
      <c r="J108" s="55">
        <v>0</v>
      </c>
      <c r="K108" s="167">
        <v>2.125</v>
      </c>
      <c r="L108" s="167">
        <v>6.25</v>
      </c>
      <c r="M108" s="167">
        <v>60.625</v>
      </c>
      <c r="N108" s="168" t="s">
        <v>120</v>
      </c>
      <c r="P108" s="78"/>
      <c r="R108" s="78"/>
      <c r="U108" s="57">
        <v>85</v>
      </c>
      <c r="V108" s="71">
        <v>9</v>
      </c>
      <c r="W108" s="57">
        <v>59</v>
      </c>
      <c r="X108" s="57">
        <v>8</v>
      </c>
    </row>
    <row r="109" spans="1:25" ht="16.5" thickBot="1" x14ac:dyDescent="0.3">
      <c r="A109" s="22">
        <v>2013</v>
      </c>
      <c r="B109" s="22">
        <v>6</v>
      </c>
      <c r="C109" s="22">
        <v>16</v>
      </c>
      <c r="D109" s="22">
        <v>12.2</v>
      </c>
      <c r="E109" s="23" t="s">
        <v>13</v>
      </c>
      <c r="F109" s="17" t="s">
        <v>16</v>
      </c>
      <c r="G109">
        <f t="shared" si="7"/>
        <v>-2.8000000000000007</v>
      </c>
      <c r="H109" s="5">
        <v>41441</v>
      </c>
      <c r="I109">
        <f t="shared" si="4"/>
        <v>12.2</v>
      </c>
      <c r="J109" s="55">
        <v>9.6</v>
      </c>
      <c r="K109" s="167">
        <v>1.5</v>
      </c>
      <c r="L109" s="167">
        <v>5.375</v>
      </c>
      <c r="M109" s="167">
        <v>82.25</v>
      </c>
      <c r="N109" s="168" t="s">
        <v>122</v>
      </c>
      <c r="P109" s="78"/>
      <c r="R109" s="78"/>
      <c r="U109" s="57">
        <v>40</v>
      </c>
      <c r="V109" s="71">
        <v>1</v>
      </c>
      <c r="W109" s="57">
        <v>25</v>
      </c>
      <c r="X109" s="57">
        <v>4</v>
      </c>
    </row>
    <row r="110" spans="1:25" ht="16.5" thickBot="1" x14ac:dyDescent="0.3">
      <c r="A110" s="22">
        <v>2013</v>
      </c>
      <c r="B110" s="22">
        <v>6</v>
      </c>
      <c r="C110" s="22">
        <v>17</v>
      </c>
      <c r="D110" s="22">
        <v>11.3</v>
      </c>
      <c r="E110" s="23" t="s">
        <v>13</v>
      </c>
      <c r="F110" s="17" t="s">
        <v>16</v>
      </c>
      <c r="G110">
        <f t="shared" si="7"/>
        <v>-3.6999999999999993</v>
      </c>
      <c r="H110" s="5">
        <v>41442</v>
      </c>
      <c r="I110">
        <f t="shared" si="4"/>
        <v>11.3</v>
      </c>
      <c r="J110" s="55">
        <v>0.3</v>
      </c>
      <c r="K110" s="167">
        <v>2.5</v>
      </c>
      <c r="L110" s="167">
        <v>7</v>
      </c>
      <c r="M110" s="167">
        <v>85.875</v>
      </c>
      <c r="N110" s="168" t="s">
        <v>122</v>
      </c>
      <c r="P110" s="78"/>
      <c r="R110" s="78"/>
      <c r="U110" s="57">
        <v>26</v>
      </c>
      <c r="V110" s="71">
        <v>2</v>
      </c>
      <c r="W110" s="57">
        <v>16</v>
      </c>
      <c r="X110" s="57">
        <v>9</v>
      </c>
    </row>
    <row r="111" spans="1:25" ht="16.5" thickBot="1" x14ac:dyDescent="0.3">
      <c r="A111" s="22">
        <v>2013</v>
      </c>
      <c r="B111" s="22">
        <v>6</v>
      </c>
      <c r="C111" s="22">
        <v>18</v>
      </c>
      <c r="D111" s="22">
        <v>13.7</v>
      </c>
      <c r="E111" s="23" t="s">
        <v>13</v>
      </c>
      <c r="F111" s="17" t="s">
        <v>16</v>
      </c>
      <c r="G111">
        <f t="shared" si="7"/>
        <v>-1.3000000000000007</v>
      </c>
      <c r="H111" s="5">
        <v>41443</v>
      </c>
      <c r="I111">
        <f t="shared" si="4"/>
        <v>13.7</v>
      </c>
      <c r="J111" s="55">
        <v>0.7</v>
      </c>
      <c r="K111" s="167">
        <v>2</v>
      </c>
      <c r="L111" s="167">
        <v>7</v>
      </c>
      <c r="M111" s="167">
        <v>52.625</v>
      </c>
      <c r="N111" s="168" t="s">
        <v>121</v>
      </c>
      <c r="P111" s="78"/>
      <c r="R111" s="78"/>
      <c r="U111" s="57">
        <v>17</v>
      </c>
      <c r="V111" s="71">
        <v>3</v>
      </c>
      <c r="W111" s="57">
        <v>20</v>
      </c>
      <c r="X111" s="57">
        <v>14</v>
      </c>
      <c r="Y111" s="207">
        <v>2</v>
      </c>
    </row>
    <row r="112" spans="1:25" ht="16.5" thickBot="1" x14ac:dyDescent="0.3">
      <c r="A112" s="22">
        <v>2013</v>
      </c>
      <c r="B112" s="22">
        <v>6</v>
      </c>
      <c r="C112" s="22">
        <v>19</v>
      </c>
      <c r="D112" s="22">
        <v>18.5</v>
      </c>
      <c r="E112" s="23" t="s">
        <v>14</v>
      </c>
      <c r="F112" s="17" t="s">
        <v>16</v>
      </c>
      <c r="G112">
        <f t="shared" si="7"/>
        <v>3.5</v>
      </c>
      <c r="H112" s="5">
        <v>41444</v>
      </c>
      <c r="I112">
        <f t="shared" si="4"/>
        <v>18.5</v>
      </c>
      <c r="J112" s="55">
        <v>0</v>
      </c>
      <c r="K112" s="167">
        <v>1.5</v>
      </c>
      <c r="L112" s="167">
        <v>5.375</v>
      </c>
      <c r="M112" s="167">
        <v>50.75</v>
      </c>
      <c r="N112" s="168" t="s">
        <v>124</v>
      </c>
      <c r="P112" s="78"/>
      <c r="R112" s="78"/>
      <c r="U112" s="57">
        <v>8</v>
      </c>
      <c r="V112" s="71">
        <v>4</v>
      </c>
      <c r="W112" s="57">
        <v>30</v>
      </c>
      <c r="X112" s="57">
        <v>35</v>
      </c>
      <c r="Y112">
        <v>5</v>
      </c>
    </row>
    <row r="113" spans="1:25" ht="16.5" thickBot="1" x14ac:dyDescent="0.3">
      <c r="A113" s="22">
        <v>2013</v>
      </c>
      <c r="B113" s="22">
        <v>6</v>
      </c>
      <c r="C113" s="22">
        <v>20</v>
      </c>
      <c r="D113" s="22">
        <v>18.7</v>
      </c>
      <c r="E113" s="23" t="s">
        <v>14</v>
      </c>
      <c r="F113" s="17" t="s">
        <v>16</v>
      </c>
      <c r="G113">
        <f t="shared" si="7"/>
        <v>3.6999999999999993</v>
      </c>
      <c r="H113" s="5">
        <v>41445</v>
      </c>
      <c r="I113">
        <f t="shared" si="4"/>
        <v>18.7</v>
      </c>
      <c r="J113" s="55">
        <v>0</v>
      </c>
      <c r="K113" s="167">
        <v>1.625</v>
      </c>
      <c r="L113" s="167">
        <v>4.375</v>
      </c>
      <c r="M113" s="167">
        <v>58</v>
      </c>
      <c r="N113" s="168" t="s">
        <v>122</v>
      </c>
      <c r="P113" s="78"/>
      <c r="R113" s="78"/>
      <c r="U113" s="57">
        <v>5</v>
      </c>
      <c r="V113" s="71">
        <v>4</v>
      </c>
      <c r="W113" s="57">
        <v>26</v>
      </c>
      <c r="X113" s="57">
        <v>28</v>
      </c>
      <c r="Y113">
        <v>8</v>
      </c>
    </row>
    <row r="114" spans="1:25" ht="16.5" thickBot="1" x14ac:dyDescent="0.3">
      <c r="A114" s="22">
        <v>2013</v>
      </c>
      <c r="B114" s="22">
        <v>6</v>
      </c>
      <c r="C114" s="22">
        <v>21</v>
      </c>
      <c r="D114" s="22">
        <v>19</v>
      </c>
      <c r="E114" s="23" t="s">
        <v>14</v>
      </c>
      <c r="F114" s="17" t="s">
        <v>16</v>
      </c>
      <c r="G114">
        <f t="shared" si="7"/>
        <v>4</v>
      </c>
      <c r="H114" s="5">
        <v>41446</v>
      </c>
      <c r="I114">
        <f t="shared" si="4"/>
        <v>19</v>
      </c>
      <c r="J114" s="55">
        <v>0</v>
      </c>
      <c r="K114" s="167">
        <v>1.25</v>
      </c>
      <c r="L114" s="167">
        <v>4.125</v>
      </c>
      <c r="M114" s="167">
        <v>63.625</v>
      </c>
      <c r="N114" s="168" t="s">
        <v>126</v>
      </c>
      <c r="P114" s="78"/>
      <c r="R114" s="78"/>
      <c r="U114" s="57">
        <v>3</v>
      </c>
      <c r="V114" s="71">
        <v>3</v>
      </c>
      <c r="W114" s="57">
        <v>22</v>
      </c>
      <c r="X114" s="57">
        <v>24</v>
      </c>
      <c r="Y114">
        <v>12</v>
      </c>
    </row>
    <row r="115" spans="1:25" ht="16.5" thickBot="1" x14ac:dyDescent="0.3">
      <c r="A115" s="22">
        <v>2013</v>
      </c>
      <c r="B115" s="22">
        <v>6</v>
      </c>
      <c r="C115" s="22">
        <v>22</v>
      </c>
      <c r="D115" s="22">
        <v>21.6</v>
      </c>
      <c r="E115" s="23" t="s">
        <v>14</v>
      </c>
      <c r="F115" s="17" t="s">
        <v>16</v>
      </c>
      <c r="G115">
        <f t="shared" si="7"/>
        <v>6.6000000000000014</v>
      </c>
      <c r="H115" s="5">
        <v>41447</v>
      </c>
      <c r="I115">
        <f t="shared" si="4"/>
        <v>21.6</v>
      </c>
      <c r="J115" s="55">
        <v>0</v>
      </c>
      <c r="K115" s="167">
        <v>1.25</v>
      </c>
      <c r="L115" s="167">
        <v>4</v>
      </c>
      <c r="M115" s="167">
        <v>56.375</v>
      </c>
      <c r="N115" s="168" t="s">
        <v>123</v>
      </c>
      <c r="P115" s="78"/>
      <c r="R115" s="78"/>
      <c r="U115" s="57">
        <v>1</v>
      </c>
      <c r="V115" s="71">
        <v>3</v>
      </c>
      <c r="W115" s="57">
        <v>19</v>
      </c>
      <c r="X115" s="57">
        <v>21</v>
      </c>
      <c r="Y115">
        <v>16</v>
      </c>
    </row>
    <row r="116" spans="1:25" ht="16.5" thickBot="1" x14ac:dyDescent="0.3">
      <c r="A116" s="22">
        <v>2013</v>
      </c>
      <c r="B116" s="22">
        <v>6</v>
      </c>
      <c r="C116" s="22">
        <v>23</v>
      </c>
      <c r="D116" s="22">
        <v>20.2</v>
      </c>
      <c r="E116" s="23" t="s">
        <v>14</v>
      </c>
      <c r="F116" s="17" t="s">
        <v>16</v>
      </c>
      <c r="G116">
        <f t="shared" si="7"/>
        <v>5.1999999999999993</v>
      </c>
      <c r="H116" s="5">
        <v>41448</v>
      </c>
      <c r="I116">
        <f t="shared" si="4"/>
        <v>20.2</v>
      </c>
      <c r="J116" s="55">
        <v>0</v>
      </c>
      <c r="K116" s="167">
        <v>2.125</v>
      </c>
      <c r="L116" s="167">
        <v>6.5</v>
      </c>
      <c r="M116" s="167">
        <v>47.125</v>
      </c>
      <c r="N116" s="168" t="s">
        <v>119</v>
      </c>
      <c r="P116" s="78"/>
      <c r="R116" s="78"/>
      <c r="V116" s="71">
        <v>3</v>
      </c>
      <c r="W116" s="57">
        <v>16</v>
      </c>
      <c r="X116" s="57">
        <v>18</v>
      </c>
      <c r="Y116">
        <v>20</v>
      </c>
    </row>
    <row r="117" spans="1:25" ht="16.5" thickBot="1" x14ac:dyDescent="0.3">
      <c r="A117" s="22">
        <v>2013</v>
      </c>
      <c r="B117" s="22">
        <v>6</v>
      </c>
      <c r="C117" s="22">
        <v>24</v>
      </c>
      <c r="D117" s="22">
        <v>16.2</v>
      </c>
      <c r="E117" s="23" t="s">
        <v>14</v>
      </c>
      <c r="F117" s="17" t="s">
        <v>16</v>
      </c>
      <c r="G117">
        <f t="shared" si="7"/>
        <v>1.1999999999999993</v>
      </c>
      <c r="H117" s="5">
        <v>41449</v>
      </c>
      <c r="I117">
        <f t="shared" si="4"/>
        <v>16.2</v>
      </c>
      <c r="J117" s="55">
        <v>0</v>
      </c>
      <c r="K117" s="167">
        <v>1.625</v>
      </c>
      <c r="L117" s="167">
        <v>5.5</v>
      </c>
      <c r="M117" s="167">
        <v>50.125</v>
      </c>
      <c r="N117" s="168" t="s">
        <v>123</v>
      </c>
      <c r="P117" s="78"/>
      <c r="R117" s="78"/>
      <c r="V117" s="71">
        <v>2</v>
      </c>
      <c r="W117" s="57">
        <v>13</v>
      </c>
      <c r="X117" s="57">
        <v>16</v>
      </c>
      <c r="Y117">
        <v>35</v>
      </c>
    </row>
    <row r="118" spans="1:25" ht="16.5" thickBot="1" x14ac:dyDescent="0.3">
      <c r="A118" s="22">
        <v>2013</v>
      </c>
      <c r="B118" s="22">
        <v>6</v>
      </c>
      <c r="C118" s="22">
        <v>25</v>
      </c>
      <c r="D118" s="22">
        <v>15</v>
      </c>
      <c r="E118" s="23" t="s">
        <v>14</v>
      </c>
      <c r="F118" s="17" t="s">
        <v>16</v>
      </c>
      <c r="G118">
        <f t="shared" si="7"/>
        <v>0</v>
      </c>
      <c r="H118" s="5">
        <v>41450</v>
      </c>
      <c r="I118">
        <f t="shared" si="4"/>
        <v>15</v>
      </c>
      <c r="J118" s="55">
        <v>0</v>
      </c>
      <c r="K118" s="167">
        <v>1</v>
      </c>
      <c r="L118" s="167">
        <v>3.875</v>
      </c>
      <c r="M118" s="167">
        <v>53.25</v>
      </c>
      <c r="N118" s="168" t="s">
        <v>121</v>
      </c>
      <c r="P118" s="78"/>
      <c r="R118" s="78"/>
      <c r="V118" s="71">
        <v>2</v>
      </c>
      <c r="W118" s="57">
        <v>11</v>
      </c>
      <c r="X118" s="57">
        <v>14</v>
      </c>
      <c r="Y118">
        <v>18</v>
      </c>
    </row>
    <row r="119" spans="1:25" ht="16.5" thickBot="1" x14ac:dyDescent="0.3">
      <c r="A119" s="22">
        <v>2013</v>
      </c>
      <c r="B119" s="22">
        <v>6</v>
      </c>
      <c r="C119" s="22">
        <v>26</v>
      </c>
      <c r="D119" s="22">
        <v>17</v>
      </c>
      <c r="E119" s="23" t="s">
        <v>14</v>
      </c>
      <c r="F119" s="17" t="s">
        <v>16</v>
      </c>
      <c r="G119">
        <f t="shared" si="7"/>
        <v>2</v>
      </c>
      <c r="H119" s="5">
        <v>41451</v>
      </c>
      <c r="I119">
        <f t="shared" si="4"/>
        <v>17</v>
      </c>
      <c r="J119" s="55">
        <v>0</v>
      </c>
      <c r="K119" s="167">
        <v>1.5</v>
      </c>
      <c r="L119" s="167">
        <v>5.125</v>
      </c>
      <c r="M119" s="167">
        <v>50.625</v>
      </c>
      <c r="N119" s="168" t="s">
        <v>124</v>
      </c>
      <c r="P119" s="78"/>
      <c r="R119" s="78"/>
      <c r="V119" s="71">
        <v>2</v>
      </c>
      <c r="W119" s="57">
        <v>9</v>
      </c>
      <c r="X119" s="57">
        <v>13</v>
      </c>
      <c r="Y119">
        <v>14</v>
      </c>
    </row>
    <row r="120" spans="1:25" ht="16.5" thickBot="1" x14ac:dyDescent="0.3">
      <c r="A120" s="22">
        <v>2013</v>
      </c>
      <c r="B120" s="22">
        <v>6</v>
      </c>
      <c r="C120" s="22">
        <v>27</v>
      </c>
      <c r="D120" s="22">
        <v>17.8</v>
      </c>
      <c r="E120" s="23" t="s">
        <v>14</v>
      </c>
      <c r="F120" s="17" t="s">
        <v>16</v>
      </c>
      <c r="G120">
        <f t="shared" si="7"/>
        <v>2.8000000000000007</v>
      </c>
      <c r="H120" s="5">
        <v>41452</v>
      </c>
      <c r="I120">
        <f t="shared" si="4"/>
        <v>17.8</v>
      </c>
      <c r="J120" s="55">
        <v>0</v>
      </c>
      <c r="K120" s="167">
        <v>1.75</v>
      </c>
      <c r="L120" s="167">
        <v>6.125</v>
      </c>
      <c r="M120" s="167">
        <v>44</v>
      </c>
      <c r="N120" s="168" t="s">
        <v>129</v>
      </c>
      <c r="P120" s="78"/>
      <c r="R120" s="78"/>
      <c r="V120" s="71">
        <v>1</v>
      </c>
      <c r="W120" s="57">
        <v>7</v>
      </c>
      <c r="X120" s="57">
        <v>11</v>
      </c>
      <c r="Y120">
        <v>11</v>
      </c>
    </row>
    <row r="121" spans="1:25" ht="16.5" thickBot="1" x14ac:dyDescent="0.3">
      <c r="A121" s="22">
        <v>2013</v>
      </c>
      <c r="B121" s="22">
        <v>6</v>
      </c>
      <c r="C121" s="22">
        <v>28</v>
      </c>
      <c r="D121" s="22">
        <v>17.8</v>
      </c>
      <c r="E121" s="23" t="s">
        <v>14</v>
      </c>
      <c r="F121" s="17" t="s">
        <v>16</v>
      </c>
      <c r="G121">
        <f t="shared" si="7"/>
        <v>2.8000000000000007</v>
      </c>
      <c r="H121" s="5">
        <v>41453</v>
      </c>
      <c r="I121">
        <f t="shared" si="4"/>
        <v>17.8</v>
      </c>
      <c r="J121" s="55">
        <v>0</v>
      </c>
      <c r="K121" s="167">
        <v>2.125</v>
      </c>
      <c r="L121" s="167">
        <v>5.25</v>
      </c>
      <c r="M121" s="167">
        <v>54.125</v>
      </c>
      <c r="N121" s="168" t="s">
        <v>122</v>
      </c>
      <c r="P121" s="78"/>
      <c r="R121" s="78"/>
      <c r="V121" s="71">
        <v>1</v>
      </c>
      <c r="W121" s="57">
        <v>7</v>
      </c>
      <c r="X121" s="57">
        <v>9</v>
      </c>
      <c r="Y121">
        <v>9</v>
      </c>
    </row>
    <row r="122" spans="1:25" ht="16.5" thickBot="1" x14ac:dyDescent="0.3">
      <c r="A122" s="22">
        <v>2013</v>
      </c>
      <c r="B122" s="22">
        <v>6</v>
      </c>
      <c r="C122" s="22">
        <v>29</v>
      </c>
      <c r="D122" s="22">
        <v>18.600000000000001</v>
      </c>
      <c r="E122" s="23" t="s">
        <v>14</v>
      </c>
      <c r="F122" s="17" t="s">
        <v>16</v>
      </c>
      <c r="G122">
        <f t="shared" si="7"/>
        <v>3.6000000000000014</v>
      </c>
      <c r="H122" s="5">
        <v>41454</v>
      </c>
      <c r="I122">
        <f t="shared" si="4"/>
        <v>18.600000000000001</v>
      </c>
      <c r="J122" s="55">
        <v>1.4</v>
      </c>
      <c r="K122" s="167">
        <v>1.75</v>
      </c>
      <c r="L122" s="167">
        <v>5.25</v>
      </c>
      <c r="M122" s="167">
        <v>64.125</v>
      </c>
      <c r="N122" s="168" t="s">
        <v>126</v>
      </c>
      <c r="P122" s="78"/>
      <c r="R122" s="78"/>
      <c r="V122" s="71">
        <v>1</v>
      </c>
      <c r="W122" s="57">
        <v>4</v>
      </c>
      <c r="X122" s="57">
        <v>7</v>
      </c>
      <c r="Y122">
        <v>4</v>
      </c>
    </row>
    <row r="123" spans="1:25" ht="16.5" thickBot="1" x14ac:dyDescent="0.3">
      <c r="A123" s="22">
        <v>2013</v>
      </c>
      <c r="B123" s="22">
        <v>6</v>
      </c>
      <c r="C123" s="22">
        <v>30</v>
      </c>
      <c r="D123" s="22">
        <v>14.3</v>
      </c>
      <c r="E123" s="23" t="s">
        <v>13</v>
      </c>
      <c r="F123" s="17" t="s">
        <v>16</v>
      </c>
      <c r="G123">
        <f t="shared" si="7"/>
        <v>-0.69999999999999929</v>
      </c>
      <c r="H123" s="5">
        <v>41455</v>
      </c>
      <c r="I123">
        <f t="shared" si="4"/>
        <v>14.3</v>
      </c>
      <c r="J123" s="55">
        <v>0</v>
      </c>
      <c r="K123" s="167">
        <v>2</v>
      </c>
      <c r="L123" s="167">
        <v>5.375</v>
      </c>
      <c r="M123" s="167">
        <v>57.625</v>
      </c>
      <c r="N123" s="168" t="s">
        <v>122</v>
      </c>
      <c r="P123" s="78"/>
      <c r="R123" s="78"/>
      <c r="V123" s="71">
        <v>0</v>
      </c>
      <c r="W123" s="57">
        <v>3</v>
      </c>
      <c r="X123" s="57">
        <v>6</v>
      </c>
      <c r="Y123">
        <v>10</v>
      </c>
    </row>
    <row r="124" spans="1:25" ht="16.5" thickBot="1" x14ac:dyDescent="0.3">
      <c r="A124" s="22">
        <v>2013</v>
      </c>
      <c r="B124" s="22">
        <v>7</v>
      </c>
      <c r="C124" s="22">
        <v>1</v>
      </c>
      <c r="D124" s="22">
        <v>12.5</v>
      </c>
      <c r="E124" s="23" t="s">
        <v>13</v>
      </c>
      <c r="F124" s="17" t="s">
        <v>16</v>
      </c>
      <c r="G124">
        <f t="shared" si="7"/>
        <v>-2.5</v>
      </c>
      <c r="H124" s="5">
        <v>41456</v>
      </c>
      <c r="I124">
        <f t="shared" si="4"/>
        <v>12.5</v>
      </c>
      <c r="J124" s="55">
        <v>0</v>
      </c>
      <c r="K124" s="167">
        <v>1.375</v>
      </c>
      <c r="L124" s="167">
        <v>4.75</v>
      </c>
      <c r="M124" s="167">
        <v>66.5</v>
      </c>
      <c r="N124" s="168" t="s">
        <v>121</v>
      </c>
      <c r="P124" s="78"/>
      <c r="R124" s="78"/>
      <c r="V124" s="71">
        <v>0</v>
      </c>
      <c r="W124" s="57">
        <v>2</v>
      </c>
      <c r="X124" s="57">
        <v>5</v>
      </c>
      <c r="Y124">
        <v>13</v>
      </c>
    </row>
    <row r="125" spans="1:25" ht="16.5" thickBot="1" x14ac:dyDescent="0.3">
      <c r="A125" s="22">
        <v>2013</v>
      </c>
      <c r="B125" s="22">
        <v>7</v>
      </c>
      <c r="C125" s="22">
        <v>2</v>
      </c>
      <c r="D125" s="22">
        <v>13.7</v>
      </c>
      <c r="E125" s="23" t="s">
        <v>13</v>
      </c>
      <c r="F125" s="17" t="s">
        <v>16</v>
      </c>
      <c r="G125">
        <f t="shared" si="7"/>
        <v>-1.3000000000000007</v>
      </c>
      <c r="H125" s="5">
        <v>41457</v>
      </c>
      <c r="I125">
        <f t="shared" si="4"/>
        <v>13.7</v>
      </c>
      <c r="J125" s="55">
        <v>0</v>
      </c>
      <c r="K125" s="167">
        <v>1</v>
      </c>
      <c r="L125" s="167">
        <v>3</v>
      </c>
      <c r="M125" s="167">
        <v>56.5</v>
      </c>
      <c r="N125" s="168" t="s">
        <v>120</v>
      </c>
      <c r="P125" s="78"/>
      <c r="R125" s="78"/>
      <c r="X125" s="57">
        <v>4</v>
      </c>
      <c r="Y125">
        <v>16</v>
      </c>
    </row>
    <row r="126" spans="1:25" ht="16.5" thickBot="1" x14ac:dyDescent="0.3">
      <c r="A126" s="22">
        <v>2013</v>
      </c>
      <c r="B126" s="22">
        <v>7</v>
      </c>
      <c r="C126" s="22">
        <v>3</v>
      </c>
      <c r="D126" s="22">
        <v>17.2</v>
      </c>
      <c r="E126" s="23" t="s">
        <v>14</v>
      </c>
      <c r="F126" s="17" t="s">
        <v>16</v>
      </c>
      <c r="G126">
        <f t="shared" si="7"/>
        <v>2.1999999999999993</v>
      </c>
      <c r="H126" s="5">
        <v>41458</v>
      </c>
      <c r="I126">
        <f t="shared" si="4"/>
        <v>17.2</v>
      </c>
      <c r="J126" s="55">
        <v>0</v>
      </c>
      <c r="K126" s="167">
        <v>2.125</v>
      </c>
      <c r="L126" s="167">
        <v>6.25</v>
      </c>
      <c r="M126" s="167">
        <v>57.375</v>
      </c>
      <c r="N126" s="168" t="s">
        <v>125</v>
      </c>
      <c r="P126" s="78"/>
      <c r="R126" s="78"/>
      <c r="X126" s="57">
        <v>1</v>
      </c>
      <c r="Y126">
        <v>19</v>
      </c>
    </row>
    <row r="127" spans="1:25" ht="16.5" thickBot="1" x14ac:dyDescent="0.3">
      <c r="A127" s="22">
        <v>2013</v>
      </c>
      <c r="B127" s="22">
        <v>7</v>
      </c>
      <c r="C127" s="22">
        <v>4</v>
      </c>
      <c r="D127" s="22">
        <v>20.100000000000001</v>
      </c>
      <c r="E127" s="23" t="s">
        <v>14</v>
      </c>
      <c r="F127" s="17" t="s">
        <v>16</v>
      </c>
      <c r="G127">
        <f t="shared" si="7"/>
        <v>5.1000000000000014</v>
      </c>
      <c r="H127" s="5">
        <v>41459</v>
      </c>
      <c r="I127">
        <f t="shared" si="4"/>
        <v>20.100000000000001</v>
      </c>
      <c r="J127" s="55">
        <v>3.7</v>
      </c>
      <c r="K127" s="167">
        <v>2.25</v>
      </c>
      <c r="L127" s="167">
        <v>8</v>
      </c>
      <c r="M127" s="167">
        <v>48.25</v>
      </c>
      <c r="N127" s="168" t="s">
        <v>118</v>
      </c>
      <c r="P127" s="78"/>
      <c r="R127" s="78"/>
      <c r="Y127">
        <v>7</v>
      </c>
    </row>
    <row r="128" spans="1:25" ht="16.5" thickBot="1" x14ac:dyDescent="0.3">
      <c r="A128" s="22">
        <v>2013</v>
      </c>
      <c r="B128" s="22">
        <v>7</v>
      </c>
      <c r="C128" s="22">
        <v>5</v>
      </c>
      <c r="D128" s="22">
        <v>17.7</v>
      </c>
      <c r="E128" s="23" t="s">
        <v>14</v>
      </c>
      <c r="F128" s="17" t="s">
        <v>16</v>
      </c>
      <c r="G128">
        <f t="shared" si="7"/>
        <v>2.6999999999999993</v>
      </c>
      <c r="H128" s="5">
        <v>41460</v>
      </c>
      <c r="I128">
        <f t="shared" si="4"/>
        <v>17.7</v>
      </c>
      <c r="J128" s="55">
        <v>0.4</v>
      </c>
      <c r="K128" s="167">
        <v>1.5</v>
      </c>
      <c r="L128" s="167">
        <v>5.75</v>
      </c>
      <c r="M128" s="167">
        <v>75</v>
      </c>
      <c r="N128" s="168" t="s">
        <v>124</v>
      </c>
      <c r="P128" s="78"/>
      <c r="R128" s="78"/>
      <c r="Y128">
        <v>14</v>
      </c>
    </row>
    <row r="129" spans="1:26" ht="16.5" thickBot="1" x14ac:dyDescent="0.3">
      <c r="A129" s="22">
        <v>2013</v>
      </c>
      <c r="B129" s="22">
        <v>7</v>
      </c>
      <c r="C129" s="22">
        <v>6</v>
      </c>
      <c r="D129" s="22">
        <v>16.8</v>
      </c>
      <c r="E129" s="23" t="s">
        <v>14</v>
      </c>
      <c r="F129" s="17" t="s">
        <v>16</v>
      </c>
      <c r="G129">
        <f t="shared" si="7"/>
        <v>1.8000000000000007</v>
      </c>
      <c r="H129" s="5">
        <v>41461</v>
      </c>
      <c r="I129">
        <f t="shared" si="4"/>
        <v>16.8</v>
      </c>
      <c r="J129" s="55">
        <v>0.3</v>
      </c>
      <c r="K129" s="167">
        <v>1</v>
      </c>
      <c r="L129" s="167">
        <v>3.5</v>
      </c>
      <c r="M129" s="167">
        <v>75.75</v>
      </c>
      <c r="N129" s="168" t="s">
        <v>127</v>
      </c>
      <c r="P129" s="78"/>
      <c r="R129" s="78"/>
      <c r="Y129">
        <v>11</v>
      </c>
    </row>
    <row r="130" spans="1:26" ht="16.5" thickBot="1" x14ac:dyDescent="0.3">
      <c r="A130" s="22">
        <v>2013</v>
      </c>
      <c r="B130" s="22">
        <v>7</v>
      </c>
      <c r="C130" s="22">
        <v>7</v>
      </c>
      <c r="D130" s="22">
        <v>19</v>
      </c>
      <c r="E130" s="23" t="s">
        <v>14</v>
      </c>
      <c r="F130" s="17" t="s">
        <v>16</v>
      </c>
      <c r="G130">
        <f t="shared" si="7"/>
        <v>4</v>
      </c>
      <c r="H130" s="5">
        <v>41462</v>
      </c>
      <c r="I130">
        <f t="shared" si="4"/>
        <v>19</v>
      </c>
      <c r="J130" s="55">
        <v>0</v>
      </c>
      <c r="K130" s="167">
        <v>1.75</v>
      </c>
      <c r="L130" s="167">
        <v>5.375</v>
      </c>
      <c r="M130" s="167">
        <v>58.25</v>
      </c>
      <c r="N130" s="168" t="s">
        <v>119</v>
      </c>
      <c r="P130" s="78"/>
      <c r="R130" s="78"/>
      <c r="Y130">
        <v>8</v>
      </c>
    </row>
    <row r="131" spans="1:26" ht="16.5" thickBot="1" x14ac:dyDescent="0.3">
      <c r="A131" s="22">
        <v>2013</v>
      </c>
      <c r="B131" s="22">
        <v>7</v>
      </c>
      <c r="C131" s="22">
        <v>8</v>
      </c>
      <c r="D131" s="22">
        <v>19.5</v>
      </c>
      <c r="E131" s="23" t="s">
        <v>14</v>
      </c>
      <c r="F131" s="17" t="s">
        <v>16</v>
      </c>
      <c r="G131">
        <f t="shared" si="7"/>
        <v>4.5</v>
      </c>
      <c r="H131" s="5">
        <v>41463</v>
      </c>
      <c r="I131">
        <f t="shared" ref="I131:I194" si="8">D131</f>
        <v>19.5</v>
      </c>
      <c r="J131" s="55">
        <v>0.5</v>
      </c>
      <c r="K131" s="167">
        <v>2.75</v>
      </c>
      <c r="L131" s="167">
        <v>7.875</v>
      </c>
      <c r="M131" s="167">
        <v>75</v>
      </c>
      <c r="N131" s="168" t="s">
        <v>122</v>
      </c>
      <c r="P131" s="78"/>
      <c r="R131" s="78"/>
      <c r="Y131">
        <v>6</v>
      </c>
    </row>
    <row r="132" spans="1:26" ht="16.5" thickBot="1" x14ac:dyDescent="0.3">
      <c r="A132" s="22">
        <v>2013</v>
      </c>
      <c r="B132" s="22">
        <v>7</v>
      </c>
      <c r="C132" s="22">
        <v>9</v>
      </c>
      <c r="D132" s="22">
        <v>16.7</v>
      </c>
      <c r="E132" s="23" t="s">
        <v>14</v>
      </c>
      <c r="F132" s="17" t="s">
        <v>16</v>
      </c>
      <c r="G132">
        <f t="shared" si="7"/>
        <v>1.6999999999999993</v>
      </c>
      <c r="H132" s="5">
        <v>41464</v>
      </c>
      <c r="I132">
        <f t="shared" si="8"/>
        <v>16.7</v>
      </c>
      <c r="J132" s="55">
        <v>3.6</v>
      </c>
      <c r="K132" s="167">
        <v>1.375</v>
      </c>
      <c r="L132" s="167">
        <v>3.75</v>
      </c>
      <c r="M132" s="167">
        <v>60.25</v>
      </c>
      <c r="N132" s="168" t="s">
        <v>117</v>
      </c>
      <c r="P132" s="78"/>
      <c r="R132" s="78"/>
      <c r="Y132">
        <v>2</v>
      </c>
    </row>
    <row r="133" spans="1:26" ht="16.5" thickBot="1" x14ac:dyDescent="0.3">
      <c r="A133" s="22">
        <v>2013</v>
      </c>
      <c r="B133" s="22">
        <v>7</v>
      </c>
      <c r="C133" s="22">
        <v>10</v>
      </c>
      <c r="D133" s="22">
        <v>17.2</v>
      </c>
      <c r="E133" s="23" t="s">
        <v>14</v>
      </c>
      <c r="F133" s="17" t="s">
        <v>16</v>
      </c>
      <c r="G133">
        <f t="shared" si="7"/>
        <v>2.1999999999999993</v>
      </c>
      <c r="H133" s="5">
        <v>41465</v>
      </c>
      <c r="I133">
        <f t="shared" si="8"/>
        <v>17.2</v>
      </c>
      <c r="J133" s="55">
        <v>1</v>
      </c>
      <c r="K133" s="167">
        <v>1.5</v>
      </c>
      <c r="L133" s="167">
        <v>5</v>
      </c>
      <c r="M133" s="167">
        <v>68.625</v>
      </c>
      <c r="N133" s="168" t="s">
        <v>121</v>
      </c>
      <c r="P133" s="78"/>
      <c r="R133" s="78"/>
      <c r="Y133" s="57">
        <v>1</v>
      </c>
    </row>
    <row r="134" spans="1:26" ht="16.5" thickBot="1" x14ac:dyDescent="0.3">
      <c r="A134" s="22">
        <v>2013</v>
      </c>
      <c r="B134" s="22">
        <v>7</v>
      </c>
      <c r="C134" s="22">
        <v>11</v>
      </c>
      <c r="D134" s="22">
        <v>18</v>
      </c>
      <c r="E134" s="23" t="s">
        <v>14</v>
      </c>
      <c r="F134" s="17" t="s">
        <v>16</v>
      </c>
      <c r="G134">
        <f t="shared" si="7"/>
        <v>3</v>
      </c>
      <c r="H134" s="5">
        <v>41466</v>
      </c>
      <c r="I134">
        <f t="shared" si="8"/>
        <v>18</v>
      </c>
      <c r="J134" s="55">
        <v>0</v>
      </c>
      <c r="K134" s="167">
        <v>0.625</v>
      </c>
      <c r="L134" s="167">
        <v>3.25</v>
      </c>
      <c r="M134" s="167">
        <v>60.25</v>
      </c>
      <c r="N134" s="168" t="s">
        <v>121</v>
      </c>
      <c r="P134" s="78"/>
      <c r="R134" s="78"/>
      <c r="Z134" s="57">
        <v>8</v>
      </c>
    </row>
    <row r="135" spans="1:26" ht="16.5" thickBot="1" x14ac:dyDescent="0.3">
      <c r="A135" s="22">
        <v>2013</v>
      </c>
      <c r="B135" s="22">
        <v>7</v>
      </c>
      <c r="C135" s="22">
        <v>12</v>
      </c>
      <c r="D135" s="22">
        <v>18.100000000000001</v>
      </c>
      <c r="E135" s="23" t="s">
        <v>14</v>
      </c>
      <c r="F135" s="17" t="s">
        <v>16</v>
      </c>
      <c r="G135">
        <f t="shared" si="7"/>
        <v>3.1000000000000014</v>
      </c>
      <c r="H135" s="5">
        <v>41467</v>
      </c>
      <c r="I135">
        <f t="shared" si="8"/>
        <v>18.100000000000001</v>
      </c>
      <c r="J135" s="55">
        <v>0</v>
      </c>
      <c r="K135" s="167">
        <v>1</v>
      </c>
      <c r="L135" s="167">
        <v>3.75</v>
      </c>
      <c r="M135" s="167">
        <v>54.5</v>
      </c>
      <c r="N135" s="168" t="s">
        <v>130</v>
      </c>
      <c r="P135" s="78"/>
      <c r="R135" s="78"/>
      <c r="Z135" s="57">
        <v>9</v>
      </c>
    </row>
    <row r="136" spans="1:26" ht="16.5" thickBot="1" x14ac:dyDescent="0.3">
      <c r="A136" s="22">
        <v>2013</v>
      </c>
      <c r="B136" s="22">
        <v>7</v>
      </c>
      <c r="C136" s="22">
        <v>13</v>
      </c>
      <c r="D136" s="22">
        <v>19.5</v>
      </c>
      <c r="E136" s="23" t="s">
        <v>14</v>
      </c>
      <c r="F136" s="17" t="s">
        <v>16</v>
      </c>
      <c r="G136">
        <f t="shared" si="7"/>
        <v>4.5</v>
      </c>
      <c r="H136" s="5">
        <v>41468</v>
      </c>
      <c r="I136">
        <f t="shared" si="8"/>
        <v>19.5</v>
      </c>
      <c r="J136" s="55">
        <v>0</v>
      </c>
      <c r="K136" s="167">
        <v>1.125</v>
      </c>
      <c r="L136" s="167">
        <v>4.375</v>
      </c>
      <c r="M136" s="167">
        <v>57.125</v>
      </c>
      <c r="N136" s="168" t="s">
        <v>130</v>
      </c>
      <c r="P136" s="78"/>
      <c r="R136" s="78"/>
      <c r="Z136" s="57">
        <v>11</v>
      </c>
    </row>
    <row r="137" spans="1:26" ht="16.5" thickBot="1" x14ac:dyDescent="0.3">
      <c r="A137" s="22">
        <v>2013</v>
      </c>
      <c r="B137" s="22">
        <v>7</v>
      </c>
      <c r="C137" s="22">
        <v>14</v>
      </c>
      <c r="D137" s="22">
        <v>21.1</v>
      </c>
      <c r="E137" s="23" t="s">
        <v>14</v>
      </c>
      <c r="F137" s="17" t="s">
        <v>16</v>
      </c>
      <c r="G137">
        <f t="shared" si="7"/>
        <v>6.1000000000000014</v>
      </c>
      <c r="H137" s="5">
        <v>41469</v>
      </c>
      <c r="I137">
        <f t="shared" si="8"/>
        <v>21.1</v>
      </c>
      <c r="J137" s="55">
        <v>0</v>
      </c>
      <c r="K137" s="167">
        <v>1.375</v>
      </c>
      <c r="L137" s="167">
        <v>4.125</v>
      </c>
      <c r="M137" s="167">
        <v>56</v>
      </c>
      <c r="N137" s="168" t="s">
        <v>125</v>
      </c>
      <c r="P137" s="78"/>
      <c r="R137" s="78"/>
      <c r="Z137" s="57">
        <v>13</v>
      </c>
    </row>
    <row r="138" spans="1:26" ht="16.5" thickBot="1" x14ac:dyDescent="0.3">
      <c r="A138" s="22">
        <v>2013</v>
      </c>
      <c r="B138" s="22">
        <v>7</v>
      </c>
      <c r="C138" s="22">
        <v>15</v>
      </c>
      <c r="D138" s="22">
        <v>22.5</v>
      </c>
      <c r="E138" s="23" t="s">
        <v>14</v>
      </c>
      <c r="F138" s="17" t="s">
        <v>16</v>
      </c>
      <c r="G138">
        <f t="shared" si="7"/>
        <v>7.5</v>
      </c>
      <c r="H138" s="5">
        <v>41470</v>
      </c>
      <c r="I138">
        <f t="shared" si="8"/>
        <v>22.5</v>
      </c>
      <c r="J138" s="55">
        <v>0</v>
      </c>
      <c r="K138" s="167">
        <v>1.5</v>
      </c>
      <c r="L138" s="167">
        <v>5</v>
      </c>
      <c r="M138" s="167">
        <v>50.25</v>
      </c>
      <c r="N138" s="168" t="s">
        <v>121</v>
      </c>
      <c r="P138" s="78"/>
      <c r="R138" s="78"/>
      <c r="Z138" s="57">
        <v>16</v>
      </c>
    </row>
    <row r="139" spans="1:26" ht="16.5" thickBot="1" x14ac:dyDescent="0.3">
      <c r="A139" s="22">
        <v>2013</v>
      </c>
      <c r="B139" s="22">
        <v>7</v>
      </c>
      <c r="C139" s="22">
        <v>16</v>
      </c>
      <c r="D139" s="22">
        <v>21.5</v>
      </c>
      <c r="E139" s="23" t="s">
        <v>14</v>
      </c>
      <c r="F139" s="17" t="s">
        <v>16</v>
      </c>
      <c r="G139">
        <f t="shared" si="7"/>
        <v>6.5</v>
      </c>
      <c r="H139" s="5">
        <v>41471</v>
      </c>
      <c r="I139">
        <f t="shared" si="8"/>
        <v>21.5</v>
      </c>
      <c r="J139" s="55">
        <v>22.5</v>
      </c>
      <c r="K139" s="167">
        <v>2.125</v>
      </c>
      <c r="L139" s="167">
        <v>5.125</v>
      </c>
      <c r="M139" s="167">
        <v>78.875</v>
      </c>
      <c r="N139" s="168" t="s">
        <v>119</v>
      </c>
      <c r="P139" s="78"/>
      <c r="R139" s="78"/>
      <c r="Z139" s="57">
        <v>4</v>
      </c>
    </row>
    <row r="140" spans="1:26" ht="16.5" thickBot="1" x14ac:dyDescent="0.3">
      <c r="A140" s="22">
        <v>2013</v>
      </c>
      <c r="B140" s="22">
        <v>7</v>
      </c>
      <c r="C140" s="22">
        <v>17</v>
      </c>
      <c r="D140" s="22">
        <v>19.3</v>
      </c>
      <c r="E140" s="23" t="s">
        <v>14</v>
      </c>
      <c r="F140" s="17" t="s">
        <v>16</v>
      </c>
      <c r="G140">
        <f t="shared" si="7"/>
        <v>4.3000000000000007</v>
      </c>
      <c r="H140" s="5">
        <v>41472</v>
      </c>
      <c r="I140">
        <f t="shared" si="8"/>
        <v>19.3</v>
      </c>
      <c r="J140" s="55">
        <v>0</v>
      </c>
      <c r="K140" s="167">
        <v>1.25</v>
      </c>
      <c r="L140" s="167">
        <v>3.875</v>
      </c>
      <c r="M140" s="167">
        <v>65.125</v>
      </c>
      <c r="N140" s="168" t="s">
        <v>118</v>
      </c>
      <c r="P140" s="78"/>
      <c r="R140" s="78"/>
      <c r="Z140" s="57">
        <v>18</v>
      </c>
    </row>
    <row r="141" spans="1:26" ht="16.5" thickBot="1" x14ac:dyDescent="0.3">
      <c r="A141" s="22">
        <v>2013</v>
      </c>
      <c r="B141" s="22">
        <v>7</v>
      </c>
      <c r="C141" s="22">
        <v>18</v>
      </c>
      <c r="D141" s="22">
        <v>21.5</v>
      </c>
      <c r="E141" s="23" t="s">
        <v>14</v>
      </c>
      <c r="F141" s="17" t="s">
        <v>16</v>
      </c>
      <c r="G141">
        <f t="shared" si="7"/>
        <v>6.5</v>
      </c>
      <c r="H141" s="5">
        <v>41473</v>
      </c>
      <c r="I141">
        <f t="shared" si="8"/>
        <v>21.5</v>
      </c>
      <c r="J141" s="55">
        <v>0</v>
      </c>
      <c r="K141" s="167">
        <v>1.875</v>
      </c>
      <c r="L141" s="167">
        <v>5.5</v>
      </c>
      <c r="M141" s="167">
        <v>67.375</v>
      </c>
      <c r="N141" s="168" t="s">
        <v>124</v>
      </c>
      <c r="P141" s="78"/>
      <c r="R141" s="78"/>
      <c r="Z141" s="57">
        <v>24</v>
      </c>
    </row>
    <row r="142" spans="1:26" ht="16.5" thickBot="1" x14ac:dyDescent="0.3">
      <c r="A142" s="22">
        <v>2013</v>
      </c>
      <c r="B142" s="22">
        <v>7</v>
      </c>
      <c r="C142" s="22">
        <v>19</v>
      </c>
      <c r="D142" s="22">
        <v>20.5</v>
      </c>
      <c r="E142" s="23" t="s">
        <v>14</v>
      </c>
      <c r="F142" s="17" t="s">
        <v>16</v>
      </c>
      <c r="G142">
        <f t="shared" si="7"/>
        <v>5.5</v>
      </c>
      <c r="H142" s="5">
        <v>41474</v>
      </c>
      <c r="I142">
        <f t="shared" si="8"/>
        <v>20.5</v>
      </c>
      <c r="J142" s="55">
        <v>0.6</v>
      </c>
      <c r="K142" s="167">
        <v>1.5</v>
      </c>
      <c r="L142" s="167">
        <v>5.125</v>
      </c>
      <c r="M142" s="167">
        <v>66.625</v>
      </c>
      <c r="N142" s="168" t="s">
        <v>127</v>
      </c>
      <c r="P142" s="78"/>
      <c r="R142" s="78"/>
      <c r="Z142" s="57">
        <v>19</v>
      </c>
    </row>
    <row r="143" spans="1:26" ht="16.5" thickBot="1" x14ac:dyDescent="0.3">
      <c r="A143" s="22">
        <v>2013</v>
      </c>
      <c r="B143" s="22">
        <v>7</v>
      </c>
      <c r="C143" s="22">
        <v>20</v>
      </c>
      <c r="D143" s="22">
        <v>20.7</v>
      </c>
      <c r="E143" s="23" t="s">
        <v>14</v>
      </c>
      <c r="F143" s="17" t="s">
        <v>16</v>
      </c>
      <c r="G143">
        <f t="shared" si="7"/>
        <v>5.6999999999999993</v>
      </c>
      <c r="H143" s="5">
        <v>41475</v>
      </c>
      <c r="I143">
        <f t="shared" si="8"/>
        <v>20.7</v>
      </c>
      <c r="J143" s="55">
        <v>1.2</v>
      </c>
      <c r="K143" s="167">
        <v>1.25</v>
      </c>
      <c r="L143" s="167">
        <v>3.625</v>
      </c>
      <c r="M143" s="167">
        <v>64.625</v>
      </c>
      <c r="N143" s="168" t="s">
        <v>125</v>
      </c>
      <c r="P143" s="78"/>
      <c r="R143" s="78"/>
      <c r="Z143" s="57">
        <v>17</v>
      </c>
    </row>
    <row r="144" spans="1:26" ht="16.5" thickBot="1" x14ac:dyDescent="0.3">
      <c r="A144" s="22">
        <v>2013</v>
      </c>
      <c r="B144" s="22">
        <v>7</v>
      </c>
      <c r="C144" s="22">
        <v>21</v>
      </c>
      <c r="D144" s="22">
        <v>22.4</v>
      </c>
      <c r="E144" s="23" t="s">
        <v>14</v>
      </c>
      <c r="F144" s="17" t="s">
        <v>16</v>
      </c>
      <c r="G144">
        <f t="shared" si="7"/>
        <v>7.3999999999999986</v>
      </c>
      <c r="H144" s="5">
        <v>41476</v>
      </c>
      <c r="I144">
        <f t="shared" si="8"/>
        <v>22.4</v>
      </c>
      <c r="J144" s="55">
        <v>0</v>
      </c>
      <c r="K144" s="167">
        <v>2.375</v>
      </c>
      <c r="L144" s="167">
        <v>7</v>
      </c>
      <c r="M144" s="167">
        <v>71</v>
      </c>
      <c r="N144" s="168" t="s">
        <v>125</v>
      </c>
      <c r="P144" s="78"/>
      <c r="R144" s="78"/>
      <c r="Z144" s="57">
        <v>20</v>
      </c>
    </row>
    <row r="145" spans="1:28" ht="16.5" thickBot="1" x14ac:dyDescent="0.3">
      <c r="A145" s="22">
        <v>2013</v>
      </c>
      <c r="B145" s="22">
        <v>7</v>
      </c>
      <c r="C145" s="22">
        <v>22</v>
      </c>
      <c r="D145" s="22">
        <v>19.899999999999999</v>
      </c>
      <c r="E145" s="23" t="s">
        <v>14</v>
      </c>
      <c r="F145" s="17" t="s">
        <v>16</v>
      </c>
      <c r="G145">
        <f t="shared" si="7"/>
        <v>4.8999999999999986</v>
      </c>
      <c r="H145" s="5">
        <v>41477</v>
      </c>
      <c r="I145">
        <f t="shared" si="8"/>
        <v>19.899999999999999</v>
      </c>
      <c r="J145" s="55">
        <v>29.4</v>
      </c>
      <c r="K145" s="167">
        <v>1.125</v>
      </c>
      <c r="L145" s="167">
        <v>4.25</v>
      </c>
      <c r="M145" s="167">
        <v>81</v>
      </c>
      <c r="N145" s="168" t="s">
        <v>129</v>
      </c>
      <c r="P145" s="78"/>
      <c r="R145" s="78"/>
      <c r="Z145" s="57">
        <v>2</v>
      </c>
    </row>
    <row r="146" spans="1:28" ht="16.5" thickBot="1" x14ac:dyDescent="0.3">
      <c r="A146" s="22">
        <v>2013</v>
      </c>
      <c r="B146" s="22">
        <v>7</v>
      </c>
      <c r="C146" s="22">
        <v>23</v>
      </c>
      <c r="D146" s="22">
        <v>20.7</v>
      </c>
      <c r="E146" s="23" t="s">
        <v>14</v>
      </c>
      <c r="F146" s="17" t="s">
        <v>16</v>
      </c>
      <c r="G146">
        <f t="shared" si="7"/>
        <v>5.6999999999999993</v>
      </c>
      <c r="H146" s="5">
        <v>41478</v>
      </c>
      <c r="I146">
        <f t="shared" si="8"/>
        <v>20.7</v>
      </c>
      <c r="J146" s="55">
        <v>4.7</v>
      </c>
      <c r="K146" s="167">
        <v>1.5</v>
      </c>
      <c r="L146" s="167">
        <v>5</v>
      </c>
      <c r="M146" s="167">
        <v>75.625</v>
      </c>
      <c r="N146" s="168" t="s">
        <v>119</v>
      </c>
      <c r="P146" s="78"/>
      <c r="R146" s="78"/>
      <c r="Z146" s="57">
        <v>12</v>
      </c>
    </row>
    <row r="147" spans="1:28" ht="16.5" thickBot="1" x14ac:dyDescent="0.3">
      <c r="A147" s="22">
        <v>2013</v>
      </c>
      <c r="B147" s="22">
        <v>7</v>
      </c>
      <c r="C147" s="22">
        <v>24</v>
      </c>
      <c r="D147" s="22">
        <v>21</v>
      </c>
      <c r="E147" s="23" t="s">
        <v>14</v>
      </c>
      <c r="F147" s="17" t="s">
        <v>16</v>
      </c>
      <c r="G147">
        <f t="shared" si="7"/>
        <v>6</v>
      </c>
      <c r="H147" s="5">
        <v>41479</v>
      </c>
      <c r="I147">
        <f t="shared" si="8"/>
        <v>21</v>
      </c>
      <c r="J147" s="55">
        <v>0</v>
      </c>
      <c r="K147" s="167">
        <v>1.125</v>
      </c>
      <c r="L147" s="167">
        <v>4</v>
      </c>
      <c r="M147" s="167">
        <v>67.875</v>
      </c>
      <c r="N147" s="168" t="s">
        <v>129</v>
      </c>
      <c r="P147" s="78"/>
      <c r="R147" s="78"/>
      <c r="Z147" s="57">
        <v>15</v>
      </c>
      <c r="AA147">
        <v>8</v>
      </c>
    </row>
    <row r="148" spans="1:28" ht="16.5" thickBot="1" x14ac:dyDescent="0.3">
      <c r="A148" s="22">
        <v>2013</v>
      </c>
      <c r="B148" s="22">
        <v>7</v>
      </c>
      <c r="C148" s="22">
        <v>25</v>
      </c>
      <c r="D148" s="22">
        <v>20.7</v>
      </c>
      <c r="E148" s="23" t="s">
        <v>14</v>
      </c>
      <c r="F148" s="17" t="s">
        <v>16</v>
      </c>
      <c r="G148">
        <f t="shared" si="7"/>
        <v>5.6999999999999993</v>
      </c>
      <c r="H148" s="5">
        <v>41480</v>
      </c>
      <c r="I148">
        <f t="shared" si="8"/>
        <v>20.7</v>
      </c>
      <c r="J148" s="55">
        <v>11.4</v>
      </c>
      <c r="K148" s="167">
        <v>0.875</v>
      </c>
      <c r="L148" s="167">
        <v>3.625</v>
      </c>
      <c r="M148" s="167">
        <v>77.375</v>
      </c>
      <c r="N148" s="168" t="s">
        <v>129</v>
      </c>
      <c r="P148" s="78"/>
      <c r="R148" s="78"/>
      <c r="Z148" s="57">
        <v>7</v>
      </c>
      <c r="AA148">
        <v>3</v>
      </c>
    </row>
    <row r="149" spans="1:28" ht="16.5" thickBot="1" x14ac:dyDescent="0.3">
      <c r="A149" s="22">
        <v>2013</v>
      </c>
      <c r="B149" s="22">
        <v>7</v>
      </c>
      <c r="C149" s="22">
        <v>26</v>
      </c>
      <c r="D149" s="22">
        <v>20.9</v>
      </c>
      <c r="E149" s="23" t="s">
        <v>14</v>
      </c>
      <c r="F149" s="17" t="s">
        <v>16</v>
      </c>
      <c r="G149">
        <f t="shared" si="7"/>
        <v>5.8999999999999986</v>
      </c>
      <c r="H149" s="5">
        <v>41481</v>
      </c>
      <c r="I149">
        <f t="shared" si="8"/>
        <v>20.9</v>
      </c>
      <c r="J149" s="55">
        <v>3.4</v>
      </c>
      <c r="K149" s="167">
        <v>1.625</v>
      </c>
      <c r="L149" s="167">
        <v>4.625</v>
      </c>
      <c r="M149" s="167">
        <v>75.375</v>
      </c>
      <c r="N149" s="168" t="s">
        <v>117</v>
      </c>
      <c r="P149" s="78"/>
      <c r="R149" s="78"/>
      <c r="Z149" s="57">
        <v>14</v>
      </c>
      <c r="AA149">
        <v>7</v>
      </c>
    </row>
    <row r="150" spans="1:28" ht="16.5" thickBot="1" x14ac:dyDescent="0.3">
      <c r="A150" s="22">
        <v>2013</v>
      </c>
      <c r="B150" s="22">
        <v>7</v>
      </c>
      <c r="C150" s="22">
        <v>27</v>
      </c>
      <c r="D150" s="22">
        <v>19.600000000000001</v>
      </c>
      <c r="E150" s="23" t="s">
        <v>14</v>
      </c>
      <c r="F150" s="17" t="s">
        <v>16</v>
      </c>
      <c r="G150">
        <f t="shared" si="7"/>
        <v>4.6000000000000014</v>
      </c>
      <c r="H150" s="5">
        <v>41482</v>
      </c>
      <c r="I150">
        <f t="shared" si="8"/>
        <v>19.600000000000001</v>
      </c>
      <c r="J150" s="55">
        <v>6.2</v>
      </c>
      <c r="K150" s="167">
        <v>0.875</v>
      </c>
      <c r="L150" s="167">
        <v>4</v>
      </c>
      <c r="M150" s="167">
        <v>82.25</v>
      </c>
      <c r="N150" s="168" t="s">
        <v>124</v>
      </c>
      <c r="P150" s="78"/>
      <c r="R150" s="78"/>
      <c r="Z150" s="57">
        <v>10</v>
      </c>
      <c r="AA150">
        <v>5</v>
      </c>
    </row>
    <row r="151" spans="1:28" ht="16.5" thickBot="1" x14ac:dyDescent="0.3">
      <c r="A151" s="22">
        <v>2013</v>
      </c>
      <c r="B151" s="22">
        <v>7</v>
      </c>
      <c r="C151" s="22">
        <v>28</v>
      </c>
      <c r="D151" s="22">
        <v>18.899999999999999</v>
      </c>
      <c r="E151" s="23" t="s">
        <v>14</v>
      </c>
      <c r="F151" s="17" t="s">
        <v>16</v>
      </c>
      <c r="G151">
        <f t="shared" si="7"/>
        <v>3.8999999999999986</v>
      </c>
      <c r="H151" s="5">
        <v>41483</v>
      </c>
      <c r="I151">
        <f t="shared" si="8"/>
        <v>18.899999999999999</v>
      </c>
      <c r="J151" s="55">
        <v>5.4</v>
      </c>
      <c r="K151" s="167">
        <v>1.25</v>
      </c>
      <c r="L151" s="167">
        <v>4.375</v>
      </c>
      <c r="M151" s="167">
        <v>84.625</v>
      </c>
      <c r="N151" s="168" t="s">
        <v>129</v>
      </c>
      <c r="P151" s="78"/>
      <c r="R151" s="78"/>
      <c r="Z151" s="57">
        <v>9</v>
      </c>
      <c r="AA151">
        <v>8</v>
      </c>
    </row>
    <row r="152" spans="1:28" ht="16.5" thickBot="1" x14ac:dyDescent="0.3">
      <c r="A152" s="22">
        <v>2013</v>
      </c>
      <c r="B152" s="22">
        <v>7</v>
      </c>
      <c r="C152" s="22">
        <v>29</v>
      </c>
      <c r="D152" s="22">
        <v>18.5</v>
      </c>
      <c r="E152" s="23" t="s">
        <v>14</v>
      </c>
      <c r="F152" s="17" t="s">
        <v>16</v>
      </c>
      <c r="G152">
        <f t="shared" si="7"/>
        <v>3.5</v>
      </c>
      <c r="H152" s="5">
        <v>41484</v>
      </c>
      <c r="I152">
        <f t="shared" si="8"/>
        <v>18.5</v>
      </c>
      <c r="J152" s="55">
        <v>5.0999999999999996</v>
      </c>
      <c r="K152" s="167">
        <v>1.125</v>
      </c>
      <c r="L152" s="167">
        <v>3.625</v>
      </c>
      <c r="M152" s="167">
        <v>90.25</v>
      </c>
      <c r="N152" s="168" t="s">
        <v>119</v>
      </c>
      <c r="P152" s="78"/>
      <c r="R152" s="78"/>
      <c r="Z152" s="57">
        <v>8</v>
      </c>
      <c r="AA152">
        <v>12</v>
      </c>
    </row>
    <row r="153" spans="1:28" ht="16.5" thickBot="1" x14ac:dyDescent="0.3">
      <c r="A153" s="22">
        <v>2013</v>
      </c>
      <c r="B153" s="22">
        <v>7</v>
      </c>
      <c r="C153" s="22">
        <v>30</v>
      </c>
      <c r="D153" s="22">
        <v>20</v>
      </c>
      <c r="E153" s="23" t="s">
        <v>14</v>
      </c>
      <c r="F153" s="17" t="s">
        <v>16</v>
      </c>
      <c r="G153">
        <f t="shared" si="7"/>
        <v>5</v>
      </c>
      <c r="H153" s="5">
        <v>41485</v>
      </c>
      <c r="I153">
        <f t="shared" si="8"/>
        <v>20</v>
      </c>
      <c r="J153" s="55">
        <v>0</v>
      </c>
      <c r="K153" s="167">
        <v>1</v>
      </c>
      <c r="L153" s="167">
        <v>3.75</v>
      </c>
      <c r="M153" s="167">
        <v>76.125</v>
      </c>
      <c r="N153" s="168" t="s">
        <v>118</v>
      </c>
      <c r="P153" s="78"/>
      <c r="R153" s="78"/>
      <c r="Z153" s="57">
        <v>12</v>
      </c>
      <c r="AA153">
        <v>25</v>
      </c>
    </row>
    <row r="154" spans="1:28" ht="16.5" thickBot="1" x14ac:dyDescent="0.3">
      <c r="A154" s="22">
        <v>2013</v>
      </c>
      <c r="B154" s="22">
        <v>7</v>
      </c>
      <c r="C154" s="22">
        <v>31</v>
      </c>
      <c r="D154" s="22">
        <v>19.3</v>
      </c>
      <c r="E154" s="23" t="s">
        <v>14</v>
      </c>
      <c r="F154" s="17" t="s">
        <v>16</v>
      </c>
      <c r="G154">
        <f t="shared" si="7"/>
        <v>4.3000000000000007</v>
      </c>
      <c r="H154" s="5">
        <v>41486</v>
      </c>
      <c r="I154">
        <f t="shared" si="8"/>
        <v>19.3</v>
      </c>
      <c r="J154" s="55">
        <v>0</v>
      </c>
      <c r="K154" s="167">
        <v>1.625</v>
      </c>
      <c r="L154" s="167">
        <v>4.75</v>
      </c>
      <c r="M154" s="167">
        <v>74.625</v>
      </c>
      <c r="N154" s="168" t="s">
        <v>119</v>
      </c>
      <c r="P154" s="78"/>
      <c r="R154" s="78"/>
      <c r="Z154" s="57">
        <v>10</v>
      </c>
      <c r="AA154">
        <v>38</v>
      </c>
    </row>
    <row r="155" spans="1:28" ht="16.5" thickBot="1" x14ac:dyDescent="0.3">
      <c r="A155" s="22">
        <v>2013</v>
      </c>
      <c r="B155" s="22">
        <v>8</v>
      </c>
      <c r="C155" s="22">
        <v>1</v>
      </c>
      <c r="D155" s="22">
        <v>18.600000000000001</v>
      </c>
      <c r="E155" s="23" t="s">
        <v>14</v>
      </c>
      <c r="F155" s="17" t="s">
        <v>16</v>
      </c>
      <c r="G155">
        <f t="shared" si="7"/>
        <v>3.6000000000000014</v>
      </c>
      <c r="H155" s="5">
        <v>41487</v>
      </c>
      <c r="I155">
        <f t="shared" si="8"/>
        <v>18.600000000000001</v>
      </c>
      <c r="J155" s="55">
        <v>0</v>
      </c>
      <c r="K155" s="167">
        <v>0.625</v>
      </c>
      <c r="L155" s="167">
        <v>2.875</v>
      </c>
      <c r="M155" s="167">
        <v>72.25</v>
      </c>
      <c r="N155" s="168" t="s">
        <v>118</v>
      </c>
      <c r="P155" s="78"/>
      <c r="R155" s="78"/>
      <c r="Z155" s="57">
        <v>9</v>
      </c>
      <c r="AA155">
        <v>54</v>
      </c>
    </row>
    <row r="156" spans="1:28" ht="16.5" thickBot="1" x14ac:dyDescent="0.3">
      <c r="A156" s="22">
        <v>2013</v>
      </c>
      <c r="B156" s="22">
        <v>8</v>
      </c>
      <c r="C156" s="22">
        <v>2</v>
      </c>
      <c r="D156" s="22">
        <v>19.8</v>
      </c>
      <c r="E156" s="23" t="s">
        <v>14</v>
      </c>
      <c r="F156" s="17" t="s">
        <v>16</v>
      </c>
      <c r="G156">
        <f t="shared" si="7"/>
        <v>4.8000000000000007</v>
      </c>
      <c r="H156" s="5">
        <v>41488</v>
      </c>
      <c r="I156">
        <f t="shared" si="8"/>
        <v>19.8</v>
      </c>
      <c r="J156" s="55">
        <v>0</v>
      </c>
      <c r="K156" s="167">
        <v>0.875</v>
      </c>
      <c r="L156" s="167">
        <v>2.875</v>
      </c>
      <c r="M156" s="167">
        <v>69.25</v>
      </c>
      <c r="N156" s="168" t="s">
        <v>125</v>
      </c>
      <c r="P156" s="78"/>
      <c r="R156" s="78"/>
      <c r="Z156" s="57">
        <v>7</v>
      </c>
      <c r="AA156">
        <v>100</v>
      </c>
    </row>
    <row r="157" spans="1:28" ht="16.5" thickBot="1" x14ac:dyDescent="0.3">
      <c r="A157" s="22">
        <v>2013</v>
      </c>
      <c r="B157" s="22">
        <v>8</v>
      </c>
      <c r="C157" s="22">
        <v>3</v>
      </c>
      <c r="D157" s="22">
        <v>19.7</v>
      </c>
      <c r="E157" s="23" t="s">
        <v>14</v>
      </c>
      <c r="F157" s="17" t="s">
        <v>16</v>
      </c>
      <c r="G157">
        <f t="shared" si="7"/>
        <v>4.6999999999999993</v>
      </c>
      <c r="H157" s="5">
        <v>41489</v>
      </c>
      <c r="I157">
        <f t="shared" si="8"/>
        <v>19.7</v>
      </c>
      <c r="J157" s="55">
        <v>0.5</v>
      </c>
      <c r="K157" s="167">
        <v>1.625</v>
      </c>
      <c r="L157" s="167">
        <v>5.25</v>
      </c>
      <c r="M157" s="167">
        <v>75.25</v>
      </c>
      <c r="N157" s="168" t="s">
        <v>121</v>
      </c>
      <c r="P157" s="78"/>
      <c r="R157" s="78"/>
      <c r="Z157" s="57">
        <v>6</v>
      </c>
      <c r="AA157">
        <v>85</v>
      </c>
    </row>
    <row r="158" spans="1:28" ht="16.5" thickBot="1" x14ac:dyDescent="0.3">
      <c r="A158" s="22">
        <v>2013</v>
      </c>
      <c r="B158" s="22">
        <v>8</v>
      </c>
      <c r="C158" s="22">
        <v>4</v>
      </c>
      <c r="D158" s="22">
        <v>20.5</v>
      </c>
      <c r="E158" s="23" t="s">
        <v>14</v>
      </c>
      <c r="F158" s="17" t="s">
        <v>16</v>
      </c>
      <c r="G158">
        <f t="shared" si="7"/>
        <v>5.5</v>
      </c>
      <c r="H158" s="5">
        <v>41490</v>
      </c>
      <c r="I158">
        <f t="shared" si="8"/>
        <v>20.5</v>
      </c>
      <c r="J158" s="55">
        <v>2.6</v>
      </c>
      <c r="K158" s="167">
        <v>2.25</v>
      </c>
      <c r="L158" s="167">
        <v>6.125</v>
      </c>
      <c r="M158" s="167">
        <v>76.5</v>
      </c>
      <c r="N158" s="168" t="s">
        <v>119</v>
      </c>
      <c r="P158" s="78"/>
      <c r="R158" s="78"/>
      <c r="Z158" s="57">
        <v>5</v>
      </c>
      <c r="AA158">
        <v>72</v>
      </c>
    </row>
    <row r="159" spans="1:28" ht="16.5" thickBot="1" x14ac:dyDescent="0.3">
      <c r="A159" s="22">
        <v>2013</v>
      </c>
      <c r="B159" s="22">
        <v>8</v>
      </c>
      <c r="C159" s="22">
        <v>5</v>
      </c>
      <c r="D159" s="22">
        <v>20.2</v>
      </c>
      <c r="E159" s="23" t="s">
        <v>14</v>
      </c>
      <c r="F159" s="17" t="s">
        <v>16</v>
      </c>
      <c r="G159">
        <f t="shared" si="7"/>
        <v>5.1999999999999993</v>
      </c>
      <c r="H159" s="5">
        <v>41491</v>
      </c>
      <c r="I159">
        <f t="shared" si="8"/>
        <v>20.2</v>
      </c>
      <c r="J159" s="55">
        <v>10.6</v>
      </c>
      <c r="K159" s="167">
        <v>1.5</v>
      </c>
      <c r="L159" s="167">
        <v>4.125</v>
      </c>
      <c r="M159" s="167">
        <v>77.375</v>
      </c>
      <c r="N159" s="168" t="s">
        <v>119</v>
      </c>
      <c r="P159" s="78"/>
      <c r="R159" s="78"/>
      <c r="Z159" s="57">
        <v>3</v>
      </c>
      <c r="AA159">
        <v>38</v>
      </c>
    </row>
    <row r="160" spans="1:28" ht="16.5" thickBot="1" x14ac:dyDescent="0.3">
      <c r="A160" s="22">
        <v>2013</v>
      </c>
      <c r="B160" s="22">
        <v>8</v>
      </c>
      <c r="C160" s="22">
        <v>6</v>
      </c>
      <c r="D160" s="22">
        <v>19.5</v>
      </c>
      <c r="E160" s="23" t="s">
        <v>14</v>
      </c>
      <c r="F160" s="17" t="s">
        <v>16</v>
      </c>
      <c r="G160">
        <f t="shared" si="7"/>
        <v>4.5</v>
      </c>
      <c r="H160" s="5">
        <v>41492</v>
      </c>
      <c r="I160">
        <f t="shared" si="8"/>
        <v>19.5</v>
      </c>
      <c r="J160" s="55">
        <v>4.7</v>
      </c>
      <c r="K160" s="167">
        <v>1.625</v>
      </c>
      <c r="L160" s="167">
        <v>4.375</v>
      </c>
      <c r="M160" s="167">
        <v>82</v>
      </c>
      <c r="N160" s="168" t="s">
        <v>119</v>
      </c>
      <c r="P160" s="78"/>
      <c r="R160" s="78"/>
      <c r="Z160" s="187">
        <v>4</v>
      </c>
      <c r="AA160">
        <v>45</v>
      </c>
      <c r="AB160">
        <v>9</v>
      </c>
    </row>
    <row r="161" spans="1:28" ht="16.5" thickBot="1" x14ac:dyDescent="0.3">
      <c r="A161" s="22">
        <v>2013</v>
      </c>
      <c r="B161" s="22">
        <v>8</v>
      </c>
      <c r="C161" s="22">
        <v>7</v>
      </c>
      <c r="D161" s="22">
        <v>20.5</v>
      </c>
      <c r="E161" s="23" t="s">
        <v>14</v>
      </c>
      <c r="F161" s="17" t="s">
        <v>16</v>
      </c>
      <c r="G161">
        <f t="shared" si="7"/>
        <v>5.5</v>
      </c>
      <c r="H161" s="5">
        <v>41493</v>
      </c>
      <c r="I161">
        <f t="shared" si="8"/>
        <v>20.5</v>
      </c>
      <c r="J161" s="55">
        <v>0</v>
      </c>
      <c r="K161" s="167">
        <v>0.75</v>
      </c>
      <c r="L161" s="167">
        <v>2.375</v>
      </c>
      <c r="M161" s="167">
        <v>71.625</v>
      </c>
      <c r="N161" s="168" t="s">
        <v>129</v>
      </c>
      <c r="P161" s="78"/>
      <c r="R161" s="78"/>
      <c r="Z161" s="57">
        <v>2</v>
      </c>
      <c r="AA161">
        <v>58</v>
      </c>
      <c r="AB161">
        <v>15</v>
      </c>
    </row>
    <row r="162" spans="1:28" ht="16.5" thickBot="1" x14ac:dyDescent="0.3">
      <c r="A162" s="22">
        <v>2013</v>
      </c>
      <c r="B162" s="22">
        <v>8</v>
      </c>
      <c r="C162" s="22">
        <v>8</v>
      </c>
      <c r="D162" s="22">
        <v>19.899999999999999</v>
      </c>
      <c r="E162" s="23" t="s">
        <v>14</v>
      </c>
      <c r="F162" s="17" t="s">
        <v>16</v>
      </c>
      <c r="G162">
        <f t="shared" si="7"/>
        <v>4.8999999999999986</v>
      </c>
      <c r="H162" s="5">
        <v>41494</v>
      </c>
      <c r="I162">
        <f t="shared" si="8"/>
        <v>19.899999999999999</v>
      </c>
      <c r="J162" s="55">
        <v>2.1</v>
      </c>
      <c r="K162" s="167">
        <v>1.25</v>
      </c>
      <c r="L162" s="167">
        <v>5.25</v>
      </c>
      <c r="M162" s="167">
        <v>81.625</v>
      </c>
      <c r="N162" s="168" t="s">
        <v>124</v>
      </c>
      <c r="P162" s="78"/>
      <c r="R162" s="78"/>
      <c r="AA162">
        <v>48</v>
      </c>
      <c r="AB162">
        <v>22</v>
      </c>
    </row>
    <row r="163" spans="1:28" ht="16.5" thickBot="1" x14ac:dyDescent="0.3">
      <c r="A163" s="22">
        <v>2013</v>
      </c>
      <c r="B163" s="22">
        <v>8</v>
      </c>
      <c r="C163" s="22">
        <v>9</v>
      </c>
      <c r="D163" s="22">
        <v>19.5</v>
      </c>
      <c r="E163" s="23" t="s">
        <v>14</v>
      </c>
      <c r="F163" s="17" t="s">
        <v>16</v>
      </c>
      <c r="G163">
        <f t="shared" si="7"/>
        <v>4.5</v>
      </c>
      <c r="H163" s="5">
        <v>41495</v>
      </c>
      <c r="I163">
        <f t="shared" si="8"/>
        <v>19.5</v>
      </c>
      <c r="J163" s="55">
        <v>10</v>
      </c>
      <c r="K163" s="167">
        <v>1.5</v>
      </c>
      <c r="L163" s="167">
        <v>5</v>
      </c>
      <c r="M163" s="167">
        <v>81.875</v>
      </c>
      <c r="N163" s="168" t="s">
        <v>121</v>
      </c>
      <c r="P163" s="78"/>
      <c r="R163" s="78"/>
      <c r="AA163">
        <v>22</v>
      </c>
      <c r="AB163">
        <v>30</v>
      </c>
    </row>
    <row r="164" spans="1:28" ht="16.5" thickBot="1" x14ac:dyDescent="0.3">
      <c r="A164" s="22">
        <v>2013</v>
      </c>
      <c r="B164" s="22">
        <v>8</v>
      </c>
      <c r="C164" s="22">
        <v>10</v>
      </c>
      <c r="D164" s="22">
        <v>21.4</v>
      </c>
      <c r="E164" s="23" t="s">
        <v>14</v>
      </c>
      <c r="F164" s="17" t="s">
        <v>16</v>
      </c>
      <c r="G164">
        <f t="shared" si="7"/>
        <v>6.3999999999999986</v>
      </c>
      <c r="H164" s="5">
        <v>41496</v>
      </c>
      <c r="I164">
        <f t="shared" si="8"/>
        <v>21.4</v>
      </c>
      <c r="J164" s="55">
        <v>0.1</v>
      </c>
      <c r="K164" s="167">
        <v>2.25</v>
      </c>
      <c r="L164" s="167">
        <v>6</v>
      </c>
      <c r="M164" s="167">
        <v>60.75</v>
      </c>
      <c r="N164" s="168" t="s">
        <v>120</v>
      </c>
      <c r="P164" s="78"/>
      <c r="R164" s="78"/>
      <c r="AA164">
        <v>28</v>
      </c>
      <c r="AB164">
        <v>38</v>
      </c>
    </row>
    <row r="165" spans="1:28" ht="16.5" thickBot="1" x14ac:dyDescent="0.3">
      <c r="A165" s="22">
        <v>2013</v>
      </c>
      <c r="B165" s="22">
        <v>8</v>
      </c>
      <c r="C165" s="22">
        <v>11</v>
      </c>
      <c r="D165" s="22">
        <v>21.7</v>
      </c>
      <c r="E165" s="23" t="s">
        <v>14</v>
      </c>
      <c r="F165" s="17" t="s">
        <v>16</v>
      </c>
      <c r="G165">
        <f t="shared" si="7"/>
        <v>6.6999999999999993</v>
      </c>
      <c r="H165" s="5">
        <v>41497</v>
      </c>
      <c r="I165">
        <f t="shared" si="8"/>
        <v>21.7</v>
      </c>
      <c r="J165" s="55">
        <v>0</v>
      </c>
      <c r="K165" s="167">
        <v>1.75</v>
      </c>
      <c r="L165" s="167">
        <v>6.125</v>
      </c>
      <c r="M165" s="167">
        <v>66.75</v>
      </c>
      <c r="N165" s="168" t="s">
        <v>121</v>
      </c>
      <c r="P165" s="78"/>
      <c r="R165" s="78"/>
      <c r="AA165">
        <v>34</v>
      </c>
      <c r="AB165">
        <v>45</v>
      </c>
    </row>
    <row r="166" spans="1:28" ht="16.5" thickBot="1" x14ac:dyDescent="0.3">
      <c r="A166" s="22">
        <v>2013</v>
      </c>
      <c r="B166" s="22">
        <v>8</v>
      </c>
      <c r="C166" s="22">
        <v>12</v>
      </c>
      <c r="D166" s="22">
        <v>19.3</v>
      </c>
      <c r="E166" s="23" t="s">
        <v>14</v>
      </c>
      <c r="F166" s="17" t="s">
        <v>16</v>
      </c>
      <c r="G166">
        <f t="shared" ref="G166:G190" si="9">D166-15</f>
        <v>4.3000000000000007</v>
      </c>
      <c r="H166" s="5">
        <v>41498</v>
      </c>
      <c r="I166">
        <f t="shared" si="8"/>
        <v>19.3</v>
      </c>
      <c r="J166" s="55">
        <v>4.3</v>
      </c>
      <c r="K166" s="167">
        <v>1.625</v>
      </c>
      <c r="L166" s="167">
        <v>5.625</v>
      </c>
      <c r="M166" s="167">
        <v>81</v>
      </c>
      <c r="N166" s="168" t="s">
        <v>117</v>
      </c>
      <c r="P166" s="78"/>
      <c r="R166" s="78"/>
      <c r="AA166">
        <v>25</v>
      </c>
      <c r="AB166">
        <v>48</v>
      </c>
    </row>
    <row r="167" spans="1:28" ht="16.5" thickBot="1" x14ac:dyDescent="0.3">
      <c r="A167" s="22">
        <v>2013</v>
      </c>
      <c r="B167" s="22">
        <v>8</v>
      </c>
      <c r="C167" s="22">
        <v>13</v>
      </c>
      <c r="D167" s="22">
        <v>19.3</v>
      </c>
      <c r="E167" s="23" t="s">
        <v>14</v>
      </c>
      <c r="F167" s="17" t="s">
        <v>16</v>
      </c>
      <c r="G167">
        <f t="shared" si="9"/>
        <v>4.3000000000000007</v>
      </c>
      <c r="H167" s="5">
        <v>41499</v>
      </c>
      <c r="I167">
        <f t="shared" si="8"/>
        <v>19.3</v>
      </c>
      <c r="J167" s="55">
        <v>3.9</v>
      </c>
      <c r="K167" s="167">
        <v>1.75</v>
      </c>
      <c r="L167" s="167">
        <v>5</v>
      </c>
      <c r="M167" s="167">
        <v>78.375</v>
      </c>
      <c r="N167" s="168" t="s">
        <v>118</v>
      </c>
      <c r="P167" s="78"/>
      <c r="R167" s="78"/>
      <c r="AA167">
        <v>18</v>
      </c>
      <c r="AB167">
        <v>44</v>
      </c>
    </row>
    <row r="168" spans="1:28" ht="16.5" thickBot="1" x14ac:dyDescent="0.3">
      <c r="A168" s="22">
        <v>2013</v>
      </c>
      <c r="B168" s="22">
        <v>8</v>
      </c>
      <c r="C168" s="22">
        <v>14</v>
      </c>
      <c r="D168" s="22">
        <v>17.600000000000001</v>
      </c>
      <c r="E168" s="23" t="s">
        <v>14</v>
      </c>
      <c r="F168" s="17" t="s">
        <v>16</v>
      </c>
      <c r="G168">
        <f t="shared" si="9"/>
        <v>2.6000000000000014</v>
      </c>
      <c r="H168" s="5">
        <v>41500</v>
      </c>
      <c r="I168">
        <f t="shared" si="8"/>
        <v>17.600000000000001</v>
      </c>
      <c r="J168" s="55">
        <v>4.2</v>
      </c>
      <c r="K168" s="167">
        <v>2.625</v>
      </c>
      <c r="L168" s="167">
        <v>5.875</v>
      </c>
      <c r="M168" s="167">
        <v>88.375</v>
      </c>
      <c r="N168" s="168" t="s">
        <v>122</v>
      </c>
      <c r="P168" s="78"/>
      <c r="R168" s="78"/>
      <c r="AA168">
        <v>14</v>
      </c>
      <c r="AB168">
        <v>40</v>
      </c>
    </row>
    <row r="169" spans="1:28" ht="16.5" thickBot="1" x14ac:dyDescent="0.3">
      <c r="A169" s="22">
        <v>2013</v>
      </c>
      <c r="B169" s="22">
        <v>8</v>
      </c>
      <c r="C169" s="22">
        <v>15</v>
      </c>
      <c r="D169" s="22">
        <v>16.8</v>
      </c>
      <c r="E169" s="23" t="s">
        <v>14</v>
      </c>
      <c r="F169" s="17" t="s">
        <v>16</v>
      </c>
      <c r="G169">
        <f t="shared" si="9"/>
        <v>1.8000000000000007</v>
      </c>
      <c r="H169" s="5">
        <v>41501</v>
      </c>
      <c r="I169">
        <f t="shared" si="8"/>
        <v>16.8</v>
      </c>
      <c r="J169" s="55">
        <v>1.8</v>
      </c>
      <c r="K169" s="167">
        <v>2.125</v>
      </c>
      <c r="L169" s="167">
        <v>6.25</v>
      </c>
      <c r="M169" s="167">
        <v>85.5</v>
      </c>
      <c r="N169" s="168" t="s">
        <v>123</v>
      </c>
      <c r="P169" s="78"/>
      <c r="R169" s="78"/>
      <c r="AA169">
        <v>10</v>
      </c>
      <c r="AB169">
        <v>36</v>
      </c>
    </row>
    <row r="170" spans="1:28" ht="16.5" thickBot="1" x14ac:dyDescent="0.3">
      <c r="A170" s="22">
        <v>2013</v>
      </c>
      <c r="B170" s="22">
        <v>8</v>
      </c>
      <c r="C170" s="22">
        <v>16</v>
      </c>
      <c r="D170" s="22">
        <v>15.7</v>
      </c>
      <c r="E170" s="23" t="s">
        <v>14</v>
      </c>
      <c r="F170" s="17" t="s">
        <v>16</v>
      </c>
      <c r="G170">
        <f t="shared" si="9"/>
        <v>0.69999999999999929</v>
      </c>
      <c r="H170" s="5">
        <v>41502</v>
      </c>
      <c r="I170">
        <f t="shared" si="8"/>
        <v>15.7</v>
      </c>
      <c r="J170" s="55">
        <v>3</v>
      </c>
      <c r="K170" s="167">
        <v>1.5</v>
      </c>
      <c r="L170" s="167">
        <v>5.5</v>
      </c>
      <c r="M170" s="167">
        <v>74.125</v>
      </c>
      <c r="N170" s="168" t="s">
        <v>128</v>
      </c>
      <c r="P170" s="78"/>
      <c r="R170" s="78"/>
      <c r="AA170">
        <v>7</v>
      </c>
      <c r="AB170">
        <v>32</v>
      </c>
    </row>
    <row r="171" spans="1:28" ht="16.5" thickBot="1" x14ac:dyDescent="0.3">
      <c r="A171" s="22">
        <v>2013</v>
      </c>
      <c r="B171" s="22">
        <v>8</v>
      </c>
      <c r="C171" s="22">
        <v>17</v>
      </c>
      <c r="D171" s="22">
        <v>14.8</v>
      </c>
      <c r="E171" s="23" t="s">
        <v>13</v>
      </c>
      <c r="F171" s="17" t="s">
        <v>16</v>
      </c>
      <c r="G171">
        <f t="shared" si="9"/>
        <v>-0.19999999999999929</v>
      </c>
      <c r="H171" s="5">
        <v>41503</v>
      </c>
      <c r="I171">
        <f t="shared" si="8"/>
        <v>14.8</v>
      </c>
      <c r="J171" s="55">
        <v>0</v>
      </c>
      <c r="K171" s="167">
        <v>0.875</v>
      </c>
      <c r="L171" s="167">
        <v>4.125</v>
      </c>
      <c r="M171" s="167">
        <v>65.375</v>
      </c>
      <c r="N171" s="168" t="s">
        <v>120</v>
      </c>
      <c r="P171" s="78"/>
      <c r="R171" s="78"/>
      <c r="AA171">
        <v>9</v>
      </c>
      <c r="AB171">
        <v>28</v>
      </c>
    </row>
    <row r="172" spans="1:28" ht="16.5" thickBot="1" x14ac:dyDescent="0.3">
      <c r="A172" s="22">
        <v>2013</v>
      </c>
      <c r="B172" s="22">
        <v>8</v>
      </c>
      <c r="C172" s="22">
        <v>18</v>
      </c>
      <c r="D172" s="22">
        <v>14.7</v>
      </c>
      <c r="E172" s="23" t="s">
        <v>13</v>
      </c>
      <c r="F172" s="17" t="s">
        <v>16</v>
      </c>
      <c r="G172">
        <f t="shared" si="9"/>
        <v>-0.30000000000000071</v>
      </c>
      <c r="H172" s="5">
        <v>41504</v>
      </c>
      <c r="I172">
        <f t="shared" si="8"/>
        <v>14.7</v>
      </c>
      <c r="J172" s="55">
        <v>0</v>
      </c>
      <c r="K172" s="167">
        <v>0.75</v>
      </c>
      <c r="L172" s="167">
        <v>4</v>
      </c>
      <c r="M172" s="167">
        <v>69.5</v>
      </c>
      <c r="N172" s="168" t="s">
        <v>121</v>
      </c>
      <c r="P172" s="78"/>
      <c r="R172" s="78"/>
      <c r="AA172">
        <v>6</v>
      </c>
      <c r="AB172">
        <v>24</v>
      </c>
    </row>
    <row r="173" spans="1:28" ht="16.5" thickBot="1" x14ac:dyDescent="0.3">
      <c r="A173" s="22">
        <v>2013</v>
      </c>
      <c r="B173" s="22">
        <v>8</v>
      </c>
      <c r="C173" s="22">
        <v>19</v>
      </c>
      <c r="D173" s="22">
        <v>17.8</v>
      </c>
      <c r="E173" s="23" t="s">
        <v>14</v>
      </c>
      <c r="F173" s="17" t="s">
        <v>16</v>
      </c>
      <c r="G173">
        <f t="shared" si="9"/>
        <v>2.8000000000000007</v>
      </c>
      <c r="H173" s="5">
        <v>41505</v>
      </c>
      <c r="I173">
        <f t="shared" si="8"/>
        <v>17.8</v>
      </c>
      <c r="J173" s="55">
        <v>0</v>
      </c>
      <c r="K173" s="167">
        <v>1</v>
      </c>
      <c r="L173" s="167">
        <v>2.875</v>
      </c>
      <c r="M173" s="167">
        <v>68</v>
      </c>
      <c r="N173" s="168" t="s">
        <v>120</v>
      </c>
      <c r="P173" s="78"/>
      <c r="R173" s="78"/>
      <c r="AA173">
        <v>4</v>
      </c>
      <c r="AB173">
        <v>20</v>
      </c>
    </row>
    <row r="174" spans="1:28" ht="16.5" thickBot="1" x14ac:dyDescent="0.3">
      <c r="A174" s="22">
        <v>2013</v>
      </c>
      <c r="B174" s="22">
        <v>8</v>
      </c>
      <c r="C174" s="22">
        <v>20</v>
      </c>
      <c r="D174" s="22">
        <v>17.5</v>
      </c>
      <c r="E174" s="23" t="s">
        <v>14</v>
      </c>
      <c r="F174" s="17" t="s">
        <v>16</v>
      </c>
      <c r="G174">
        <f t="shared" si="9"/>
        <v>2.5</v>
      </c>
      <c r="H174" s="5">
        <v>41506</v>
      </c>
      <c r="I174">
        <f t="shared" si="8"/>
        <v>17.5</v>
      </c>
      <c r="J174" s="55">
        <v>6.6</v>
      </c>
      <c r="K174" s="167">
        <v>0.875</v>
      </c>
      <c r="L174" s="167">
        <v>3.625</v>
      </c>
      <c r="M174" s="167">
        <v>76.25</v>
      </c>
      <c r="N174" s="168" t="s">
        <v>120</v>
      </c>
      <c r="P174" s="78"/>
      <c r="R174" s="78"/>
      <c r="AA174">
        <v>2</v>
      </c>
      <c r="AB174">
        <v>16</v>
      </c>
    </row>
    <row r="175" spans="1:28" ht="16.5" thickBot="1" x14ac:dyDescent="0.3">
      <c r="A175" s="22">
        <v>2013</v>
      </c>
      <c r="B175" s="22">
        <v>8</v>
      </c>
      <c r="C175" s="22">
        <v>21</v>
      </c>
      <c r="D175" s="22">
        <v>17.3</v>
      </c>
      <c r="E175" s="23" t="s">
        <v>14</v>
      </c>
      <c r="F175" s="17" t="s">
        <v>16</v>
      </c>
      <c r="G175">
        <f t="shared" si="9"/>
        <v>2.3000000000000007</v>
      </c>
      <c r="H175" s="5">
        <v>41507</v>
      </c>
      <c r="I175">
        <f t="shared" si="8"/>
        <v>17.3</v>
      </c>
      <c r="J175" s="55">
        <v>1.7</v>
      </c>
      <c r="K175" s="167">
        <v>1.25</v>
      </c>
      <c r="L175" s="167">
        <v>4</v>
      </c>
      <c r="M175" s="167">
        <v>78.125</v>
      </c>
      <c r="N175" s="168" t="s">
        <v>123</v>
      </c>
      <c r="P175" s="78"/>
      <c r="R175" s="78"/>
      <c r="AA175">
        <v>3</v>
      </c>
      <c r="AB175">
        <v>12</v>
      </c>
    </row>
    <row r="176" spans="1:28" ht="16.5" thickBot="1" x14ac:dyDescent="0.3">
      <c r="A176" s="22">
        <v>2013</v>
      </c>
      <c r="B176" s="22">
        <v>8</v>
      </c>
      <c r="C176" s="22">
        <v>22</v>
      </c>
      <c r="D176" s="22">
        <v>14</v>
      </c>
      <c r="E176" s="23" t="s">
        <v>13</v>
      </c>
      <c r="F176" s="17" t="s">
        <v>16</v>
      </c>
      <c r="G176">
        <f t="shared" si="9"/>
        <v>-1</v>
      </c>
      <c r="H176" s="5">
        <v>41508</v>
      </c>
      <c r="I176">
        <f t="shared" si="8"/>
        <v>14</v>
      </c>
      <c r="J176" s="55">
        <v>0</v>
      </c>
      <c r="K176" s="167">
        <v>1.25</v>
      </c>
      <c r="L176" s="167">
        <v>4.25</v>
      </c>
      <c r="M176" s="167">
        <v>66.5</v>
      </c>
      <c r="N176" s="168" t="s">
        <v>119</v>
      </c>
      <c r="P176" s="78"/>
      <c r="R176" s="78"/>
      <c r="AA176">
        <v>1</v>
      </c>
      <c r="AB176">
        <v>8</v>
      </c>
    </row>
    <row r="177" spans="1:28" ht="16.5" thickBot="1" x14ac:dyDescent="0.3">
      <c r="A177" s="22">
        <v>2013</v>
      </c>
      <c r="B177" s="22">
        <v>8</v>
      </c>
      <c r="C177" s="22">
        <v>23</v>
      </c>
      <c r="D177" s="22">
        <v>14.1</v>
      </c>
      <c r="E177" s="23" t="s">
        <v>13</v>
      </c>
      <c r="F177" s="17" t="s">
        <v>16</v>
      </c>
      <c r="G177">
        <f t="shared" si="9"/>
        <v>-0.90000000000000036</v>
      </c>
      <c r="H177" s="5">
        <v>41509</v>
      </c>
      <c r="I177">
        <f t="shared" si="8"/>
        <v>14.1</v>
      </c>
      <c r="J177" s="55">
        <v>0</v>
      </c>
      <c r="K177" s="167">
        <v>1.25</v>
      </c>
      <c r="L177" s="167">
        <v>4.25</v>
      </c>
      <c r="M177" s="167">
        <v>62.875</v>
      </c>
      <c r="N177" s="168" t="s">
        <v>127</v>
      </c>
      <c r="P177" s="78"/>
      <c r="R177" s="78"/>
      <c r="AB177">
        <v>5</v>
      </c>
    </row>
    <row r="178" spans="1:28" ht="16.5" thickBot="1" x14ac:dyDescent="0.3">
      <c r="A178" s="22">
        <v>2013</v>
      </c>
      <c r="B178" s="22">
        <v>8</v>
      </c>
      <c r="C178" s="22">
        <v>24</v>
      </c>
      <c r="D178" s="22">
        <v>15.5</v>
      </c>
      <c r="E178" s="23" t="s">
        <v>14</v>
      </c>
      <c r="F178" s="17" t="s">
        <v>16</v>
      </c>
      <c r="G178">
        <f t="shared" si="9"/>
        <v>0.5</v>
      </c>
      <c r="H178" s="5">
        <v>41510</v>
      </c>
      <c r="I178">
        <f t="shared" si="8"/>
        <v>15.5</v>
      </c>
      <c r="J178" s="55">
        <v>0</v>
      </c>
      <c r="K178" s="167">
        <v>0.5</v>
      </c>
      <c r="L178" s="167">
        <v>3</v>
      </c>
      <c r="M178" s="167">
        <v>75.125</v>
      </c>
      <c r="N178" s="168" t="s">
        <v>129</v>
      </c>
      <c r="P178" s="78"/>
      <c r="R178" s="78"/>
      <c r="AB178">
        <v>3</v>
      </c>
    </row>
    <row r="179" spans="1:28" ht="16.5" thickBot="1" x14ac:dyDescent="0.3">
      <c r="A179" s="22">
        <v>2013</v>
      </c>
      <c r="B179" s="22">
        <v>8</v>
      </c>
      <c r="C179" s="22">
        <v>25</v>
      </c>
      <c r="D179" s="22">
        <v>17</v>
      </c>
      <c r="E179" s="23" t="s">
        <v>14</v>
      </c>
      <c r="F179" s="17" t="s">
        <v>16</v>
      </c>
      <c r="G179">
        <f t="shared" si="9"/>
        <v>2</v>
      </c>
      <c r="H179" s="5">
        <v>41511</v>
      </c>
      <c r="I179">
        <f t="shared" si="8"/>
        <v>17</v>
      </c>
      <c r="J179" s="55">
        <v>2</v>
      </c>
      <c r="K179" s="167">
        <v>0.75</v>
      </c>
      <c r="L179" s="167">
        <v>2.625</v>
      </c>
      <c r="M179" s="167">
        <v>88.25</v>
      </c>
      <c r="N179" s="168" t="s">
        <v>124</v>
      </c>
      <c r="P179" s="78"/>
      <c r="R179" s="78"/>
      <c r="AB179">
        <v>1</v>
      </c>
    </row>
    <row r="180" spans="1:28" ht="16.5" thickBot="1" x14ac:dyDescent="0.3">
      <c r="A180" s="22">
        <v>2013</v>
      </c>
      <c r="B180" s="22">
        <v>8</v>
      </c>
      <c r="C180" s="22">
        <v>26</v>
      </c>
      <c r="D180" s="22">
        <v>18.2</v>
      </c>
      <c r="E180" s="23" t="s">
        <v>14</v>
      </c>
      <c r="F180" s="17" t="s">
        <v>16</v>
      </c>
      <c r="G180">
        <f t="shared" si="9"/>
        <v>3.1999999999999993</v>
      </c>
      <c r="H180" s="5">
        <v>41512</v>
      </c>
      <c r="I180">
        <f t="shared" si="8"/>
        <v>18.2</v>
      </c>
      <c r="J180" s="55">
        <v>0</v>
      </c>
      <c r="K180" s="167">
        <v>1.75</v>
      </c>
      <c r="L180" s="167">
        <v>4.25</v>
      </c>
      <c r="M180" s="167">
        <v>67.125</v>
      </c>
      <c r="N180" s="168" t="s">
        <v>122</v>
      </c>
      <c r="P180" s="78"/>
      <c r="R180" s="78"/>
    </row>
    <row r="181" spans="1:28" ht="16.5" thickBot="1" x14ac:dyDescent="0.3">
      <c r="A181" s="22">
        <v>2013</v>
      </c>
      <c r="B181" s="22">
        <v>8</v>
      </c>
      <c r="C181" s="22">
        <v>27</v>
      </c>
      <c r="D181" s="22">
        <v>18.100000000000001</v>
      </c>
      <c r="E181" s="23" t="s">
        <v>14</v>
      </c>
      <c r="F181" s="17" t="s">
        <v>16</v>
      </c>
      <c r="G181">
        <f t="shared" si="9"/>
        <v>3.1000000000000014</v>
      </c>
      <c r="H181" s="5">
        <v>41513</v>
      </c>
      <c r="I181">
        <f t="shared" si="8"/>
        <v>18.100000000000001</v>
      </c>
      <c r="J181" s="55">
        <v>3</v>
      </c>
      <c r="K181" s="167">
        <v>1.625</v>
      </c>
      <c r="L181" s="167">
        <v>6</v>
      </c>
      <c r="M181" s="167">
        <v>69.5</v>
      </c>
      <c r="N181" s="168" t="s">
        <v>120</v>
      </c>
      <c r="P181" s="78"/>
      <c r="R181" s="78"/>
    </row>
    <row r="182" spans="1:28" ht="16.5" thickBot="1" x14ac:dyDescent="0.3">
      <c r="A182" s="22">
        <v>2013</v>
      </c>
      <c r="B182" s="22">
        <v>8</v>
      </c>
      <c r="C182" s="22">
        <v>28</v>
      </c>
      <c r="D182" s="22">
        <v>19.399999999999999</v>
      </c>
      <c r="E182" s="23" t="s">
        <v>14</v>
      </c>
      <c r="F182" s="17" t="s">
        <v>16</v>
      </c>
      <c r="G182">
        <f t="shared" si="9"/>
        <v>4.3999999999999986</v>
      </c>
      <c r="H182" s="5">
        <v>41514</v>
      </c>
      <c r="I182">
        <f t="shared" si="8"/>
        <v>19.399999999999999</v>
      </c>
      <c r="J182" s="55">
        <v>0</v>
      </c>
      <c r="K182" s="167">
        <v>1.75</v>
      </c>
      <c r="L182" s="167">
        <v>5.5</v>
      </c>
      <c r="M182" s="167">
        <v>61.625</v>
      </c>
      <c r="N182" s="168" t="s">
        <v>117</v>
      </c>
      <c r="P182" s="78"/>
      <c r="R182" s="78"/>
    </row>
    <row r="183" spans="1:28" ht="16.5" thickBot="1" x14ac:dyDescent="0.3">
      <c r="A183" s="22">
        <v>2013</v>
      </c>
      <c r="B183" s="22">
        <v>8</v>
      </c>
      <c r="C183" s="22">
        <v>29</v>
      </c>
      <c r="D183" s="22">
        <v>21.7</v>
      </c>
      <c r="E183" s="23" t="s">
        <v>14</v>
      </c>
      <c r="F183" s="17" t="s">
        <v>16</v>
      </c>
      <c r="G183">
        <f t="shared" si="9"/>
        <v>6.6999999999999993</v>
      </c>
      <c r="H183" s="5">
        <v>41515</v>
      </c>
      <c r="I183">
        <f t="shared" si="8"/>
        <v>21.7</v>
      </c>
      <c r="J183" s="55">
        <v>0</v>
      </c>
      <c r="K183" s="167">
        <v>2.25</v>
      </c>
      <c r="L183" s="167">
        <v>6.5</v>
      </c>
      <c r="M183" s="167">
        <v>56.375</v>
      </c>
      <c r="N183" s="168" t="s">
        <v>118</v>
      </c>
      <c r="P183" s="78"/>
      <c r="R183" s="78"/>
    </row>
    <row r="184" spans="1:28" ht="16.5" thickBot="1" x14ac:dyDescent="0.3">
      <c r="A184" s="22">
        <v>2013</v>
      </c>
      <c r="B184" s="22">
        <v>8</v>
      </c>
      <c r="C184" s="22">
        <v>30</v>
      </c>
      <c r="D184" s="22">
        <v>20.100000000000001</v>
      </c>
      <c r="E184" s="23" t="s">
        <v>14</v>
      </c>
      <c r="F184" s="17" t="s">
        <v>16</v>
      </c>
      <c r="G184">
        <f t="shared" si="9"/>
        <v>5.1000000000000014</v>
      </c>
      <c r="H184" s="5">
        <v>41516</v>
      </c>
      <c r="I184">
        <f t="shared" si="8"/>
        <v>20.100000000000001</v>
      </c>
      <c r="J184" s="55">
        <v>0.1</v>
      </c>
      <c r="K184" s="167">
        <v>4.375</v>
      </c>
      <c r="L184" s="167">
        <v>12.75</v>
      </c>
      <c r="M184" s="167">
        <v>61.5</v>
      </c>
      <c r="N184" s="168" t="s">
        <v>117</v>
      </c>
      <c r="P184" s="78"/>
      <c r="R184" s="78"/>
    </row>
    <row r="185" spans="1:28" ht="16.5" thickBot="1" x14ac:dyDescent="0.3">
      <c r="A185" s="22">
        <v>2013</v>
      </c>
      <c r="B185" s="22">
        <v>8</v>
      </c>
      <c r="C185" s="22">
        <v>31</v>
      </c>
      <c r="D185" s="22">
        <v>12</v>
      </c>
      <c r="E185" s="23" t="s">
        <v>13</v>
      </c>
      <c r="F185" s="17" t="s">
        <v>16</v>
      </c>
      <c r="G185">
        <f t="shared" si="9"/>
        <v>-3</v>
      </c>
      <c r="H185" s="5">
        <v>41517</v>
      </c>
      <c r="I185">
        <f t="shared" si="8"/>
        <v>12</v>
      </c>
      <c r="J185" s="55">
        <v>3.2</v>
      </c>
      <c r="K185" s="167">
        <v>5</v>
      </c>
      <c r="L185" s="167">
        <v>10.125</v>
      </c>
      <c r="M185" s="167">
        <v>70.5</v>
      </c>
      <c r="N185" s="168" t="s">
        <v>119</v>
      </c>
      <c r="P185" s="78"/>
      <c r="R185" s="78"/>
    </row>
    <row r="186" spans="1:28" ht="16.5" thickBot="1" x14ac:dyDescent="0.3">
      <c r="A186" s="22">
        <v>2013</v>
      </c>
      <c r="B186" s="22">
        <v>9</v>
      </c>
      <c r="C186" s="22">
        <v>1</v>
      </c>
      <c r="D186" s="22">
        <v>13.6</v>
      </c>
      <c r="E186" s="23" t="s">
        <v>13</v>
      </c>
      <c r="F186" s="17" t="s">
        <v>16</v>
      </c>
      <c r="G186">
        <f t="shared" si="9"/>
        <v>-1.4000000000000004</v>
      </c>
      <c r="H186" s="5">
        <v>41518</v>
      </c>
      <c r="I186">
        <f t="shared" si="8"/>
        <v>13.6</v>
      </c>
      <c r="J186" s="55">
        <v>1.8</v>
      </c>
      <c r="K186" s="167">
        <v>1.875</v>
      </c>
      <c r="L186" s="167">
        <v>5.75</v>
      </c>
      <c r="M186" s="167">
        <v>77.25</v>
      </c>
      <c r="N186" s="168" t="s">
        <v>120</v>
      </c>
      <c r="P186" s="78"/>
      <c r="R186" s="78"/>
    </row>
    <row r="187" spans="1:28" ht="16.5" thickBot="1" x14ac:dyDescent="0.3">
      <c r="A187" s="22">
        <v>2013</v>
      </c>
      <c r="B187" s="22">
        <v>9</v>
      </c>
      <c r="C187" s="22">
        <v>2</v>
      </c>
      <c r="D187" s="22">
        <v>16.600000000000001</v>
      </c>
      <c r="E187" s="23" t="s">
        <v>14</v>
      </c>
      <c r="F187" s="17" t="s">
        <v>16</v>
      </c>
      <c r="G187">
        <f t="shared" si="9"/>
        <v>1.6000000000000014</v>
      </c>
      <c r="H187" s="5">
        <v>41519</v>
      </c>
      <c r="I187">
        <f t="shared" si="8"/>
        <v>16.600000000000001</v>
      </c>
      <c r="J187" s="55">
        <v>0.6</v>
      </c>
      <c r="K187" s="167">
        <v>1.125</v>
      </c>
      <c r="L187" s="167">
        <v>3.375</v>
      </c>
      <c r="M187" s="167">
        <v>77.375</v>
      </c>
      <c r="N187" s="168" t="s">
        <v>117</v>
      </c>
      <c r="P187" s="78"/>
      <c r="R187" s="78"/>
    </row>
    <row r="188" spans="1:28" ht="16.5" thickBot="1" x14ac:dyDescent="0.3">
      <c r="A188" s="22">
        <v>2013</v>
      </c>
      <c r="B188" s="22">
        <v>9</v>
      </c>
      <c r="C188" s="22">
        <v>3</v>
      </c>
      <c r="D188" s="22">
        <v>17.3</v>
      </c>
      <c r="E188" s="23" t="s">
        <v>14</v>
      </c>
      <c r="F188" s="17" t="s">
        <v>16</v>
      </c>
      <c r="G188">
        <f t="shared" si="9"/>
        <v>2.3000000000000007</v>
      </c>
      <c r="H188" s="5">
        <v>41520</v>
      </c>
      <c r="I188">
        <f t="shared" si="8"/>
        <v>17.3</v>
      </c>
      <c r="J188" s="55">
        <v>0</v>
      </c>
      <c r="K188" s="167">
        <v>0.625</v>
      </c>
      <c r="L188" s="167">
        <v>2.5</v>
      </c>
      <c r="M188" s="167">
        <v>74.125</v>
      </c>
      <c r="N188" s="168" t="s">
        <v>130</v>
      </c>
      <c r="P188" s="78"/>
      <c r="R188" s="78"/>
    </row>
    <row r="189" spans="1:28" ht="16.5" thickBot="1" x14ac:dyDescent="0.3">
      <c r="A189" s="22">
        <v>2013</v>
      </c>
      <c r="B189" s="22">
        <v>9</v>
      </c>
      <c r="C189" s="22">
        <v>4</v>
      </c>
      <c r="D189" s="22">
        <v>17.600000000000001</v>
      </c>
      <c r="E189" s="23" t="s">
        <v>14</v>
      </c>
      <c r="F189" s="17" t="s">
        <v>16</v>
      </c>
      <c r="G189">
        <f t="shared" si="9"/>
        <v>2.6000000000000014</v>
      </c>
      <c r="H189" s="5">
        <v>41521</v>
      </c>
      <c r="I189">
        <f t="shared" si="8"/>
        <v>17.600000000000001</v>
      </c>
      <c r="J189" s="55">
        <v>0</v>
      </c>
      <c r="K189" s="167">
        <v>0.875</v>
      </c>
      <c r="L189" s="167">
        <v>2.625</v>
      </c>
      <c r="M189" s="167">
        <v>69.125</v>
      </c>
      <c r="N189" s="168" t="s">
        <v>124</v>
      </c>
      <c r="P189" s="78"/>
      <c r="R189" s="78"/>
    </row>
    <row r="190" spans="1:28" ht="16.5" thickBot="1" x14ac:dyDescent="0.3">
      <c r="A190" s="28">
        <v>2013</v>
      </c>
      <c r="B190" s="28">
        <v>9</v>
      </c>
      <c r="C190" s="28">
        <v>5</v>
      </c>
      <c r="D190" s="28">
        <v>18</v>
      </c>
      <c r="E190" s="29" t="s">
        <v>14</v>
      </c>
      <c r="F190" s="17" t="s">
        <v>16</v>
      </c>
      <c r="G190" s="30">
        <f t="shared" si="9"/>
        <v>3</v>
      </c>
      <c r="H190" s="5">
        <v>41522</v>
      </c>
      <c r="I190" s="30">
        <f t="shared" si="8"/>
        <v>18</v>
      </c>
      <c r="J190" s="55">
        <v>9.8000000000000007</v>
      </c>
      <c r="K190" s="167">
        <v>1.125</v>
      </c>
      <c r="L190" s="167">
        <v>3.625</v>
      </c>
      <c r="M190" s="167">
        <v>74.5</v>
      </c>
      <c r="N190" s="168" t="s">
        <v>122</v>
      </c>
      <c r="P190" s="78"/>
      <c r="R190" s="78"/>
    </row>
    <row r="191" spans="1:28" ht="16.5" thickBot="1" x14ac:dyDescent="0.3">
      <c r="A191" s="22">
        <v>2013</v>
      </c>
      <c r="B191" s="22">
        <v>9</v>
      </c>
      <c r="C191" s="22">
        <v>6</v>
      </c>
      <c r="D191" s="22">
        <v>14.5</v>
      </c>
      <c r="E191" s="23" t="s">
        <v>13</v>
      </c>
      <c r="F191" s="38" t="s">
        <v>17</v>
      </c>
      <c r="G191">
        <f>D191-10</f>
        <v>4.5</v>
      </c>
      <c r="H191" s="5">
        <v>41523</v>
      </c>
      <c r="I191">
        <f t="shared" si="8"/>
        <v>14.5</v>
      </c>
      <c r="J191" s="55">
        <v>0</v>
      </c>
      <c r="K191" s="167">
        <v>1.375</v>
      </c>
      <c r="L191" s="167">
        <v>4.75</v>
      </c>
      <c r="M191" s="167">
        <v>73.5</v>
      </c>
      <c r="N191" s="168" t="s">
        <v>132</v>
      </c>
      <c r="P191" s="78"/>
      <c r="R191" s="78"/>
    </row>
    <row r="192" spans="1:28" ht="16.5" thickBot="1" x14ac:dyDescent="0.3">
      <c r="A192" s="22">
        <v>2013</v>
      </c>
      <c r="B192" s="22">
        <v>9</v>
      </c>
      <c r="C192" s="22">
        <v>7</v>
      </c>
      <c r="D192" s="22">
        <v>11.2</v>
      </c>
      <c r="E192" s="23" t="s">
        <v>13</v>
      </c>
      <c r="F192" s="19" t="s">
        <v>17</v>
      </c>
      <c r="G192">
        <f t="shared" ref="G192:G200" si="10">D192-10</f>
        <v>1.1999999999999993</v>
      </c>
      <c r="H192" s="5">
        <v>41524</v>
      </c>
      <c r="I192">
        <f t="shared" si="8"/>
        <v>11.2</v>
      </c>
      <c r="J192" s="55">
        <v>0</v>
      </c>
      <c r="K192" s="167">
        <v>1.125</v>
      </c>
      <c r="L192" s="167">
        <v>4.875</v>
      </c>
      <c r="M192" s="167">
        <v>64.25</v>
      </c>
      <c r="N192" s="168" t="s">
        <v>125</v>
      </c>
      <c r="P192" s="78"/>
      <c r="R192" s="78"/>
    </row>
    <row r="193" spans="1:18" ht="16.5" thickBot="1" x14ac:dyDescent="0.3">
      <c r="A193" s="22">
        <v>2013</v>
      </c>
      <c r="B193" s="22">
        <v>9</v>
      </c>
      <c r="C193" s="22">
        <v>8</v>
      </c>
      <c r="D193" s="22">
        <v>9.8000000000000007</v>
      </c>
      <c r="E193" s="23" t="s">
        <v>12</v>
      </c>
      <c r="F193" s="19" t="s">
        <v>17</v>
      </c>
      <c r="G193">
        <f t="shared" si="10"/>
        <v>-0.19999999999999929</v>
      </c>
      <c r="H193" s="5">
        <v>41525</v>
      </c>
      <c r="I193">
        <f t="shared" si="8"/>
        <v>9.8000000000000007</v>
      </c>
      <c r="J193" s="55">
        <v>0</v>
      </c>
      <c r="K193" s="167">
        <v>0.875</v>
      </c>
      <c r="L193" s="167">
        <v>3.375</v>
      </c>
      <c r="M193" s="167">
        <v>64.875</v>
      </c>
      <c r="N193" s="168" t="s">
        <v>130</v>
      </c>
      <c r="P193" s="78"/>
      <c r="R193" s="78"/>
    </row>
    <row r="194" spans="1:18" ht="16.5" thickBot="1" x14ac:dyDescent="0.3">
      <c r="A194" s="22">
        <v>2013</v>
      </c>
      <c r="B194" s="22">
        <v>9</v>
      </c>
      <c r="C194" s="22">
        <v>9</v>
      </c>
      <c r="D194" s="22">
        <v>9.6999999999999993</v>
      </c>
      <c r="E194" s="23" t="s">
        <v>12</v>
      </c>
      <c r="F194" s="19" t="s">
        <v>17</v>
      </c>
      <c r="G194">
        <f t="shared" si="10"/>
        <v>-0.30000000000000071</v>
      </c>
      <c r="H194" s="5">
        <v>41526</v>
      </c>
      <c r="I194">
        <f t="shared" si="8"/>
        <v>9.6999999999999993</v>
      </c>
      <c r="J194" s="55">
        <v>0</v>
      </c>
      <c r="K194" s="167">
        <v>1.5</v>
      </c>
      <c r="L194" s="167">
        <v>4.625</v>
      </c>
      <c r="M194" s="167">
        <v>61.125</v>
      </c>
      <c r="N194" s="168" t="s">
        <v>125</v>
      </c>
      <c r="P194" s="78"/>
      <c r="R194" s="78"/>
    </row>
    <row r="195" spans="1:18" ht="16.5" thickBot="1" x14ac:dyDescent="0.3">
      <c r="A195" s="22">
        <v>2013</v>
      </c>
      <c r="B195" s="22">
        <v>9</v>
      </c>
      <c r="C195" s="22">
        <v>10</v>
      </c>
      <c r="D195" s="22">
        <v>12.8</v>
      </c>
      <c r="E195" s="23" t="s">
        <v>13</v>
      </c>
      <c r="F195" s="19" t="s">
        <v>17</v>
      </c>
      <c r="G195">
        <f t="shared" si="10"/>
        <v>2.8000000000000007</v>
      </c>
      <c r="H195" s="5">
        <v>41527</v>
      </c>
      <c r="I195">
        <f t="shared" ref="I195:I215" si="11">D195</f>
        <v>12.8</v>
      </c>
      <c r="J195" s="55">
        <v>4</v>
      </c>
      <c r="K195" s="167">
        <v>3</v>
      </c>
      <c r="L195" s="167">
        <v>7.25</v>
      </c>
      <c r="M195" s="167">
        <v>78.5</v>
      </c>
      <c r="N195" s="168" t="s">
        <v>119</v>
      </c>
      <c r="P195" s="78"/>
      <c r="R195" s="78"/>
    </row>
    <row r="196" spans="1:18" ht="16.5" thickBot="1" x14ac:dyDescent="0.3">
      <c r="A196" s="22">
        <v>2013</v>
      </c>
      <c r="B196" s="22">
        <v>9</v>
      </c>
      <c r="C196" s="22">
        <v>11</v>
      </c>
      <c r="D196" s="22">
        <v>12.3</v>
      </c>
      <c r="E196" s="23" t="s">
        <v>13</v>
      </c>
      <c r="F196" s="19" t="s">
        <v>17</v>
      </c>
      <c r="G196">
        <f t="shared" si="10"/>
        <v>2.3000000000000007</v>
      </c>
      <c r="H196" s="5">
        <v>41528</v>
      </c>
      <c r="I196">
        <f t="shared" si="11"/>
        <v>12.3</v>
      </c>
      <c r="J196" s="55">
        <v>1</v>
      </c>
      <c r="K196" s="167">
        <v>2.25</v>
      </c>
      <c r="L196" s="167">
        <v>6.375</v>
      </c>
      <c r="M196" s="167">
        <v>83.25</v>
      </c>
      <c r="N196" s="168" t="s">
        <v>120</v>
      </c>
      <c r="P196" s="78"/>
      <c r="R196" s="78"/>
    </row>
    <row r="197" spans="1:18" ht="16.5" thickBot="1" x14ac:dyDescent="0.3">
      <c r="A197" s="22">
        <v>2013</v>
      </c>
      <c r="B197" s="22">
        <v>9</v>
      </c>
      <c r="C197" s="22">
        <v>12</v>
      </c>
      <c r="D197" s="22">
        <v>10.8</v>
      </c>
      <c r="E197" s="23" t="s">
        <v>13</v>
      </c>
      <c r="F197" s="19" t="s">
        <v>17</v>
      </c>
      <c r="G197">
        <f t="shared" si="10"/>
        <v>0.80000000000000071</v>
      </c>
      <c r="H197" s="5">
        <v>41529</v>
      </c>
      <c r="I197">
        <f t="shared" si="11"/>
        <v>10.8</v>
      </c>
      <c r="J197" s="55">
        <v>2.4</v>
      </c>
      <c r="K197" s="167">
        <v>1.5</v>
      </c>
      <c r="L197" s="167">
        <v>4.625</v>
      </c>
      <c r="M197" s="167">
        <v>75.25</v>
      </c>
      <c r="N197" s="168" t="s">
        <v>119</v>
      </c>
      <c r="P197" s="78"/>
      <c r="R197" s="78"/>
    </row>
    <row r="198" spans="1:18" ht="16.5" thickBot="1" x14ac:dyDescent="0.3">
      <c r="A198" s="22">
        <v>2013</v>
      </c>
      <c r="B198" s="22">
        <v>9</v>
      </c>
      <c r="C198" s="22">
        <v>13</v>
      </c>
      <c r="D198" s="22">
        <v>6</v>
      </c>
      <c r="E198" s="23" t="s">
        <v>12</v>
      </c>
      <c r="F198" s="19" t="s">
        <v>17</v>
      </c>
      <c r="G198">
        <f t="shared" si="10"/>
        <v>-4</v>
      </c>
      <c r="H198" s="5">
        <v>41530</v>
      </c>
      <c r="I198">
        <f t="shared" si="11"/>
        <v>6</v>
      </c>
      <c r="J198" s="55">
        <v>0</v>
      </c>
      <c r="K198" s="167">
        <v>0.375</v>
      </c>
      <c r="L198" s="167">
        <v>2.125</v>
      </c>
      <c r="M198" s="167">
        <v>67.75</v>
      </c>
      <c r="N198" s="168" t="s">
        <v>124</v>
      </c>
      <c r="P198" s="78"/>
      <c r="R198" s="78"/>
    </row>
    <row r="199" spans="1:18" ht="16.5" thickBot="1" x14ac:dyDescent="0.3">
      <c r="A199" s="22">
        <v>2013</v>
      </c>
      <c r="B199" s="22">
        <v>9</v>
      </c>
      <c r="C199" s="22">
        <v>14</v>
      </c>
      <c r="D199" s="22">
        <v>7.2</v>
      </c>
      <c r="E199" s="23" t="s">
        <v>12</v>
      </c>
      <c r="F199" s="19" t="s">
        <v>17</v>
      </c>
      <c r="G199">
        <f t="shared" si="10"/>
        <v>-2.8</v>
      </c>
      <c r="H199" s="5">
        <v>41531</v>
      </c>
      <c r="I199">
        <f t="shared" si="11"/>
        <v>7.2</v>
      </c>
      <c r="J199" s="55">
        <v>0</v>
      </c>
      <c r="K199" s="167">
        <v>1</v>
      </c>
      <c r="L199" s="167">
        <v>3.25</v>
      </c>
      <c r="M199" s="167">
        <v>71.375</v>
      </c>
      <c r="N199" s="168" t="s">
        <v>118</v>
      </c>
      <c r="P199" s="78"/>
      <c r="R199" s="78"/>
    </row>
    <row r="200" spans="1:18" ht="16.5" thickBot="1" x14ac:dyDescent="0.3">
      <c r="A200" s="28">
        <v>2013</v>
      </c>
      <c r="B200" s="28">
        <v>9</v>
      </c>
      <c r="C200" s="28">
        <v>15</v>
      </c>
      <c r="D200" s="28">
        <v>10.3</v>
      </c>
      <c r="E200" s="29" t="s">
        <v>13</v>
      </c>
      <c r="F200" s="19" t="s">
        <v>17</v>
      </c>
      <c r="G200" s="30">
        <f t="shared" si="10"/>
        <v>0.30000000000000071</v>
      </c>
      <c r="H200" s="5">
        <v>41532</v>
      </c>
      <c r="I200" s="30">
        <f t="shared" si="11"/>
        <v>10.3</v>
      </c>
      <c r="J200" s="55">
        <v>5.4</v>
      </c>
      <c r="K200" s="169">
        <v>2.375</v>
      </c>
      <c r="L200" s="169">
        <v>6.75</v>
      </c>
      <c r="M200" s="169">
        <v>86.375</v>
      </c>
      <c r="N200" s="170" t="s">
        <v>120</v>
      </c>
      <c r="P200" s="78"/>
      <c r="R200" s="78"/>
    </row>
    <row r="201" spans="1:18" ht="16.5" thickBot="1" x14ac:dyDescent="0.3">
      <c r="A201" s="22">
        <v>2013</v>
      </c>
      <c r="B201" s="22">
        <v>9</v>
      </c>
      <c r="C201" s="22">
        <v>16</v>
      </c>
      <c r="D201" s="22">
        <v>7.3</v>
      </c>
      <c r="E201" s="23" t="s">
        <v>12</v>
      </c>
      <c r="F201" s="39" t="s">
        <v>18</v>
      </c>
      <c r="G201">
        <f>D201-5</f>
        <v>2.2999999999999998</v>
      </c>
      <c r="H201" s="5">
        <v>41533</v>
      </c>
      <c r="I201">
        <f t="shared" si="11"/>
        <v>7.3</v>
      </c>
      <c r="J201" s="55">
        <v>0.6</v>
      </c>
      <c r="K201" s="143">
        <v>1.75</v>
      </c>
      <c r="L201" s="143">
        <v>5.25</v>
      </c>
      <c r="M201" s="143">
        <v>78</v>
      </c>
      <c r="N201" s="143" t="s">
        <v>120</v>
      </c>
      <c r="P201" s="78"/>
      <c r="R201" s="78"/>
    </row>
    <row r="202" spans="1:18" ht="16.5" thickBot="1" x14ac:dyDescent="0.3">
      <c r="A202" s="22">
        <v>2013</v>
      </c>
      <c r="B202" s="22">
        <v>9</v>
      </c>
      <c r="C202" s="22">
        <v>17</v>
      </c>
      <c r="D202" s="22">
        <v>4.7</v>
      </c>
      <c r="E202" s="23" t="s">
        <v>11</v>
      </c>
      <c r="F202" s="21" t="s">
        <v>18</v>
      </c>
      <c r="G202">
        <f t="shared" ref="G202:G215" si="12">D202-5</f>
        <v>-0.29999999999999982</v>
      </c>
      <c r="H202" s="5">
        <v>41534</v>
      </c>
      <c r="I202">
        <f t="shared" si="11"/>
        <v>4.7</v>
      </c>
      <c r="J202" s="55">
        <v>1.5</v>
      </c>
      <c r="K202" s="143">
        <v>1.625</v>
      </c>
      <c r="L202" s="143">
        <v>4.625</v>
      </c>
      <c r="M202" s="143">
        <v>86.25</v>
      </c>
      <c r="N202" s="143" t="s">
        <v>117</v>
      </c>
      <c r="P202" s="78"/>
      <c r="R202" s="78"/>
    </row>
    <row r="203" spans="1:18" ht="16.5" thickBot="1" x14ac:dyDescent="0.3">
      <c r="A203" s="22">
        <v>2013</v>
      </c>
      <c r="B203" s="22">
        <v>9</v>
      </c>
      <c r="C203" s="22">
        <v>18</v>
      </c>
      <c r="D203" s="22">
        <v>3.4</v>
      </c>
      <c r="E203" s="23" t="s">
        <v>11</v>
      </c>
      <c r="F203" s="21" t="s">
        <v>18</v>
      </c>
      <c r="G203">
        <f t="shared" si="12"/>
        <v>-1.6</v>
      </c>
      <c r="H203" s="5">
        <v>41535</v>
      </c>
      <c r="I203">
        <f t="shared" si="11"/>
        <v>3.4</v>
      </c>
      <c r="J203" s="55">
        <v>0.3</v>
      </c>
      <c r="K203" s="143">
        <v>1.75</v>
      </c>
      <c r="L203" s="143">
        <v>5.25</v>
      </c>
      <c r="M203" s="143">
        <v>70</v>
      </c>
      <c r="N203" s="143" t="s">
        <v>117</v>
      </c>
      <c r="P203" s="78"/>
      <c r="R203" s="78"/>
    </row>
    <row r="204" spans="1:18" ht="16.5" thickBot="1" x14ac:dyDescent="0.3">
      <c r="A204" s="22">
        <v>2013</v>
      </c>
      <c r="B204" s="22">
        <v>9</v>
      </c>
      <c r="C204" s="22">
        <v>19</v>
      </c>
      <c r="D204" s="22">
        <v>5.9</v>
      </c>
      <c r="E204" s="23" t="s">
        <v>12</v>
      </c>
      <c r="F204" s="21" t="s">
        <v>18</v>
      </c>
      <c r="G204">
        <f t="shared" si="12"/>
        <v>0.90000000000000036</v>
      </c>
      <c r="H204" s="5">
        <v>41536</v>
      </c>
      <c r="I204">
        <f t="shared" si="11"/>
        <v>5.9</v>
      </c>
      <c r="J204" s="55">
        <v>2.2999999999999998</v>
      </c>
      <c r="K204" s="143">
        <v>2.375</v>
      </c>
      <c r="L204" s="143">
        <v>5.625</v>
      </c>
      <c r="M204" s="143">
        <v>93.25</v>
      </c>
      <c r="N204" s="143" t="s">
        <v>119</v>
      </c>
      <c r="P204" s="78"/>
      <c r="R204" s="78"/>
    </row>
    <row r="205" spans="1:18" ht="16.5" thickBot="1" x14ac:dyDescent="0.3">
      <c r="A205" s="22">
        <v>2013</v>
      </c>
      <c r="B205" s="22">
        <v>9</v>
      </c>
      <c r="C205" s="22">
        <v>20</v>
      </c>
      <c r="D205" s="22">
        <v>3.5</v>
      </c>
      <c r="E205" s="23" t="s">
        <v>11</v>
      </c>
      <c r="F205" s="21" t="s">
        <v>18</v>
      </c>
      <c r="G205">
        <f t="shared" si="12"/>
        <v>-1.5</v>
      </c>
      <c r="H205" s="5">
        <v>41537</v>
      </c>
      <c r="I205">
        <f t="shared" si="11"/>
        <v>3.5</v>
      </c>
      <c r="J205" s="55">
        <v>2.6</v>
      </c>
      <c r="K205" s="143">
        <v>1.875</v>
      </c>
      <c r="L205" s="143">
        <v>5.75</v>
      </c>
      <c r="M205" s="143">
        <v>89.875</v>
      </c>
      <c r="N205" s="143" t="s">
        <v>123</v>
      </c>
      <c r="P205" s="78"/>
      <c r="R205" s="78"/>
    </row>
    <row r="206" spans="1:18" ht="16.5" thickBot="1" x14ac:dyDescent="0.3">
      <c r="A206" s="22">
        <v>2013</v>
      </c>
      <c r="B206" s="22">
        <v>9</v>
      </c>
      <c r="C206" s="22">
        <v>21</v>
      </c>
      <c r="D206" s="22">
        <v>4.8</v>
      </c>
      <c r="E206" s="23" t="s">
        <v>11</v>
      </c>
      <c r="F206" s="21" t="s">
        <v>18</v>
      </c>
      <c r="G206">
        <f t="shared" si="12"/>
        <v>-0.20000000000000018</v>
      </c>
      <c r="H206" s="5">
        <v>41538</v>
      </c>
      <c r="I206">
        <f t="shared" si="11"/>
        <v>4.8</v>
      </c>
      <c r="J206" s="55">
        <v>0.3</v>
      </c>
      <c r="K206" s="143">
        <v>1.75</v>
      </c>
      <c r="L206" s="143">
        <v>4.875</v>
      </c>
      <c r="M206" s="143">
        <v>70.375</v>
      </c>
      <c r="N206" s="143" t="s">
        <v>122</v>
      </c>
      <c r="P206" s="78"/>
      <c r="R206" s="78"/>
    </row>
    <row r="207" spans="1:18" ht="16.5" thickBot="1" x14ac:dyDescent="0.3">
      <c r="A207" s="22">
        <v>2013</v>
      </c>
      <c r="B207" s="22">
        <v>9</v>
      </c>
      <c r="C207" s="22">
        <v>22</v>
      </c>
      <c r="D207" s="22">
        <v>5.2</v>
      </c>
      <c r="E207" s="23" t="s">
        <v>12</v>
      </c>
      <c r="F207" s="21" t="s">
        <v>18</v>
      </c>
      <c r="G207">
        <f t="shared" si="12"/>
        <v>0.20000000000000018</v>
      </c>
      <c r="H207" s="5">
        <v>41539</v>
      </c>
      <c r="I207">
        <f t="shared" si="11"/>
        <v>5.2</v>
      </c>
      <c r="J207" s="55">
        <v>0</v>
      </c>
      <c r="K207" s="143">
        <v>0.875</v>
      </c>
      <c r="L207" s="143">
        <v>2.875</v>
      </c>
      <c r="M207" s="143">
        <v>67.375</v>
      </c>
      <c r="N207" s="143" t="s">
        <v>118</v>
      </c>
      <c r="P207" s="78"/>
      <c r="R207" s="78"/>
    </row>
    <row r="208" spans="1:18" ht="16.5" thickBot="1" x14ac:dyDescent="0.3">
      <c r="A208" s="22">
        <v>2013</v>
      </c>
      <c r="B208" s="22">
        <v>9</v>
      </c>
      <c r="C208" s="22">
        <v>23</v>
      </c>
      <c r="D208" s="22">
        <v>6.7</v>
      </c>
      <c r="E208" s="23" t="s">
        <v>12</v>
      </c>
      <c r="F208" s="21" t="s">
        <v>18</v>
      </c>
      <c r="G208">
        <f t="shared" si="12"/>
        <v>1.7000000000000002</v>
      </c>
      <c r="H208" s="5">
        <v>41540</v>
      </c>
      <c r="I208">
        <f t="shared" si="11"/>
        <v>6.7</v>
      </c>
      <c r="J208" s="55">
        <v>0</v>
      </c>
      <c r="K208" s="143">
        <v>0.875</v>
      </c>
      <c r="L208" s="143">
        <v>3.25</v>
      </c>
      <c r="M208" s="143">
        <v>61.375</v>
      </c>
      <c r="N208" s="143" t="s">
        <v>129</v>
      </c>
      <c r="P208" s="78"/>
      <c r="R208" s="78"/>
    </row>
    <row r="209" spans="1:18" ht="16.5" thickBot="1" x14ac:dyDescent="0.3">
      <c r="A209" s="22">
        <v>2013</v>
      </c>
      <c r="B209" s="22">
        <v>9</v>
      </c>
      <c r="C209" s="22">
        <v>24</v>
      </c>
      <c r="D209" s="22">
        <v>10.5</v>
      </c>
      <c r="E209" s="23" t="s">
        <v>13</v>
      </c>
      <c r="F209" s="21" t="s">
        <v>18</v>
      </c>
      <c r="G209">
        <f t="shared" si="12"/>
        <v>5.5</v>
      </c>
      <c r="H209" s="5">
        <v>41541</v>
      </c>
      <c r="I209">
        <f t="shared" si="11"/>
        <v>10.5</v>
      </c>
      <c r="J209" s="55">
        <v>0</v>
      </c>
      <c r="K209" s="143">
        <v>1.25</v>
      </c>
      <c r="L209" s="143">
        <v>4.25</v>
      </c>
      <c r="M209" s="143">
        <v>51.125</v>
      </c>
      <c r="N209" s="143" t="s">
        <v>124</v>
      </c>
      <c r="P209" s="78"/>
      <c r="R209" s="78"/>
    </row>
    <row r="210" spans="1:18" ht="16.5" thickBot="1" x14ac:dyDescent="0.3">
      <c r="A210" s="22">
        <v>2013</v>
      </c>
      <c r="B210" s="22">
        <v>9</v>
      </c>
      <c r="C210" s="22">
        <v>25</v>
      </c>
      <c r="D210" s="22">
        <v>15.7</v>
      </c>
      <c r="E210" s="23" t="s">
        <v>14</v>
      </c>
      <c r="F210" s="21" t="s">
        <v>18</v>
      </c>
      <c r="G210">
        <f t="shared" si="12"/>
        <v>10.7</v>
      </c>
      <c r="H210" s="5">
        <v>41542</v>
      </c>
      <c r="I210">
        <f t="shared" si="11"/>
        <v>15.7</v>
      </c>
      <c r="J210" s="55">
        <v>0</v>
      </c>
      <c r="K210" s="143">
        <v>2</v>
      </c>
      <c r="L210" s="143">
        <v>5.75</v>
      </c>
      <c r="M210" s="143">
        <v>42.25</v>
      </c>
      <c r="N210" s="143" t="s">
        <v>118</v>
      </c>
      <c r="P210" s="78"/>
      <c r="R210" s="78"/>
    </row>
    <row r="211" spans="1:18" ht="16.5" thickBot="1" x14ac:dyDescent="0.3">
      <c r="A211" s="22">
        <v>2013</v>
      </c>
      <c r="B211" s="22">
        <v>9</v>
      </c>
      <c r="C211" s="22">
        <v>26</v>
      </c>
      <c r="D211" s="22">
        <v>12.4</v>
      </c>
      <c r="E211" s="23" t="s">
        <v>13</v>
      </c>
      <c r="F211" s="21" t="s">
        <v>18</v>
      </c>
      <c r="G211">
        <f t="shared" si="12"/>
        <v>7.4</v>
      </c>
      <c r="H211" s="5">
        <v>41543</v>
      </c>
      <c r="I211">
        <f t="shared" si="11"/>
        <v>12.4</v>
      </c>
      <c r="J211" s="55">
        <v>0</v>
      </c>
      <c r="K211" s="143">
        <v>1.375</v>
      </c>
      <c r="L211" s="143">
        <v>5</v>
      </c>
      <c r="M211" s="143">
        <v>75.75</v>
      </c>
      <c r="N211" s="143" t="s">
        <v>129</v>
      </c>
      <c r="P211" s="78"/>
      <c r="R211" s="78"/>
    </row>
    <row r="212" spans="1:18" ht="16.5" thickBot="1" x14ac:dyDescent="0.3">
      <c r="A212" s="22">
        <v>2013</v>
      </c>
      <c r="B212" s="22">
        <v>9</v>
      </c>
      <c r="C212" s="22">
        <v>27</v>
      </c>
      <c r="D212" s="22">
        <v>9.4</v>
      </c>
      <c r="E212" s="23" t="s">
        <v>12</v>
      </c>
      <c r="F212" s="21" t="s">
        <v>18</v>
      </c>
      <c r="G212">
        <f t="shared" si="12"/>
        <v>4.4000000000000004</v>
      </c>
      <c r="H212" s="5">
        <v>41544</v>
      </c>
      <c r="I212">
        <f t="shared" si="11"/>
        <v>9.4</v>
      </c>
      <c r="J212" s="55">
        <v>0</v>
      </c>
      <c r="K212" s="143">
        <v>1.375</v>
      </c>
      <c r="L212" s="143">
        <v>4</v>
      </c>
      <c r="M212" s="143">
        <v>90.5</v>
      </c>
      <c r="N212" s="143" t="s">
        <v>118</v>
      </c>
      <c r="P212" s="78"/>
      <c r="R212" s="78"/>
    </row>
    <row r="213" spans="1:18" ht="16.5" thickBot="1" x14ac:dyDescent="0.3">
      <c r="A213" s="22">
        <v>2013</v>
      </c>
      <c r="B213" s="22">
        <v>9</v>
      </c>
      <c r="C213" s="22">
        <v>28</v>
      </c>
      <c r="D213" s="22">
        <v>10</v>
      </c>
      <c r="E213" s="23" t="s">
        <v>13</v>
      </c>
      <c r="F213" s="21" t="s">
        <v>18</v>
      </c>
      <c r="G213">
        <f t="shared" si="12"/>
        <v>5</v>
      </c>
      <c r="H213" s="5">
        <v>41545</v>
      </c>
      <c r="I213">
        <f t="shared" si="11"/>
        <v>10</v>
      </c>
      <c r="J213" s="55">
        <v>8.4</v>
      </c>
      <c r="K213" s="143">
        <v>5.75</v>
      </c>
      <c r="L213" s="143">
        <v>13.375</v>
      </c>
      <c r="M213" s="143">
        <v>77.75</v>
      </c>
      <c r="N213" s="143" t="s">
        <v>119</v>
      </c>
      <c r="P213" s="78"/>
      <c r="R213" s="78"/>
    </row>
    <row r="214" spans="1:18" ht="16.5" thickBot="1" x14ac:dyDescent="0.3">
      <c r="A214" s="22">
        <v>2013</v>
      </c>
      <c r="B214" s="22">
        <v>9</v>
      </c>
      <c r="C214" s="22">
        <v>29</v>
      </c>
      <c r="D214" s="22">
        <v>7.3</v>
      </c>
      <c r="E214" s="23" t="s">
        <v>12</v>
      </c>
      <c r="F214" s="21" t="s">
        <v>18</v>
      </c>
      <c r="G214">
        <f t="shared" si="12"/>
        <v>2.2999999999999998</v>
      </c>
      <c r="H214" s="5">
        <v>41546</v>
      </c>
      <c r="I214">
        <f t="shared" si="11"/>
        <v>7.3</v>
      </c>
      <c r="J214" s="55">
        <v>0.7</v>
      </c>
      <c r="K214" s="143">
        <v>2.375</v>
      </c>
      <c r="L214" s="143">
        <v>5.75</v>
      </c>
      <c r="M214" s="143">
        <v>88.25</v>
      </c>
      <c r="N214" s="143" t="s">
        <v>118</v>
      </c>
      <c r="P214" s="78"/>
      <c r="R214" s="78"/>
    </row>
    <row r="215" spans="1:18" ht="16.5" thickBot="1" x14ac:dyDescent="0.3">
      <c r="A215" s="28">
        <v>2013</v>
      </c>
      <c r="B215" s="28">
        <v>9</v>
      </c>
      <c r="C215" s="28">
        <v>30</v>
      </c>
      <c r="D215" s="28">
        <v>8.1999999999999993</v>
      </c>
      <c r="E215" s="29" t="s">
        <v>12</v>
      </c>
      <c r="F215" s="21" t="s">
        <v>18</v>
      </c>
      <c r="G215" s="30">
        <f t="shared" si="12"/>
        <v>3.1999999999999993</v>
      </c>
      <c r="H215" s="5">
        <v>41547</v>
      </c>
      <c r="I215" s="30">
        <f t="shared" si="11"/>
        <v>8.1999999999999993</v>
      </c>
      <c r="J215" s="55">
        <v>0</v>
      </c>
      <c r="K215" s="143">
        <v>1.5</v>
      </c>
      <c r="L215" s="143">
        <v>4.625</v>
      </c>
      <c r="M215" s="143">
        <v>78.125</v>
      </c>
      <c r="N215" s="143" t="s">
        <v>127</v>
      </c>
      <c r="P215" s="78"/>
      <c r="R215" s="78"/>
    </row>
    <row r="216" spans="1:18" x14ac:dyDescent="0.25">
      <c r="P216" s="78"/>
      <c r="R216" s="78"/>
    </row>
    <row r="217" spans="1:18" x14ac:dyDescent="0.25">
      <c r="P217" s="78"/>
      <c r="R217" s="78"/>
    </row>
    <row r="218" spans="1:18" x14ac:dyDescent="0.25">
      <c r="P218" s="78"/>
      <c r="R218" s="78"/>
    </row>
    <row r="219" spans="1:18" x14ac:dyDescent="0.25">
      <c r="P219" s="78"/>
      <c r="R219" s="78"/>
    </row>
    <row r="220" spans="1:18" x14ac:dyDescent="0.25">
      <c r="P220" s="78"/>
      <c r="R220" s="78"/>
    </row>
    <row r="221" spans="1:18" x14ac:dyDescent="0.25">
      <c r="P221" s="78"/>
      <c r="R221" s="78"/>
    </row>
    <row r="222" spans="1:18" x14ac:dyDescent="0.25">
      <c r="P222" s="78"/>
      <c r="R222" s="78"/>
    </row>
    <row r="223" spans="1:18" x14ac:dyDescent="0.25">
      <c r="P223" s="78"/>
      <c r="R223" s="78"/>
    </row>
    <row r="224" spans="1:18" x14ac:dyDescent="0.25">
      <c r="P224" s="78"/>
      <c r="R224" s="78"/>
    </row>
    <row r="225" spans="16:18" x14ac:dyDescent="0.25">
      <c r="P225" s="78"/>
      <c r="R225" s="78"/>
    </row>
    <row r="226" spans="16:18" x14ac:dyDescent="0.25">
      <c r="P226" s="78"/>
      <c r="R226" s="78"/>
    </row>
    <row r="227" spans="16:18" x14ac:dyDescent="0.25">
      <c r="P227" s="78"/>
      <c r="R227" s="78"/>
    </row>
    <row r="228" spans="16:18" x14ac:dyDescent="0.25">
      <c r="P228" s="78"/>
      <c r="R228" s="78"/>
    </row>
    <row r="229" spans="16:18" x14ac:dyDescent="0.25">
      <c r="P229" s="78"/>
      <c r="R229" s="78"/>
    </row>
    <row r="230" spans="16:18" x14ac:dyDescent="0.25">
      <c r="P230" s="78"/>
      <c r="R230" s="78"/>
    </row>
    <row r="231" spans="16:18" x14ac:dyDescent="0.25">
      <c r="P231" s="78"/>
      <c r="R231" s="78"/>
    </row>
    <row r="232" spans="16:18" x14ac:dyDescent="0.25">
      <c r="P232" s="78"/>
      <c r="R232" s="78"/>
    </row>
    <row r="233" spans="16:18" x14ac:dyDescent="0.25">
      <c r="P233" s="78"/>
      <c r="R233" s="78"/>
    </row>
    <row r="234" spans="16:18" x14ac:dyDescent="0.25">
      <c r="P234" s="78"/>
      <c r="R234" s="78"/>
    </row>
    <row r="235" spans="16:18" x14ac:dyDescent="0.25">
      <c r="P235" s="78"/>
      <c r="R235" s="78"/>
    </row>
    <row r="236" spans="16:18" x14ac:dyDescent="0.25">
      <c r="P236" s="78"/>
      <c r="R236" s="78"/>
    </row>
    <row r="237" spans="16:18" x14ac:dyDescent="0.25">
      <c r="P237" s="78"/>
      <c r="R237" s="78"/>
    </row>
    <row r="238" spans="16:18" x14ac:dyDescent="0.25">
      <c r="P238" s="78"/>
      <c r="R238" s="78"/>
    </row>
    <row r="239" spans="16:18" x14ac:dyDescent="0.25">
      <c r="P239" s="78"/>
      <c r="R239" s="78"/>
    </row>
    <row r="240" spans="16:18" x14ac:dyDescent="0.25">
      <c r="P240" s="78"/>
      <c r="R240" s="78"/>
    </row>
    <row r="241" spans="16:18" x14ac:dyDescent="0.25">
      <c r="P241" s="78"/>
      <c r="R241" s="78"/>
    </row>
    <row r="242" spans="16:18" x14ac:dyDescent="0.25">
      <c r="P242" s="78"/>
      <c r="R242" s="78"/>
    </row>
    <row r="243" spans="16:18" x14ac:dyDescent="0.25">
      <c r="P243" s="78"/>
      <c r="R243" s="78"/>
    </row>
    <row r="244" spans="16:18" x14ac:dyDescent="0.25">
      <c r="P244" s="78"/>
      <c r="R244" s="78"/>
    </row>
    <row r="245" spans="16:18" x14ac:dyDescent="0.25">
      <c r="P245" s="78"/>
      <c r="R245" s="78"/>
    </row>
    <row r="246" spans="16:18" x14ac:dyDescent="0.25">
      <c r="P246" s="78"/>
      <c r="R246" s="78"/>
    </row>
    <row r="247" spans="16:18" x14ac:dyDescent="0.25">
      <c r="P247" s="78"/>
      <c r="R247" s="78"/>
    </row>
    <row r="248" spans="16:18" x14ac:dyDescent="0.25">
      <c r="P248" s="78"/>
      <c r="R248" s="78"/>
    </row>
    <row r="249" spans="16:18" x14ac:dyDescent="0.25">
      <c r="P249" s="78"/>
      <c r="R249" s="78"/>
    </row>
    <row r="250" spans="16:18" x14ac:dyDescent="0.25">
      <c r="P250" s="78"/>
      <c r="R250" s="78"/>
    </row>
    <row r="251" spans="16:18" x14ac:dyDescent="0.25">
      <c r="P251" s="78"/>
      <c r="R251" s="78"/>
    </row>
    <row r="252" spans="16:18" x14ac:dyDescent="0.25">
      <c r="P252" s="78"/>
      <c r="R252" s="78"/>
    </row>
    <row r="253" spans="16:18" x14ac:dyDescent="0.25">
      <c r="P253" s="78"/>
      <c r="R253" s="78"/>
    </row>
    <row r="254" spans="16:18" x14ac:dyDescent="0.25">
      <c r="P254" s="78"/>
      <c r="R254" s="78"/>
    </row>
    <row r="255" spans="16:18" x14ac:dyDescent="0.25">
      <c r="P255" s="78"/>
      <c r="R255" s="78"/>
    </row>
    <row r="256" spans="16:18" x14ac:dyDescent="0.25">
      <c r="P256" s="78"/>
      <c r="R256" s="78"/>
    </row>
    <row r="257" spans="16:18" x14ac:dyDescent="0.25">
      <c r="P257" s="78"/>
      <c r="R257" s="78"/>
    </row>
    <row r="258" spans="16:18" x14ac:dyDescent="0.25">
      <c r="P258" s="78"/>
      <c r="R258" s="78"/>
    </row>
    <row r="259" spans="16:18" x14ac:dyDescent="0.25">
      <c r="P259" s="78"/>
      <c r="R259" s="78"/>
    </row>
    <row r="260" spans="16:18" x14ac:dyDescent="0.25">
      <c r="P260" s="78"/>
      <c r="R260" s="78"/>
    </row>
    <row r="261" spans="16:18" x14ac:dyDescent="0.25">
      <c r="P261" s="78"/>
      <c r="R261" s="78"/>
    </row>
    <row r="262" spans="16:18" x14ac:dyDescent="0.25">
      <c r="P262" s="78"/>
      <c r="R262" s="78"/>
    </row>
    <row r="263" spans="16:18" x14ac:dyDescent="0.25">
      <c r="P263" s="78"/>
      <c r="R263" s="78"/>
    </row>
    <row r="264" spans="16:18" x14ac:dyDescent="0.25">
      <c r="P264" s="78"/>
      <c r="R264" s="78"/>
    </row>
    <row r="265" spans="16:18" x14ac:dyDescent="0.25">
      <c r="P265" s="78"/>
      <c r="R265" s="78"/>
    </row>
    <row r="266" spans="16:18" x14ac:dyDescent="0.25">
      <c r="P266" s="78"/>
      <c r="R266" s="78"/>
    </row>
    <row r="267" spans="16:18" x14ac:dyDescent="0.25">
      <c r="P267" s="78"/>
      <c r="R267" s="78"/>
    </row>
    <row r="268" spans="16:18" x14ac:dyDescent="0.25">
      <c r="P268" s="78"/>
      <c r="R268" s="78"/>
    </row>
    <row r="269" spans="16:18" x14ac:dyDescent="0.25">
      <c r="P269" s="78"/>
      <c r="R269" s="78"/>
    </row>
    <row r="270" spans="16:18" x14ac:dyDescent="0.25">
      <c r="P270" s="78"/>
      <c r="R270" s="78"/>
    </row>
    <row r="271" spans="16:18" x14ac:dyDescent="0.25">
      <c r="P271" s="78"/>
      <c r="R271" s="78"/>
    </row>
    <row r="272" spans="16:18" x14ac:dyDescent="0.25">
      <c r="P272" s="78"/>
      <c r="R272" s="78"/>
    </row>
    <row r="273" spans="16:18" x14ac:dyDescent="0.25">
      <c r="P273" s="78"/>
      <c r="R273" s="78"/>
    </row>
    <row r="274" spans="16:18" x14ac:dyDescent="0.25">
      <c r="P274" s="78"/>
      <c r="R274" s="78"/>
    </row>
    <row r="275" spans="16:18" x14ac:dyDescent="0.25">
      <c r="P275" s="78"/>
      <c r="R275" s="78"/>
    </row>
    <row r="276" spans="16:18" x14ac:dyDescent="0.25">
      <c r="P276" s="78"/>
      <c r="R276" s="78"/>
    </row>
    <row r="277" spans="16:18" x14ac:dyDescent="0.25">
      <c r="P277" s="78"/>
      <c r="R277" s="7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zoomScale="80" zoomScaleNormal="80" workbookViewId="0">
      <pane ySplit="1" topLeftCell="A158" activePane="bottomLeft" state="frozen"/>
      <selection activeCell="F5" sqref="F5"/>
      <selection pane="bottomLeft" activeCell="S40" sqref="S40:S41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2.85546875" customWidth="1"/>
    <col min="7" max="7" width="12.7109375" bestFit="1" customWidth="1"/>
    <col min="8" max="8" width="14.140625" style="6" customWidth="1"/>
    <col min="9" max="9" width="16.7109375" style="133" customWidth="1"/>
    <col min="10" max="10" width="8.140625" style="6" bestFit="1" customWidth="1"/>
    <col min="11" max="11" width="9.7109375" style="143" customWidth="1"/>
    <col min="12" max="12" width="10" style="143" customWidth="1"/>
    <col min="13" max="13" width="14.140625" style="143" customWidth="1"/>
    <col min="14" max="14" width="8.28515625" style="143" customWidth="1"/>
    <col min="15" max="15" width="7.28515625" customWidth="1"/>
    <col min="16" max="17" width="10.42578125" customWidth="1"/>
    <col min="18" max="18" width="8.5703125" customWidth="1"/>
    <col min="19" max="19" width="8.140625" customWidth="1"/>
    <col min="20" max="20" width="8.5703125" customWidth="1"/>
    <col min="21" max="21" width="10" customWidth="1"/>
    <col min="22" max="22" width="8" customWidth="1"/>
    <col min="23" max="23" width="10.85546875" customWidth="1"/>
    <col min="24" max="24" width="9.28515625" customWidth="1"/>
    <col min="25" max="25" width="14" customWidth="1"/>
    <col min="26" max="26" width="11.28515625" customWidth="1"/>
    <col min="27" max="27" width="13" customWidth="1"/>
    <col min="28" max="28" width="17" customWidth="1"/>
  </cols>
  <sheetData>
    <row r="1" spans="1:28" ht="76.5" customHeight="1" x14ac:dyDescent="0.2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107">
        <v>2014</v>
      </c>
      <c r="B2" s="107">
        <v>3</v>
      </c>
      <c r="C2" s="107">
        <v>1</v>
      </c>
      <c r="D2" s="107">
        <v>-6.8</v>
      </c>
      <c r="E2" s="107" t="s">
        <v>9</v>
      </c>
      <c r="F2" s="107" t="s">
        <v>9</v>
      </c>
      <c r="G2" s="107">
        <f t="shared" ref="G2:G18" si="0">D2+5</f>
        <v>-1.7999999999999998</v>
      </c>
      <c r="H2" s="45">
        <v>41699</v>
      </c>
      <c r="I2" s="119">
        <v>-6.8</v>
      </c>
      <c r="J2" s="96">
        <v>1.8</v>
      </c>
      <c r="K2" s="143">
        <v>1.125</v>
      </c>
      <c r="L2" s="143">
        <v>3.25</v>
      </c>
      <c r="M2" s="143">
        <v>85.375</v>
      </c>
      <c r="N2" s="143" t="s">
        <v>117</v>
      </c>
    </row>
    <row r="3" spans="1:28" ht="15.75" thickBot="1" x14ac:dyDescent="0.3">
      <c r="A3" s="7">
        <v>2014</v>
      </c>
      <c r="B3" s="7">
        <v>3</v>
      </c>
      <c r="C3" s="7">
        <v>2</v>
      </c>
      <c r="D3" s="7">
        <v>-10.4</v>
      </c>
      <c r="E3" s="7" t="s">
        <v>9</v>
      </c>
      <c r="F3" s="7" t="s">
        <v>9</v>
      </c>
      <c r="G3" s="7">
        <f t="shared" si="0"/>
        <v>-5.4</v>
      </c>
      <c r="H3" s="9">
        <v>41700</v>
      </c>
      <c r="I3" s="120">
        <v>-10.4</v>
      </c>
      <c r="J3" s="55">
        <v>0.4</v>
      </c>
      <c r="K3" s="143">
        <v>1.875</v>
      </c>
      <c r="L3" s="143">
        <v>4.375</v>
      </c>
      <c r="M3" s="143">
        <v>81.625</v>
      </c>
      <c r="N3" s="143" t="s">
        <v>120</v>
      </c>
    </row>
    <row r="4" spans="1:28" ht="15.75" thickBot="1" x14ac:dyDescent="0.3">
      <c r="A4" s="7">
        <v>2014</v>
      </c>
      <c r="B4" s="7">
        <v>3</v>
      </c>
      <c r="C4" s="7">
        <v>3</v>
      </c>
      <c r="D4" s="7">
        <v>-10.6</v>
      </c>
      <c r="E4" s="7" t="s">
        <v>9</v>
      </c>
      <c r="F4" s="7" t="s">
        <v>9</v>
      </c>
      <c r="G4" s="7">
        <f t="shared" si="0"/>
        <v>-5.6</v>
      </c>
      <c r="H4" s="9">
        <v>41701</v>
      </c>
      <c r="I4" s="120">
        <v>-10.6</v>
      </c>
      <c r="J4" s="55">
        <v>1.5</v>
      </c>
      <c r="K4" s="143">
        <v>2.25</v>
      </c>
      <c r="L4" s="143">
        <v>5</v>
      </c>
      <c r="M4" s="143">
        <v>84.125</v>
      </c>
      <c r="N4" s="143" t="s">
        <v>117</v>
      </c>
    </row>
    <row r="5" spans="1:28" ht="15.75" thickBot="1" x14ac:dyDescent="0.3">
      <c r="A5" s="7">
        <v>2014</v>
      </c>
      <c r="B5" s="7">
        <v>3</v>
      </c>
      <c r="C5" s="7">
        <v>4</v>
      </c>
      <c r="D5" s="7">
        <v>-12.5</v>
      </c>
      <c r="E5" s="7" t="s">
        <v>9</v>
      </c>
      <c r="F5" s="7" t="s">
        <v>9</v>
      </c>
      <c r="G5" s="7">
        <f t="shared" si="0"/>
        <v>-7.5</v>
      </c>
      <c r="H5" s="9">
        <v>41702</v>
      </c>
      <c r="I5" s="120">
        <v>-12.5</v>
      </c>
      <c r="J5" s="55">
        <v>0.3</v>
      </c>
      <c r="K5" s="143">
        <v>0.75</v>
      </c>
      <c r="L5" s="143">
        <v>1.875</v>
      </c>
      <c r="M5" s="143">
        <v>81.125</v>
      </c>
      <c r="N5" s="143" t="s">
        <v>121</v>
      </c>
    </row>
    <row r="6" spans="1:28" ht="15.75" thickBot="1" x14ac:dyDescent="0.3">
      <c r="A6" s="7">
        <v>2014</v>
      </c>
      <c r="B6" s="7">
        <v>3</v>
      </c>
      <c r="C6" s="7">
        <v>5</v>
      </c>
      <c r="D6" s="7">
        <v>-16</v>
      </c>
      <c r="E6" s="7" t="s">
        <v>9</v>
      </c>
      <c r="F6" s="7" t="s">
        <v>9</v>
      </c>
      <c r="G6" s="7">
        <f t="shared" si="0"/>
        <v>-11</v>
      </c>
      <c r="H6" s="9">
        <v>41703</v>
      </c>
      <c r="I6" s="120">
        <v>-16</v>
      </c>
      <c r="J6" s="55">
        <v>0</v>
      </c>
      <c r="K6" s="143">
        <v>0.375</v>
      </c>
      <c r="L6" s="143">
        <v>1.25</v>
      </c>
      <c r="M6" s="143">
        <v>77.25</v>
      </c>
      <c r="N6" s="143" t="s">
        <v>127</v>
      </c>
    </row>
    <row r="7" spans="1:28" ht="15.75" thickBot="1" x14ac:dyDescent="0.3">
      <c r="A7" s="7">
        <v>2014</v>
      </c>
      <c r="B7" s="7">
        <v>3</v>
      </c>
      <c r="C7" s="7">
        <v>6</v>
      </c>
      <c r="D7" s="7">
        <v>-15.1</v>
      </c>
      <c r="E7" s="7" t="s">
        <v>9</v>
      </c>
      <c r="F7" s="7" t="s">
        <v>9</v>
      </c>
      <c r="G7" s="7">
        <f t="shared" si="0"/>
        <v>-10.1</v>
      </c>
      <c r="H7" s="9">
        <v>41704</v>
      </c>
      <c r="I7" s="120">
        <v>-15.1</v>
      </c>
      <c r="J7" s="55">
        <v>0</v>
      </c>
      <c r="K7" s="143">
        <v>1</v>
      </c>
      <c r="L7" s="143">
        <v>2.5</v>
      </c>
      <c r="M7" s="143">
        <v>76.625</v>
      </c>
      <c r="N7" s="143" t="s">
        <v>129</v>
      </c>
    </row>
    <row r="8" spans="1:28" ht="15.75" thickBot="1" x14ac:dyDescent="0.3">
      <c r="A8" s="7">
        <v>2014</v>
      </c>
      <c r="B8" s="7">
        <v>3</v>
      </c>
      <c r="C8" s="7">
        <v>7</v>
      </c>
      <c r="D8" s="7">
        <v>-9.4</v>
      </c>
      <c r="E8" s="7" t="s">
        <v>9</v>
      </c>
      <c r="F8" s="7" t="s">
        <v>9</v>
      </c>
      <c r="G8" s="7">
        <f t="shared" si="0"/>
        <v>-4.4000000000000004</v>
      </c>
      <c r="H8" s="9">
        <v>41705</v>
      </c>
      <c r="I8" s="120">
        <v>-9.4</v>
      </c>
      <c r="J8" s="55">
        <v>0</v>
      </c>
      <c r="K8" s="143">
        <v>3</v>
      </c>
      <c r="L8" s="143">
        <v>7.25</v>
      </c>
      <c r="M8" s="143">
        <v>62.75</v>
      </c>
      <c r="N8" s="143" t="s">
        <v>117</v>
      </c>
    </row>
    <row r="9" spans="1:28" ht="15.75" thickBot="1" x14ac:dyDescent="0.3">
      <c r="A9" s="7">
        <v>2014</v>
      </c>
      <c r="B9" s="7">
        <v>3</v>
      </c>
      <c r="C9" s="7">
        <v>8</v>
      </c>
      <c r="D9" s="7">
        <v>-9.1999999999999993</v>
      </c>
      <c r="E9" s="7" t="s">
        <v>9</v>
      </c>
      <c r="F9" s="7" t="s">
        <v>9</v>
      </c>
      <c r="G9" s="7">
        <f t="shared" si="0"/>
        <v>-4.1999999999999993</v>
      </c>
      <c r="H9" s="9">
        <v>41706</v>
      </c>
      <c r="I9" s="120">
        <v>-9.1999999999999993</v>
      </c>
      <c r="J9" s="55">
        <v>0</v>
      </c>
      <c r="K9" s="143">
        <v>2.875</v>
      </c>
      <c r="L9" s="143">
        <v>6.125</v>
      </c>
      <c r="M9" s="143">
        <v>78.75</v>
      </c>
      <c r="N9" s="143" t="s">
        <v>119</v>
      </c>
    </row>
    <row r="10" spans="1:28" ht="15.75" thickBot="1" x14ac:dyDescent="0.3">
      <c r="A10" s="7">
        <v>2014</v>
      </c>
      <c r="B10" s="7">
        <v>3</v>
      </c>
      <c r="C10" s="7">
        <v>9</v>
      </c>
      <c r="D10" s="7">
        <v>-12.6</v>
      </c>
      <c r="E10" s="7" t="s">
        <v>9</v>
      </c>
      <c r="F10" s="7" t="s">
        <v>9</v>
      </c>
      <c r="G10" s="7">
        <f t="shared" si="0"/>
        <v>-7.6</v>
      </c>
      <c r="H10" s="9">
        <v>41707</v>
      </c>
      <c r="I10" s="120">
        <v>-12.6</v>
      </c>
      <c r="J10" s="55">
        <v>0</v>
      </c>
      <c r="K10" s="143">
        <v>1.625</v>
      </c>
      <c r="L10" s="143">
        <v>3.75</v>
      </c>
      <c r="M10" s="143">
        <v>83.75</v>
      </c>
      <c r="N10" s="143" t="s">
        <v>120</v>
      </c>
    </row>
    <row r="11" spans="1:28" ht="15.75" thickBot="1" x14ac:dyDescent="0.3">
      <c r="A11" s="7">
        <v>2014</v>
      </c>
      <c r="B11" s="7">
        <v>3</v>
      </c>
      <c r="C11" s="7">
        <v>10</v>
      </c>
      <c r="D11" s="7">
        <v>-13.6</v>
      </c>
      <c r="E11" s="7" t="s">
        <v>9</v>
      </c>
      <c r="F11" s="7" t="s">
        <v>9</v>
      </c>
      <c r="G11" s="7">
        <f t="shared" si="0"/>
        <v>-8.6</v>
      </c>
      <c r="H11" s="9">
        <v>41708</v>
      </c>
      <c r="I11" s="120">
        <v>-13.6</v>
      </c>
      <c r="J11" s="55">
        <v>0</v>
      </c>
      <c r="K11" s="143">
        <v>2.125</v>
      </c>
      <c r="L11" s="143">
        <v>5.375</v>
      </c>
      <c r="M11" s="143">
        <v>77</v>
      </c>
      <c r="N11" s="143" t="s">
        <v>121</v>
      </c>
    </row>
    <row r="12" spans="1:28" ht="15.75" thickBot="1" x14ac:dyDescent="0.3">
      <c r="A12" s="7">
        <v>2014</v>
      </c>
      <c r="B12" s="7">
        <v>3</v>
      </c>
      <c r="C12" s="7">
        <v>11</v>
      </c>
      <c r="D12" s="7">
        <v>-7.7</v>
      </c>
      <c r="E12" s="7" t="s">
        <v>9</v>
      </c>
      <c r="F12" s="7" t="s">
        <v>9</v>
      </c>
      <c r="G12" s="7">
        <f t="shared" si="0"/>
        <v>-2.7</v>
      </c>
      <c r="H12" s="9">
        <v>41709</v>
      </c>
      <c r="I12" s="120">
        <v>-7.7</v>
      </c>
      <c r="J12" s="55">
        <v>0.8</v>
      </c>
      <c r="K12" s="143">
        <v>5.75</v>
      </c>
      <c r="L12" s="143">
        <v>14.25</v>
      </c>
      <c r="M12" s="143">
        <v>79.125</v>
      </c>
      <c r="N12" s="143" t="s">
        <v>117</v>
      </c>
    </row>
    <row r="13" spans="1:28" ht="16.5" thickBot="1" x14ac:dyDescent="0.3">
      <c r="A13" s="7">
        <v>2014</v>
      </c>
      <c r="B13" s="7">
        <v>3</v>
      </c>
      <c r="C13" s="7">
        <v>12</v>
      </c>
      <c r="D13" s="7">
        <v>-2.6</v>
      </c>
      <c r="E13" s="7" t="s">
        <v>10</v>
      </c>
      <c r="F13" s="58" t="s">
        <v>10</v>
      </c>
      <c r="G13" s="7">
        <f t="shared" si="0"/>
        <v>2.4</v>
      </c>
      <c r="H13" s="9">
        <v>41710</v>
      </c>
      <c r="I13" s="120">
        <v>-2.6</v>
      </c>
      <c r="J13" s="55">
        <v>0</v>
      </c>
      <c r="K13" s="165">
        <v>5.25</v>
      </c>
      <c r="L13" s="165">
        <v>11.5</v>
      </c>
      <c r="M13" s="165">
        <v>63.125</v>
      </c>
      <c r="N13" s="166" t="s">
        <v>120</v>
      </c>
    </row>
    <row r="14" spans="1:28" ht="16.5" thickBot="1" x14ac:dyDescent="0.3">
      <c r="A14" s="7">
        <v>2014</v>
      </c>
      <c r="B14" s="7">
        <v>3</v>
      </c>
      <c r="C14" s="7">
        <v>13</v>
      </c>
      <c r="D14" s="7">
        <v>-2.5</v>
      </c>
      <c r="E14" s="7" t="s">
        <v>10</v>
      </c>
      <c r="F14" s="58" t="s">
        <v>10</v>
      </c>
      <c r="G14" s="7">
        <f t="shared" si="0"/>
        <v>2.5</v>
      </c>
      <c r="H14" s="9">
        <v>41711</v>
      </c>
      <c r="I14" s="120">
        <v>-2.5</v>
      </c>
      <c r="J14" s="55">
        <v>0</v>
      </c>
      <c r="K14" s="167">
        <v>2</v>
      </c>
      <c r="L14" s="167">
        <v>4.625</v>
      </c>
      <c r="M14" s="167">
        <v>62.25</v>
      </c>
      <c r="N14" s="168" t="s">
        <v>121</v>
      </c>
    </row>
    <row r="15" spans="1:28" ht="16.5" thickBot="1" x14ac:dyDescent="0.3">
      <c r="A15" s="7">
        <v>2014</v>
      </c>
      <c r="B15" s="7">
        <v>3</v>
      </c>
      <c r="C15" s="7">
        <v>14</v>
      </c>
      <c r="D15" s="7">
        <v>-0.4</v>
      </c>
      <c r="E15" s="7" t="s">
        <v>10</v>
      </c>
      <c r="F15" s="58" t="s">
        <v>10</v>
      </c>
      <c r="G15" s="7">
        <f t="shared" si="0"/>
        <v>4.5999999999999996</v>
      </c>
      <c r="H15" s="9">
        <v>41712</v>
      </c>
      <c r="I15" s="120">
        <v>-0.4</v>
      </c>
      <c r="J15" s="55">
        <v>3.1</v>
      </c>
      <c r="K15" s="167">
        <v>5.125</v>
      </c>
      <c r="L15" s="167">
        <v>13.125</v>
      </c>
      <c r="M15" s="167">
        <v>65.375</v>
      </c>
      <c r="N15" s="168" t="s">
        <v>117</v>
      </c>
    </row>
    <row r="16" spans="1:28" ht="16.5" thickBot="1" x14ac:dyDescent="0.3">
      <c r="A16" s="7">
        <v>2014</v>
      </c>
      <c r="B16" s="7">
        <v>3</v>
      </c>
      <c r="C16" s="7">
        <v>15</v>
      </c>
      <c r="D16" s="7">
        <v>1.1000000000000001</v>
      </c>
      <c r="E16" s="7" t="s">
        <v>11</v>
      </c>
      <c r="F16" s="37" t="s">
        <v>11</v>
      </c>
      <c r="G16" s="7">
        <f t="shared" si="0"/>
        <v>6.1</v>
      </c>
      <c r="H16" s="9">
        <v>41713</v>
      </c>
      <c r="I16" s="120">
        <v>1.1000000000000001</v>
      </c>
      <c r="J16" s="55">
        <v>0.4</v>
      </c>
      <c r="K16" s="167">
        <v>4.375</v>
      </c>
      <c r="L16" s="167">
        <v>10.625</v>
      </c>
      <c r="M16" s="167">
        <v>72.625</v>
      </c>
      <c r="N16" s="168" t="s">
        <v>120</v>
      </c>
      <c r="R16" s="78"/>
    </row>
    <row r="17" spans="1:18" ht="16.5" thickBot="1" x14ac:dyDescent="0.3">
      <c r="A17" s="7">
        <v>2014</v>
      </c>
      <c r="B17" s="7">
        <v>3</v>
      </c>
      <c r="C17" s="7">
        <v>16</v>
      </c>
      <c r="D17" s="7">
        <v>0.2</v>
      </c>
      <c r="E17" s="7" t="s">
        <v>11</v>
      </c>
      <c r="F17" s="37" t="s">
        <v>11</v>
      </c>
      <c r="G17" s="7">
        <f t="shared" si="0"/>
        <v>5.2</v>
      </c>
      <c r="H17" s="9">
        <v>41714</v>
      </c>
      <c r="I17" s="120">
        <v>0.2</v>
      </c>
      <c r="J17" s="55">
        <v>0</v>
      </c>
      <c r="K17" s="167">
        <v>3.75</v>
      </c>
      <c r="L17" s="167">
        <v>9.25</v>
      </c>
      <c r="M17" s="167">
        <v>76.5</v>
      </c>
      <c r="N17" s="168" t="s">
        <v>117</v>
      </c>
      <c r="R17" s="78"/>
    </row>
    <row r="18" spans="1:18" ht="16.5" thickBot="1" x14ac:dyDescent="0.3">
      <c r="A18" s="7">
        <v>2014</v>
      </c>
      <c r="B18" s="7">
        <v>3</v>
      </c>
      <c r="C18" s="7">
        <v>17</v>
      </c>
      <c r="D18" s="7">
        <v>0</v>
      </c>
      <c r="E18" s="7" t="s">
        <v>11</v>
      </c>
      <c r="F18" s="37" t="s">
        <v>11</v>
      </c>
      <c r="G18" s="7">
        <f t="shared" si="0"/>
        <v>5</v>
      </c>
      <c r="H18" s="9">
        <v>41715</v>
      </c>
      <c r="I18" s="120">
        <v>0</v>
      </c>
      <c r="J18" s="55">
        <v>0</v>
      </c>
      <c r="K18" s="167">
        <v>1.875</v>
      </c>
      <c r="L18" s="167">
        <v>4.75</v>
      </c>
      <c r="M18" s="167">
        <v>66.375</v>
      </c>
      <c r="N18" s="168" t="s">
        <v>127</v>
      </c>
      <c r="R18" s="78"/>
    </row>
    <row r="19" spans="1:18" ht="16.5" thickBot="1" x14ac:dyDescent="0.3">
      <c r="A19" s="44">
        <v>2014</v>
      </c>
      <c r="B19" s="44">
        <v>3</v>
      </c>
      <c r="C19" s="44">
        <v>18</v>
      </c>
      <c r="D19" s="44">
        <v>0.4</v>
      </c>
      <c r="E19" s="44" t="s">
        <v>11</v>
      </c>
      <c r="F19" s="37" t="s">
        <v>11</v>
      </c>
      <c r="G19" s="44">
        <f t="shared" ref="G19:G30" si="1">D19-0</f>
        <v>0.4</v>
      </c>
      <c r="H19" s="45">
        <v>41716</v>
      </c>
      <c r="I19" s="121">
        <v>0.4</v>
      </c>
      <c r="J19" s="55">
        <v>0</v>
      </c>
      <c r="K19" s="167">
        <v>1.875</v>
      </c>
      <c r="L19" s="167">
        <v>5.75</v>
      </c>
      <c r="M19" s="167">
        <v>61.25</v>
      </c>
      <c r="N19" s="168" t="s">
        <v>124</v>
      </c>
      <c r="R19" s="78"/>
    </row>
    <row r="20" spans="1:18" ht="16.5" thickBot="1" x14ac:dyDescent="0.3">
      <c r="A20" s="10">
        <v>2014</v>
      </c>
      <c r="B20" s="10">
        <v>3</v>
      </c>
      <c r="C20" s="10">
        <v>19</v>
      </c>
      <c r="D20" s="10">
        <v>4.2</v>
      </c>
      <c r="E20" s="10" t="s">
        <v>11</v>
      </c>
      <c r="F20" s="11" t="s">
        <v>11</v>
      </c>
      <c r="G20" s="10">
        <f t="shared" si="1"/>
        <v>4.2</v>
      </c>
      <c r="H20" s="9">
        <v>41717</v>
      </c>
      <c r="I20" s="122">
        <v>4.2</v>
      </c>
      <c r="J20" s="55">
        <v>0.4</v>
      </c>
      <c r="K20" s="167">
        <v>2.25</v>
      </c>
      <c r="L20" s="167">
        <v>8</v>
      </c>
      <c r="M20" s="167">
        <v>61.75</v>
      </c>
      <c r="N20" s="168" t="s">
        <v>118</v>
      </c>
      <c r="R20" s="78"/>
    </row>
    <row r="21" spans="1:18" ht="15.75" customHeight="1" thickBot="1" x14ac:dyDescent="0.3">
      <c r="A21" s="10">
        <v>2014</v>
      </c>
      <c r="B21" s="10">
        <v>3</v>
      </c>
      <c r="C21" s="10">
        <v>20</v>
      </c>
      <c r="D21" s="10">
        <v>3.7</v>
      </c>
      <c r="E21" s="10" t="s">
        <v>11</v>
      </c>
      <c r="F21" s="11" t="s">
        <v>11</v>
      </c>
      <c r="G21" s="10">
        <f t="shared" si="1"/>
        <v>3.7</v>
      </c>
      <c r="H21" s="9">
        <v>41718</v>
      </c>
      <c r="I21" s="122">
        <v>3.7</v>
      </c>
      <c r="J21" s="55">
        <v>0.4</v>
      </c>
      <c r="K21" s="167">
        <v>4.375</v>
      </c>
      <c r="L21" s="167">
        <v>10.375</v>
      </c>
      <c r="M21" s="167">
        <v>69</v>
      </c>
      <c r="N21" s="168" t="s">
        <v>120</v>
      </c>
      <c r="R21" s="78"/>
    </row>
    <row r="22" spans="1:18" ht="15.75" customHeight="1" thickBot="1" x14ac:dyDescent="0.3">
      <c r="A22" s="10">
        <v>2014</v>
      </c>
      <c r="B22" s="10">
        <v>3</v>
      </c>
      <c r="C22" s="10">
        <v>21</v>
      </c>
      <c r="D22" s="10">
        <v>1.3</v>
      </c>
      <c r="E22" s="10" t="s">
        <v>11</v>
      </c>
      <c r="F22" s="11" t="s">
        <v>11</v>
      </c>
      <c r="G22" s="10">
        <f t="shared" si="1"/>
        <v>1.3</v>
      </c>
      <c r="H22" s="9">
        <v>41719</v>
      </c>
      <c r="I22" s="122">
        <v>1.3</v>
      </c>
      <c r="J22" s="55">
        <v>0</v>
      </c>
      <c r="K22" s="167">
        <v>1.625</v>
      </c>
      <c r="L22" s="167">
        <v>4.875</v>
      </c>
      <c r="M22" s="167">
        <v>73.75</v>
      </c>
      <c r="N22" s="168" t="s">
        <v>118</v>
      </c>
      <c r="R22" s="78"/>
    </row>
    <row r="23" spans="1:18" ht="15.75" customHeight="1" thickBot="1" x14ac:dyDescent="0.3">
      <c r="A23" s="10">
        <v>2014</v>
      </c>
      <c r="B23" s="10">
        <v>3</v>
      </c>
      <c r="C23" s="10">
        <v>22</v>
      </c>
      <c r="D23" s="10">
        <v>0.2</v>
      </c>
      <c r="E23" s="10" t="s">
        <v>11</v>
      </c>
      <c r="F23" s="11" t="s">
        <v>11</v>
      </c>
      <c r="G23" s="10">
        <f t="shared" si="1"/>
        <v>0.2</v>
      </c>
      <c r="H23" s="9">
        <v>41720</v>
      </c>
      <c r="I23" s="122">
        <v>0.2</v>
      </c>
      <c r="J23" s="55">
        <v>0</v>
      </c>
      <c r="K23" s="167">
        <v>1.125</v>
      </c>
      <c r="L23" s="167">
        <v>2.875</v>
      </c>
      <c r="M23" s="167">
        <v>64.375</v>
      </c>
      <c r="N23" s="168" t="s">
        <v>118</v>
      </c>
      <c r="R23" s="78"/>
    </row>
    <row r="24" spans="1:18" ht="15.75" customHeight="1" thickBot="1" x14ac:dyDescent="0.3">
      <c r="A24" s="10">
        <v>2014</v>
      </c>
      <c r="B24" s="10">
        <v>3</v>
      </c>
      <c r="C24" s="10">
        <v>23</v>
      </c>
      <c r="D24" s="10">
        <v>1.8</v>
      </c>
      <c r="E24" s="10" t="s">
        <v>11</v>
      </c>
      <c r="F24" s="11" t="s">
        <v>11</v>
      </c>
      <c r="G24" s="10">
        <f t="shared" si="1"/>
        <v>1.8</v>
      </c>
      <c r="H24" s="9">
        <v>41721</v>
      </c>
      <c r="I24" s="122">
        <v>1.8</v>
      </c>
      <c r="J24" s="55">
        <v>0</v>
      </c>
      <c r="K24" s="167">
        <v>2.625</v>
      </c>
      <c r="L24" s="167">
        <v>6.5</v>
      </c>
      <c r="M24" s="167">
        <v>73.75</v>
      </c>
      <c r="N24" s="168" t="s">
        <v>117</v>
      </c>
      <c r="R24" s="78"/>
    </row>
    <row r="25" spans="1:18" ht="15.75" customHeight="1" thickBot="1" x14ac:dyDescent="0.3">
      <c r="A25" s="10">
        <v>2014</v>
      </c>
      <c r="B25" s="10">
        <v>3</v>
      </c>
      <c r="C25" s="10">
        <v>24</v>
      </c>
      <c r="D25" s="10">
        <v>1.6</v>
      </c>
      <c r="E25" s="10" t="s">
        <v>11</v>
      </c>
      <c r="F25" s="11" t="s">
        <v>11</v>
      </c>
      <c r="G25" s="10">
        <f t="shared" si="1"/>
        <v>1.6</v>
      </c>
      <c r="H25" s="9">
        <v>41722</v>
      </c>
      <c r="I25" s="122">
        <v>1.6</v>
      </c>
      <c r="J25" s="55">
        <v>0.6</v>
      </c>
      <c r="K25" s="167">
        <v>1.75</v>
      </c>
      <c r="L25" s="167">
        <v>4.75</v>
      </c>
      <c r="M25" s="167">
        <v>69.75</v>
      </c>
      <c r="N25" s="168" t="s">
        <v>126</v>
      </c>
      <c r="R25" s="78"/>
    </row>
    <row r="26" spans="1:18" ht="15.75" customHeight="1" thickBot="1" x14ac:dyDescent="0.3">
      <c r="A26" s="10">
        <v>2014</v>
      </c>
      <c r="B26" s="10">
        <v>3</v>
      </c>
      <c r="C26" s="10">
        <v>25</v>
      </c>
      <c r="D26" s="10">
        <v>-0.1</v>
      </c>
      <c r="E26" s="10" t="s">
        <v>10</v>
      </c>
      <c r="F26" s="11" t="s">
        <v>11</v>
      </c>
      <c r="G26" s="10">
        <f t="shared" si="1"/>
        <v>-0.1</v>
      </c>
      <c r="H26" s="9">
        <v>41723</v>
      </c>
      <c r="I26" s="122">
        <v>-0.1</v>
      </c>
      <c r="J26" s="55">
        <v>0</v>
      </c>
      <c r="K26" s="167">
        <v>2.5</v>
      </c>
      <c r="L26" s="167">
        <v>5</v>
      </c>
      <c r="M26" s="167">
        <v>57.125</v>
      </c>
      <c r="N26" s="168" t="s">
        <v>119</v>
      </c>
      <c r="R26" s="78"/>
    </row>
    <row r="27" spans="1:18" ht="15.75" customHeight="1" thickBot="1" x14ac:dyDescent="0.3">
      <c r="A27" s="10">
        <v>2014</v>
      </c>
      <c r="B27" s="10">
        <v>3</v>
      </c>
      <c r="C27" s="10">
        <v>26</v>
      </c>
      <c r="D27" s="10">
        <v>2.1</v>
      </c>
      <c r="E27" s="10" t="s">
        <v>11</v>
      </c>
      <c r="F27" s="11" t="s">
        <v>11</v>
      </c>
      <c r="G27" s="10">
        <f t="shared" si="1"/>
        <v>2.1</v>
      </c>
      <c r="H27" s="9">
        <v>41724</v>
      </c>
      <c r="I27" s="122">
        <v>2.1</v>
      </c>
      <c r="J27" s="55">
        <v>0</v>
      </c>
      <c r="K27" s="167">
        <v>4.25</v>
      </c>
      <c r="L27" s="167">
        <v>9.875</v>
      </c>
      <c r="M27" s="167">
        <v>66.125</v>
      </c>
      <c r="N27" s="168" t="s">
        <v>120</v>
      </c>
      <c r="R27" s="78"/>
    </row>
    <row r="28" spans="1:18" ht="15.75" customHeight="1" thickBot="1" x14ac:dyDescent="0.3">
      <c r="A28" s="10">
        <v>2014</v>
      </c>
      <c r="B28" s="10">
        <v>3</v>
      </c>
      <c r="C28" s="10">
        <v>27</v>
      </c>
      <c r="D28" s="10">
        <v>5</v>
      </c>
      <c r="E28" s="10" t="s">
        <v>12</v>
      </c>
      <c r="F28" s="11" t="s">
        <v>11</v>
      </c>
      <c r="G28" s="10">
        <f t="shared" si="1"/>
        <v>5</v>
      </c>
      <c r="H28" s="9">
        <v>41725</v>
      </c>
      <c r="I28" s="122">
        <v>5</v>
      </c>
      <c r="J28" s="55">
        <v>0</v>
      </c>
      <c r="K28" s="167">
        <v>6.125</v>
      </c>
      <c r="L28" s="167">
        <v>13.5</v>
      </c>
      <c r="M28" s="167">
        <v>62.625</v>
      </c>
      <c r="N28" s="168" t="s">
        <v>119</v>
      </c>
      <c r="R28" s="78"/>
    </row>
    <row r="29" spans="1:18" ht="15.75" customHeight="1" thickBot="1" x14ac:dyDescent="0.3">
      <c r="A29" s="10">
        <v>2014</v>
      </c>
      <c r="B29" s="10">
        <v>3</v>
      </c>
      <c r="C29" s="10">
        <v>28</v>
      </c>
      <c r="D29" s="10">
        <v>0.6</v>
      </c>
      <c r="E29" s="10" t="s">
        <v>11</v>
      </c>
      <c r="F29" s="11" t="s">
        <v>11</v>
      </c>
      <c r="G29" s="10">
        <f t="shared" si="1"/>
        <v>0.6</v>
      </c>
      <c r="H29" s="9">
        <v>41726</v>
      </c>
      <c r="I29" s="122">
        <v>0.6</v>
      </c>
      <c r="J29" s="55">
        <v>1.7</v>
      </c>
      <c r="K29" s="167">
        <v>2.875</v>
      </c>
      <c r="L29" s="167">
        <v>6.75</v>
      </c>
      <c r="M29" s="167">
        <v>68.125</v>
      </c>
      <c r="N29" s="168" t="s">
        <v>117</v>
      </c>
      <c r="R29" s="78"/>
    </row>
    <row r="30" spans="1:18" ht="15.75" customHeight="1" thickBot="1" x14ac:dyDescent="0.3">
      <c r="A30" s="10">
        <v>2014</v>
      </c>
      <c r="B30" s="10">
        <v>3</v>
      </c>
      <c r="C30" s="10">
        <v>29</v>
      </c>
      <c r="D30" s="10">
        <v>0.9</v>
      </c>
      <c r="E30" s="10" t="s">
        <v>11</v>
      </c>
      <c r="F30" s="11" t="s">
        <v>11</v>
      </c>
      <c r="G30" s="10">
        <f t="shared" si="1"/>
        <v>0.9</v>
      </c>
      <c r="H30" s="9">
        <v>41727</v>
      </c>
      <c r="I30" s="122">
        <v>0.9</v>
      </c>
      <c r="J30" s="55">
        <v>0</v>
      </c>
      <c r="K30" s="167">
        <v>1.75</v>
      </c>
      <c r="L30" s="167">
        <v>4</v>
      </c>
      <c r="M30" s="167">
        <v>70.625</v>
      </c>
      <c r="N30" s="168" t="s">
        <v>117</v>
      </c>
      <c r="R30" s="78"/>
    </row>
    <row r="31" spans="1:18" ht="15.75" customHeight="1" thickBot="1" x14ac:dyDescent="0.3">
      <c r="A31" s="46">
        <v>2014</v>
      </c>
      <c r="B31" s="46">
        <v>3</v>
      </c>
      <c r="C31" s="46">
        <v>30</v>
      </c>
      <c r="D31" s="46">
        <v>6.4</v>
      </c>
      <c r="E31" s="46" t="s">
        <v>12</v>
      </c>
      <c r="F31" s="40" t="s">
        <v>12</v>
      </c>
      <c r="G31" s="46">
        <f t="shared" ref="G31:G62" si="2">D31-5</f>
        <v>1.4000000000000004</v>
      </c>
      <c r="H31" s="45">
        <v>41728</v>
      </c>
      <c r="I31" s="123">
        <v>6.4</v>
      </c>
      <c r="J31" s="55">
        <v>0</v>
      </c>
      <c r="K31" s="167">
        <v>2.75</v>
      </c>
      <c r="L31" s="167">
        <v>7.875</v>
      </c>
      <c r="M31" s="167">
        <v>56.75</v>
      </c>
      <c r="N31" s="168" t="s">
        <v>117</v>
      </c>
      <c r="R31" s="78"/>
    </row>
    <row r="32" spans="1:18" ht="15.75" customHeight="1" thickBot="1" x14ac:dyDescent="0.3">
      <c r="A32" s="12">
        <v>2014</v>
      </c>
      <c r="B32" s="12">
        <v>3</v>
      </c>
      <c r="C32" s="12">
        <v>31</v>
      </c>
      <c r="D32" s="12">
        <v>7.8</v>
      </c>
      <c r="E32" s="12" t="s">
        <v>12</v>
      </c>
      <c r="F32" s="13" t="s">
        <v>12</v>
      </c>
      <c r="G32" s="12">
        <f t="shared" si="2"/>
        <v>2.8</v>
      </c>
      <c r="H32" s="9">
        <v>41729</v>
      </c>
      <c r="I32" s="124">
        <v>7.8</v>
      </c>
      <c r="J32" s="55">
        <v>0</v>
      </c>
      <c r="K32" s="167">
        <v>2.625</v>
      </c>
      <c r="L32" s="167">
        <v>6.75</v>
      </c>
      <c r="M32" s="167">
        <v>56</v>
      </c>
      <c r="N32" s="168" t="s">
        <v>121</v>
      </c>
      <c r="R32" s="78"/>
    </row>
    <row r="33" spans="1:18" ht="15.75" customHeight="1" thickBot="1" x14ac:dyDescent="0.3">
      <c r="A33" s="12">
        <v>2014</v>
      </c>
      <c r="B33" s="12">
        <v>4</v>
      </c>
      <c r="C33" s="12">
        <v>1</v>
      </c>
      <c r="D33" s="12">
        <v>13.1</v>
      </c>
      <c r="E33" s="12" t="s">
        <v>13</v>
      </c>
      <c r="F33" s="13" t="s">
        <v>12</v>
      </c>
      <c r="G33" s="12">
        <f t="shared" si="2"/>
        <v>8.1</v>
      </c>
      <c r="H33" s="9">
        <v>41730</v>
      </c>
      <c r="I33" s="124">
        <v>13.1</v>
      </c>
      <c r="J33" s="55">
        <v>0</v>
      </c>
      <c r="K33" s="167">
        <v>1.5</v>
      </c>
      <c r="L33" s="167">
        <v>5.75</v>
      </c>
      <c r="M33" s="167">
        <v>48.125</v>
      </c>
      <c r="N33" s="168" t="s">
        <v>118</v>
      </c>
      <c r="R33" s="78"/>
    </row>
    <row r="34" spans="1:18" ht="15.75" customHeight="1" thickBot="1" x14ac:dyDescent="0.3">
      <c r="A34" s="12">
        <v>2014</v>
      </c>
      <c r="B34" s="12">
        <v>4</v>
      </c>
      <c r="C34" s="12">
        <v>2</v>
      </c>
      <c r="D34" s="12">
        <v>15.4</v>
      </c>
      <c r="E34" s="12" t="s">
        <v>14</v>
      </c>
      <c r="F34" s="13" t="s">
        <v>12</v>
      </c>
      <c r="G34" s="12">
        <f t="shared" si="2"/>
        <v>10.4</v>
      </c>
      <c r="H34" s="9">
        <v>41731</v>
      </c>
      <c r="I34" s="124">
        <v>15.4</v>
      </c>
      <c r="J34" s="55">
        <v>0</v>
      </c>
      <c r="K34" s="167">
        <v>1.25</v>
      </c>
      <c r="L34" s="167">
        <v>4.375</v>
      </c>
      <c r="M34" s="167">
        <v>44.75</v>
      </c>
      <c r="N34" s="168" t="s">
        <v>118</v>
      </c>
      <c r="R34" s="78"/>
    </row>
    <row r="35" spans="1:18" ht="15.75" customHeight="1" thickBot="1" x14ac:dyDescent="0.3">
      <c r="A35" s="12">
        <v>2014</v>
      </c>
      <c r="B35" s="12">
        <v>4</v>
      </c>
      <c r="C35" s="12">
        <v>3</v>
      </c>
      <c r="D35" s="12">
        <v>11.5</v>
      </c>
      <c r="E35" s="12" t="s">
        <v>13</v>
      </c>
      <c r="F35" s="13" t="s">
        <v>12</v>
      </c>
      <c r="G35" s="12">
        <f t="shared" si="2"/>
        <v>6.5</v>
      </c>
      <c r="H35" s="9">
        <v>41732</v>
      </c>
      <c r="I35" s="124">
        <v>11.5</v>
      </c>
      <c r="J35" s="55">
        <v>0</v>
      </c>
      <c r="K35" s="167">
        <v>2.375</v>
      </c>
      <c r="L35" s="167">
        <v>6.125</v>
      </c>
      <c r="M35" s="167">
        <v>59.75</v>
      </c>
      <c r="N35" s="168" t="s">
        <v>119</v>
      </c>
      <c r="R35" s="78"/>
    </row>
    <row r="36" spans="1:18" ht="15.75" customHeight="1" thickBot="1" x14ac:dyDescent="0.3">
      <c r="A36" s="12">
        <v>2014</v>
      </c>
      <c r="B36" s="12">
        <v>4</v>
      </c>
      <c r="C36" s="12">
        <v>4</v>
      </c>
      <c r="D36" s="12">
        <v>7.1</v>
      </c>
      <c r="E36" s="12" t="s">
        <v>12</v>
      </c>
      <c r="F36" s="13" t="s">
        <v>12</v>
      </c>
      <c r="G36" s="12">
        <f t="shared" si="2"/>
        <v>2.0999999999999996</v>
      </c>
      <c r="H36" s="9">
        <v>41733</v>
      </c>
      <c r="I36" s="124">
        <v>7.1</v>
      </c>
      <c r="J36" s="55">
        <v>0</v>
      </c>
      <c r="K36" s="167">
        <v>1</v>
      </c>
      <c r="L36" s="167">
        <v>4</v>
      </c>
      <c r="M36" s="167">
        <v>58</v>
      </c>
      <c r="N36" s="168" t="s">
        <v>120</v>
      </c>
      <c r="R36" s="78"/>
    </row>
    <row r="37" spans="1:18" ht="15.75" customHeight="1" thickBot="1" x14ac:dyDescent="0.3">
      <c r="A37" s="12">
        <v>2014</v>
      </c>
      <c r="B37" s="12">
        <v>4</v>
      </c>
      <c r="C37" s="12">
        <v>5</v>
      </c>
      <c r="D37" s="12">
        <v>7</v>
      </c>
      <c r="E37" s="12" t="s">
        <v>12</v>
      </c>
      <c r="F37" s="13" t="s">
        <v>12</v>
      </c>
      <c r="G37" s="12">
        <f t="shared" si="2"/>
        <v>2</v>
      </c>
      <c r="H37" s="9">
        <v>41734</v>
      </c>
      <c r="I37" s="124">
        <v>7</v>
      </c>
      <c r="J37" s="55">
        <v>0</v>
      </c>
      <c r="K37" s="167">
        <v>2.75</v>
      </c>
      <c r="L37" s="167">
        <v>5.875</v>
      </c>
      <c r="M37" s="167">
        <v>70.75</v>
      </c>
      <c r="N37" s="168" t="s">
        <v>120</v>
      </c>
      <c r="R37" s="78"/>
    </row>
    <row r="38" spans="1:18" ht="15.75" customHeight="1" thickBot="1" x14ac:dyDescent="0.3">
      <c r="A38" s="12">
        <v>2014</v>
      </c>
      <c r="B38" s="12">
        <v>4</v>
      </c>
      <c r="C38" s="12">
        <v>6</v>
      </c>
      <c r="D38" s="12">
        <v>2</v>
      </c>
      <c r="E38" s="12" t="s">
        <v>11</v>
      </c>
      <c r="F38" s="13" t="s">
        <v>12</v>
      </c>
      <c r="G38" s="12">
        <f t="shared" si="2"/>
        <v>-3</v>
      </c>
      <c r="H38" s="9">
        <v>41735</v>
      </c>
      <c r="I38" s="124">
        <v>2</v>
      </c>
      <c r="J38" s="55">
        <v>0</v>
      </c>
      <c r="K38" s="167">
        <v>1.125</v>
      </c>
      <c r="L38" s="167">
        <v>3.375</v>
      </c>
      <c r="M38" s="167">
        <v>61.75</v>
      </c>
      <c r="N38" s="168" t="s">
        <v>129</v>
      </c>
      <c r="P38">
        <v>14</v>
      </c>
      <c r="R38" s="78"/>
    </row>
    <row r="39" spans="1:18" ht="15.75" customHeight="1" thickBot="1" x14ac:dyDescent="0.3">
      <c r="A39" s="12">
        <v>2014</v>
      </c>
      <c r="B39" s="12">
        <v>4</v>
      </c>
      <c r="C39" s="12">
        <v>7</v>
      </c>
      <c r="D39" s="12">
        <v>6.2</v>
      </c>
      <c r="E39" s="12" t="s">
        <v>12</v>
      </c>
      <c r="F39" s="13" t="s">
        <v>12</v>
      </c>
      <c r="G39" s="12">
        <f t="shared" si="2"/>
        <v>1.2000000000000002</v>
      </c>
      <c r="H39" s="9">
        <v>41736</v>
      </c>
      <c r="I39" s="124">
        <v>6.2</v>
      </c>
      <c r="J39" s="55">
        <v>0</v>
      </c>
      <c r="K39" s="167">
        <v>3.875</v>
      </c>
      <c r="L39" s="167">
        <v>11.375</v>
      </c>
      <c r="M39" s="167">
        <v>63.375</v>
      </c>
      <c r="N39" s="168" t="s">
        <v>121</v>
      </c>
      <c r="R39" s="78"/>
    </row>
    <row r="40" spans="1:18" ht="15.75" customHeight="1" thickBot="1" x14ac:dyDescent="0.3">
      <c r="A40" s="12">
        <v>2014</v>
      </c>
      <c r="B40" s="12">
        <v>4</v>
      </c>
      <c r="C40" s="12">
        <v>8</v>
      </c>
      <c r="D40" s="12">
        <v>5.9</v>
      </c>
      <c r="E40" s="12" t="s">
        <v>12</v>
      </c>
      <c r="F40" s="13" t="s">
        <v>12</v>
      </c>
      <c r="G40" s="12">
        <f t="shared" si="2"/>
        <v>0.90000000000000036</v>
      </c>
      <c r="H40" s="9">
        <v>41737</v>
      </c>
      <c r="I40" s="124">
        <v>5.9</v>
      </c>
      <c r="J40" s="55">
        <v>0.1</v>
      </c>
      <c r="K40" s="167">
        <v>5.125</v>
      </c>
      <c r="L40" s="167">
        <v>14</v>
      </c>
      <c r="M40" s="167">
        <v>45.625</v>
      </c>
      <c r="N40" s="168" t="s">
        <v>117</v>
      </c>
      <c r="P40">
        <v>3</v>
      </c>
      <c r="Q40">
        <v>6</v>
      </c>
      <c r="R40" s="78"/>
    </row>
    <row r="41" spans="1:18" ht="15.75" customHeight="1" thickBot="1" x14ac:dyDescent="0.3">
      <c r="A41" s="12">
        <v>2014</v>
      </c>
      <c r="B41" s="12">
        <v>4</v>
      </c>
      <c r="C41" s="12">
        <v>9</v>
      </c>
      <c r="D41" s="12">
        <v>8.5</v>
      </c>
      <c r="E41" s="12" t="s">
        <v>12</v>
      </c>
      <c r="F41" s="13" t="s">
        <v>12</v>
      </c>
      <c r="G41" s="12">
        <f t="shared" si="2"/>
        <v>3.5</v>
      </c>
      <c r="H41" s="9">
        <v>41738</v>
      </c>
      <c r="I41" s="124">
        <v>8.5</v>
      </c>
      <c r="J41" s="55">
        <v>0</v>
      </c>
      <c r="K41" s="167">
        <v>3.5</v>
      </c>
      <c r="L41" s="167">
        <v>9.25</v>
      </c>
      <c r="M41" s="167">
        <v>44.25</v>
      </c>
      <c r="N41" s="168" t="s">
        <v>117</v>
      </c>
      <c r="P41">
        <v>3</v>
      </c>
      <c r="Q41">
        <v>18</v>
      </c>
      <c r="R41" s="78"/>
    </row>
    <row r="42" spans="1:18" ht="15.75" customHeight="1" thickBot="1" x14ac:dyDescent="0.3">
      <c r="A42" s="12">
        <v>2014</v>
      </c>
      <c r="B42" s="12">
        <v>4</v>
      </c>
      <c r="C42" s="12">
        <v>10</v>
      </c>
      <c r="D42" s="12">
        <v>9.9</v>
      </c>
      <c r="E42" s="12" t="s">
        <v>12</v>
      </c>
      <c r="F42" s="13" t="s">
        <v>12</v>
      </c>
      <c r="G42" s="12">
        <f t="shared" si="2"/>
        <v>4.9000000000000004</v>
      </c>
      <c r="H42" s="9">
        <v>41739</v>
      </c>
      <c r="I42" s="124">
        <v>9.9</v>
      </c>
      <c r="J42" s="55">
        <v>0.6</v>
      </c>
      <c r="K42" s="167">
        <v>3.375</v>
      </c>
      <c r="L42" s="167">
        <v>11.625</v>
      </c>
      <c r="M42" s="167">
        <v>53</v>
      </c>
      <c r="N42" s="168" t="s">
        <v>117</v>
      </c>
      <c r="O42">
        <v>7</v>
      </c>
      <c r="P42">
        <v>8</v>
      </c>
      <c r="Q42">
        <v>38</v>
      </c>
      <c r="R42" s="78"/>
    </row>
    <row r="43" spans="1:18" ht="15.75" customHeight="1" thickBot="1" x14ac:dyDescent="0.3">
      <c r="A43" s="12">
        <v>2014</v>
      </c>
      <c r="B43" s="12">
        <v>4</v>
      </c>
      <c r="C43" s="12">
        <v>11</v>
      </c>
      <c r="D43" s="12">
        <v>7.5</v>
      </c>
      <c r="E43" s="12" t="s">
        <v>12</v>
      </c>
      <c r="F43" s="13" t="s">
        <v>12</v>
      </c>
      <c r="G43" s="12">
        <f t="shared" si="2"/>
        <v>2.5</v>
      </c>
      <c r="H43" s="9">
        <v>41740</v>
      </c>
      <c r="I43" s="124">
        <v>7.5</v>
      </c>
      <c r="J43" s="55">
        <v>1.6</v>
      </c>
      <c r="K43" s="167">
        <v>2.75</v>
      </c>
      <c r="L43" s="167">
        <v>7.875</v>
      </c>
      <c r="M43" s="167">
        <v>78.75</v>
      </c>
      <c r="N43" s="168" t="s">
        <v>119</v>
      </c>
      <c r="O43">
        <v>4</v>
      </c>
      <c r="Q43">
        <v>28</v>
      </c>
      <c r="R43" s="78"/>
    </row>
    <row r="44" spans="1:18" ht="15.75" customHeight="1" thickBot="1" x14ac:dyDescent="0.3">
      <c r="A44" s="12">
        <v>2014</v>
      </c>
      <c r="B44" s="12">
        <v>4</v>
      </c>
      <c r="C44" s="12">
        <v>12</v>
      </c>
      <c r="D44" s="12">
        <v>-0.1</v>
      </c>
      <c r="E44" s="12" t="s">
        <v>10</v>
      </c>
      <c r="F44" s="13" t="s">
        <v>12</v>
      </c>
      <c r="G44" s="12">
        <f t="shared" si="2"/>
        <v>-5.0999999999999996</v>
      </c>
      <c r="H44" s="9">
        <v>41741</v>
      </c>
      <c r="I44" s="124">
        <v>-0.1</v>
      </c>
      <c r="J44" s="55">
        <v>0.6</v>
      </c>
      <c r="K44" s="167">
        <v>1.375</v>
      </c>
      <c r="L44" s="167">
        <v>5.125</v>
      </c>
      <c r="M44" s="167">
        <v>46.375</v>
      </c>
      <c r="N44" s="168" t="s">
        <v>122</v>
      </c>
      <c r="O44">
        <v>2</v>
      </c>
      <c r="Q44">
        <v>76</v>
      </c>
      <c r="R44" s="78"/>
    </row>
    <row r="45" spans="1:18" ht="15.75" customHeight="1" thickBot="1" x14ac:dyDescent="0.3">
      <c r="A45" s="12">
        <v>2014</v>
      </c>
      <c r="B45" s="12">
        <v>4</v>
      </c>
      <c r="C45" s="12">
        <v>13</v>
      </c>
      <c r="D45" s="12">
        <v>-1.1000000000000001</v>
      </c>
      <c r="E45" s="12" t="s">
        <v>10</v>
      </c>
      <c r="F45" s="13" t="s">
        <v>12</v>
      </c>
      <c r="G45" s="12">
        <f t="shared" si="2"/>
        <v>-6.1</v>
      </c>
      <c r="H45" s="9">
        <v>41742</v>
      </c>
      <c r="I45" s="124">
        <v>-1.1000000000000001</v>
      </c>
      <c r="J45" s="55">
        <v>0</v>
      </c>
      <c r="K45" s="167">
        <v>1.25</v>
      </c>
      <c r="L45" s="167">
        <v>4.125</v>
      </c>
      <c r="M45" s="167">
        <v>45.25</v>
      </c>
      <c r="N45" s="168" t="s">
        <v>117</v>
      </c>
      <c r="O45">
        <v>1</v>
      </c>
      <c r="P45">
        <v>6</v>
      </c>
      <c r="Q45">
        <v>123</v>
      </c>
      <c r="R45" s="78"/>
    </row>
    <row r="46" spans="1:18" ht="15.75" customHeight="1" thickBot="1" x14ac:dyDescent="0.3">
      <c r="A46" s="12">
        <v>2014</v>
      </c>
      <c r="B46" s="12">
        <v>4</v>
      </c>
      <c r="C46" s="12">
        <v>14</v>
      </c>
      <c r="D46" s="12">
        <v>3.6</v>
      </c>
      <c r="E46" s="12" t="s">
        <v>11</v>
      </c>
      <c r="F46" s="13" t="s">
        <v>12</v>
      </c>
      <c r="G46" s="12">
        <f t="shared" si="2"/>
        <v>-1.4</v>
      </c>
      <c r="H46" s="9">
        <v>41743</v>
      </c>
      <c r="I46" s="124">
        <v>3.6</v>
      </c>
      <c r="J46" s="55">
        <v>0</v>
      </c>
      <c r="K46" s="167">
        <v>1.625</v>
      </c>
      <c r="L46" s="167">
        <v>4.25</v>
      </c>
      <c r="M46" s="167">
        <v>46.5</v>
      </c>
      <c r="N46" s="168" t="s">
        <v>119</v>
      </c>
      <c r="O46">
        <v>3</v>
      </c>
      <c r="Q46">
        <v>175</v>
      </c>
      <c r="R46" s="78"/>
    </row>
    <row r="47" spans="1:18" ht="15.75" customHeight="1" thickBot="1" x14ac:dyDescent="0.3">
      <c r="A47" s="12">
        <v>2014</v>
      </c>
      <c r="B47" s="12">
        <v>4</v>
      </c>
      <c r="C47" s="12">
        <v>15</v>
      </c>
      <c r="D47" s="12">
        <v>3.5</v>
      </c>
      <c r="E47" s="12" t="s">
        <v>11</v>
      </c>
      <c r="F47" s="13" t="s">
        <v>12</v>
      </c>
      <c r="G47" s="12">
        <f t="shared" si="2"/>
        <v>-1.5</v>
      </c>
      <c r="H47" s="9">
        <v>41744</v>
      </c>
      <c r="I47" s="124">
        <v>3.5</v>
      </c>
      <c r="J47" s="55">
        <v>0</v>
      </c>
      <c r="K47" s="167">
        <v>1.25</v>
      </c>
      <c r="L47" s="167">
        <v>3.875</v>
      </c>
      <c r="M47" s="167">
        <v>47.375</v>
      </c>
      <c r="N47" s="168" t="s">
        <v>122</v>
      </c>
      <c r="O47">
        <v>5</v>
      </c>
      <c r="P47">
        <v>8</v>
      </c>
      <c r="Q47">
        <v>123</v>
      </c>
      <c r="R47" s="78"/>
    </row>
    <row r="48" spans="1:18" ht="15.75" customHeight="1" thickBot="1" x14ac:dyDescent="0.3">
      <c r="A48" s="12">
        <v>2014</v>
      </c>
      <c r="B48" s="12">
        <v>4</v>
      </c>
      <c r="C48" s="12">
        <v>16</v>
      </c>
      <c r="D48" s="12">
        <v>5.4</v>
      </c>
      <c r="E48" s="12" t="s">
        <v>12</v>
      </c>
      <c r="F48" s="13" t="s">
        <v>12</v>
      </c>
      <c r="G48" s="12">
        <f t="shared" si="2"/>
        <v>0.40000000000000036</v>
      </c>
      <c r="H48" s="9">
        <v>41745</v>
      </c>
      <c r="I48" s="124">
        <v>5.4</v>
      </c>
      <c r="J48" s="55">
        <v>0</v>
      </c>
      <c r="K48" s="167">
        <v>1.125</v>
      </c>
      <c r="L48" s="167">
        <v>3.125</v>
      </c>
      <c r="M48" s="167">
        <v>47.5</v>
      </c>
      <c r="N48" s="168" t="s">
        <v>119</v>
      </c>
      <c r="O48">
        <v>8</v>
      </c>
      <c r="Q48">
        <v>158</v>
      </c>
      <c r="R48" s="78"/>
    </row>
    <row r="49" spans="1:18" ht="15.75" customHeight="1" thickBot="1" x14ac:dyDescent="0.3">
      <c r="A49" s="12">
        <v>2014</v>
      </c>
      <c r="B49" s="12">
        <v>4</v>
      </c>
      <c r="C49" s="12">
        <v>17</v>
      </c>
      <c r="D49" s="12">
        <v>6.9</v>
      </c>
      <c r="E49" s="12" t="s">
        <v>12</v>
      </c>
      <c r="F49" s="13" t="s">
        <v>12</v>
      </c>
      <c r="G49" s="12">
        <f t="shared" si="2"/>
        <v>1.9000000000000004</v>
      </c>
      <c r="H49" s="9">
        <v>41746</v>
      </c>
      <c r="I49" s="124">
        <v>6.9</v>
      </c>
      <c r="J49" s="55">
        <v>0</v>
      </c>
      <c r="K49" s="167">
        <v>1.625</v>
      </c>
      <c r="L49" s="167">
        <v>4</v>
      </c>
      <c r="M49" s="167">
        <v>44.375</v>
      </c>
      <c r="N49" s="168" t="s">
        <v>117</v>
      </c>
      <c r="O49">
        <v>12</v>
      </c>
      <c r="Q49">
        <v>94</v>
      </c>
      <c r="R49" s="78"/>
    </row>
    <row r="50" spans="1:18" ht="15.75" customHeight="1" thickBot="1" x14ac:dyDescent="0.3">
      <c r="A50" s="12">
        <v>2014</v>
      </c>
      <c r="B50" s="12">
        <v>4</v>
      </c>
      <c r="C50" s="12">
        <v>18</v>
      </c>
      <c r="D50" s="12">
        <v>9.6999999999999993</v>
      </c>
      <c r="E50" s="12" t="s">
        <v>12</v>
      </c>
      <c r="F50" s="13" t="s">
        <v>12</v>
      </c>
      <c r="G50" s="12">
        <f t="shared" si="2"/>
        <v>4.6999999999999993</v>
      </c>
      <c r="H50" s="9">
        <v>41747</v>
      </c>
      <c r="I50" s="124">
        <v>9.6999999999999993</v>
      </c>
      <c r="J50" s="55">
        <v>0</v>
      </c>
      <c r="K50" s="167">
        <v>1.25</v>
      </c>
      <c r="L50" s="167">
        <v>4.25</v>
      </c>
      <c r="M50" s="167">
        <v>41.5</v>
      </c>
      <c r="N50" s="168" t="s">
        <v>120</v>
      </c>
      <c r="O50">
        <v>18</v>
      </c>
      <c r="P50">
        <v>8</v>
      </c>
      <c r="Q50">
        <v>183</v>
      </c>
      <c r="R50" s="78">
        <v>6</v>
      </c>
    </row>
    <row r="51" spans="1:18" ht="15.75" customHeight="1" thickBot="1" x14ac:dyDescent="0.3">
      <c r="A51" s="12">
        <v>2014</v>
      </c>
      <c r="B51" s="12">
        <v>4</v>
      </c>
      <c r="C51" s="12">
        <v>19</v>
      </c>
      <c r="D51" s="12">
        <v>12.3</v>
      </c>
      <c r="E51" s="12" t="s">
        <v>13</v>
      </c>
      <c r="F51" s="13" t="s">
        <v>12</v>
      </c>
      <c r="G51" s="12">
        <f t="shared" si="2"/>
        <v>7.3000000000000007</v>
      </c>
      <c r="H51" s="9">
        <v>41748</v>
      </c>
      <c r="I51" s="124">
        <v>12.3</v>
      </c>
      <c r="J51" s="55">
        <v>0</v>
      </c>
      <c r="K51" s="167">
        <v>4</v>
      </c>
      <c r="L51" s="167">
        <v>9.375</v>
      </c>
      <c r="M51" s="167">
        <v>34.75</v>
      </c>
      <c r="N51" s="168" t="s">
        <v>119</v>
      </c>
      <c r="O51">
        <v>25</v>
      </c>
      <c r="P51">
        <v>12</v>
      </c>
      <c r="Q51">
        <v>174</v>
      </c>
      <c r="R51" s="78">
        <v>9</v>
      </c>
    </row>
    <row r="52" spans="1:18" ht="15.75" customHeight="1" thickBot="1" x14ac:dyDescent="0.3">
      <c r="A52" s="12">
        <v>2014</v>
      </c>
      <c r="B52" s="12">
        <v>4</v>
      </c>
      <c r="C52" s="12">
        <v>20</v>
      </c>
      <c r="D52" s="12">
        <v>12.1</v>
      </c>
      <c r="E52" s="12" t="s">
        <v>13</v>
      </c>
      <c r="F52" s="13" t="s">
        <v>12</v>
      </c>
      <c r="G52" s="12">
        <f t="shared" si="2"/>
        <v>7.1</v>
      </c>
      <c r="H52" s="9">
        <v>41749</v>
      </c>
      <c r="I52" s="124">
        <v>12.1</v>
      </c>
      <c r="J52" s="55">
        <v>0</v>
      </c>
      <c r="K52" s="167">
        <v>3.625</v>
      </c>
      <c r="L52" s="167">
        <v>7.25</v>
      </c>
      <c r="M52" s="167">
        <v>39.625</v>
      </c>
      <c r="N52" s="168" t="s">
        <v>122</v>
      </c>
      <c r="O52">
        <v>35</v>
      </c>
      <c r="P52">
        <v>17</v>
      </c>
      <c r="Q52">
        <v>114</v>
      </c>
      <c r="R52" s="78">
        <v>12</v>
      </c>
    </row>
    <row r="53" spans="1:18" ht="15.75" customHeight="1" thickBot="1" x14ac:dyDescent="0.3">
      <c r="A53" s="12">
        <v>2014</v>
      </c>
      <c r="B53" s="12">
        <v>4</v>
      </c>
      <c r="C53" s="12">
        <v>21</v>
      </c>
      <c r="D53" s="12">
        <v>12.7</v>
      </c>
      <c r="E53" s="12" t="s">
        <v>13</v>
      </c>
      <c r="F53" s="13" t="s">
        <v>12</v>
      </c>
      <c r="G53" s="12">
        <f t="shared" si="2"/>
        <v>7.6999999999999993</v>
      </c>
      <c r="H53" s="9">
        <v>41750</v>
      </c>
      <c r="I53" s="124">
        <v>12.7</v>
      </c>
      <c r="J53" s="55">
        <v>0</v>
      </c>
      <c r="K53" s="167">
        <v>6.25</v>
      </c>
      <c r="L53" s="167">
        <v>15.125</v>
      </c>
      <c r="M53" s="167">
        <v>44.125</v>
      </c>
      <c r="N53" s="168" t="s">
        <v>119</v>
      </c>
      <c r="O53">
        <v>55</v>
      </c>
      <c r="P53">
        <v>24</v>
      </c>
      <c r="Q53">
        <v>138</v>
      </c>
      <c r="R53" s="78">
        <v>15</v>
      </c>
    </row>
    <row r="54" spans="1:18" ht="15.75" customHeight="1" thickBot="1" x14ac:dyDescent="0.3">
      <c r="A54" s="12">
        <v>2014</v>
      </c>
      <c r="B54" s="12">
        <v>4</v>
      </c>
      <c r="C54" s="12">
        <v>22</v>
      </c>
      <c r="D54" s="12">
        <v>5.6</v>
      </c>
      <c r="E54" s="12" t="s">
        <v>12</v>
      </c>
      <c r="F54" s="13" t="s">
        <v>12</v>
      </c>
      <c r="G54" s="12">
        <f t="shared" si="2"/>
        <v>0.59999999999999964</v>
      </c>
      <c r="H54" s="9">
        <v>41751</v>
      </c>
      <c r="I54" s="124">
        <v>5.6</v>
      </c>
      <c r="J54" s="55">
        <v>9.4</v>
      </c>
      <c r="K54" s="167">
        <v>3.625</v>
      </c>
      <c r="L54" s="167">
        <v>10.25</v>
      </c>
      <c r="M54" s="167">
        <v>66.375</v>
      </c>
      <c r="N54" s="168" t="s">
        <v>128</v>
      </c>
      <c r="O54">
        <v>6</v>
      </c>
      <c r="P54">
        <v>15</v>
      </c>
      <c r="Q54">
        <v>99</v>
      </c>
      <c r="R54" s="78">
        <v>4</v>
      </c>
    </row>
    <row r="55" spans="1:18" ht="15.75" customHeight="1" thickBot="1" x14ac:dyDescent="0.3">
      <c r="A55" s="12">
        <v>2014</v>
      </c>
      <c r="B55" s="12">
        <v>4</v>
      </c>
      <c r="C55" s="12">
        <v>23</v>
      </c>
      <c r="D55" s="12">
        <v>0.8</v>
      </c>
      <c r="E55" s="12" t="s">
        <v>11</v>
      </c>
      <c r="F55" s="13" t="s">
        <v>12</v>
      </c>
      <c r="G55" s="12">
        <f t="shared" si="2"/>
        <v>-4.2</v>
      </c>
      <c r="H55" s="9">
        <v>41752</v>
      </c>
      <c r="I55" s="124">
        <v>0.8</v>
      </c>
      <c r="J55" s="55">
        <v>0</v>
      </c>
      <c r="K55" s="167">
        <v>3.875</v>
      </c>
      <c r="L55" s="167">
        <v>9.5</v>
      </c>
      <c r="M55" s="167">
        <v>41.875</v>
      </c>
      <c r="N55" s="168" t="s">
        <v>119</v>
      </c>
      <c r="O55">
        <v>9</v>
      </c>
      <c r="P55">
        <v>28</v>
      </c>
      <c r="Q55">
        <v>166</v>
      </c>
      <c r="R55" s="78">
        <v>2</v>
      </c>
    </row>
    <row r="56" spans="1:18" ht="15.75" customHeight="1" thickBot="1" x14ac:dyDescent="0.3">
      <c r="A56" s="12">
        <v>2014</v>
      </c>
      <c r="B56" s="12">
        <v>4</v>
      </c>
      <c r="C56" s="12">
        <v>24</v>
      </c>
      <c r="D56" s="12">
        <v>4.8</v>
      </c>
      <c r="E56" s="12" t="s">
        <v>11</v>
      </c>
      <c r="F56" s="13" t="s">
        <v>12</v>
      </c>
      <c r="G56" s="12">
        <f t="shared" si="2"/>
        <v>-0.20000000000000018</v>
      </c>
      <c r="H56" s="9">
        <v>41753</v>
      </c>
      <c r="I56" s="124">
        <v>4.8</v>
      </c>
      <c r="J56" s="55">
        <v>0</v>
      </c>
      <c r="K56" s="167">
        <v>3.25</v>
      </c>
      <c r="L56" s="167">
        <v>9.125</v>
      </c>
      <c r="M56" s="167">
        <v>34.75</v>
      </c>
      <c r="N56" s="168" t="s">
        <v>117</v>
      </c>
      <c r="O56">
        <v>15</v>
      </c>
      <c r="P56">
        <v>42</v>
      </c>
      <c r="Q56">
        <v>127</v>
      </c>
      <c r="R56" s="78">
        <v>5</v>
      </c>
    </row>
    <row r="57" spans="1:18" ht="15.75" customHeight="1" thickBot="1" x14ac:dyDescent="0.3">
      <c r="A57" s="12">
        <v>2014</v>
      </c>
      <c r="B57" s="12">
        <v>4</v>
      </c>
      <c r="C57" s="12">
        <v>25</v>
      </c>
      <c r="D57" s="12">
        <v>11</v>
      </c>
      <c r="E57" s="12" t="s">
        <v>13</v>
      </c>
      <c r="F57" s="13" t="s">
        <v>12</v>
      </c>
      <c r="G57" s="12">
        <f t="shared" si="2"/>
        <v>6</v>
      </c>
      <c r="H57" s="9">
        <v>41754</v>
      </c>
      <c r="I57" s="124">
        <v>11</v>
      </c>
      <c r="J57" s="55">
        <v>0</v>
      </c>
      <c r="K57" s="167">
        <v>3.875</v>
      </c>
      <c r="L57" s="167">
        <v>11.75</v>
      </c>
      <c r="M57" s="167">
        <v>26.25</v>
      </c>
      <c r="N57" s="168" t="s">
        <v>121</v>
      </c>
      <c r="O57">
        <v>38</v>
      </c>
      <c r="P57">
        <v>59</v>
      </c>
      <c r="Q57">
        <v>95</v>
      </c>
      <c r="R57" s="78">
        <v>11</v>
      </c>
    </row>
    <row r="58" spans="1:18" ht="15.75" customHeight="1" thickBot="1" x14ac:dyDescent="0.3">
      <c r="A58" s="12">
        <v>2014</v>
      </c>
      <c r="B58" s="12">
        <v>4</v>
      </c>
      <c r="C58" s="12">
        <v>26</v>
      </c>
      <c r="D58" s="12">
        <v>13.7</v>
      </c>
      <c r="E58" s="12" t="s">
        <v>13</v>
      </c>
      <c r="F58" s="13" t="s">
        <v>12</v>
      </c>
      <c r="G58" s="12">
        <f t="shared" si="2"/>
        <v>8.6999999999999993</v>
      </c>
      <c r="H58" s="9">
        <v>41755</v>
      </c>
      <c r="I58" s="124">
        <v>13.7</v>
      </c>
      <c r="J58" s="55">
        <v>0</v>
      </c>
      <c r="K58" s="167">
        <v>5.375</v>
      </c>
      <c r="L58" s="167">
        <v>14.375</v>
      </c>
      <c r="M58" s="167">
        <v>36.5</v>
      </c>
      <c r="N58" s="168" t="s">
        <v>117</v>
      </c>
      <c r="O58">
        <v>100</v>
      </c>
      <c r="P58">
        <v>83</v>
      </c>
      <c r="Q58">
        <v>63</v>
      </c>
      <c r="R58" s="78">
        <v>17</v>
      </c>
    </row>
    <row r="59" spans="1:18" ht="15.75" customHeight="1" thickBot="1" x14ac:dyDescent="0.3">
      <c r="A59" s="12">
        <v>2014</v>
      </c>
      <c r="B59" s="12">
        <v>4</v>
      </c>
      <c r="C59" s="12">
        <v>27</v>
      </c>
      <c r="D59" s="12">
        <v>8.6999999999999993</v>
      </c>
      <c r="E59" s="12" t="s">
        <v>12</v>
      </c>
      <c r="F59" s="13" t="s">
        <v>12</v>
      </c>
      <c r="G59" s="12">
        <f t="shared" si="2"/>
        <v>3.6999999999999993</v>
      </c>
      <c r="H59" s="9">
        <v>41756</v>
      </c>
      <c r="I59" s="124">
        <v>8.6999999999999993</v>
      </c>
      <c r="J59" s="55">
        <v>0</v>
      </c>
      <c r="K59" s="167">
        <v>5</v>
      </c>
      <c r="L59" s="167">
        <v>12.625</v>
      </c>
      <c r="M59" s="167">
        <v>40.875</v>
      </c>
      <c r="N59" s="168" t="s">
        <v>119</v>
      </c>
      <c r="O59">
        <v>82</v>
      </c>
      <c r="P59">
        <v>117</v>
      </c>
      <c r="Q59">
        <v>131</v>
      </c>
      <c r="R59" s="78">
        <v>12</v>
      </c>
    </row>
    <row r="60" spans="1:18" ht="15.75" customHeight="1" thickBot="1" x14ac:dyDescent="0.3">
      <c r="A60" s="12">
        <v>2014</v>
      </c>
      <c r="B60" s="12">
        <v>4</v>
      </c>
      <c r="C60" s="12">
        <v>28</v>
      </c>
      <c r="D60" s="12">
        <v>4.7</v>
      </c>
      <c r="E60" s="12" t="s">
        <v>11</v>
      </c>
      <c r="F60" s="13" t="s">
        <v>12</v>
      </c>
      <c r="G60" s="12">
        <f t="shared" si="2"/>
        <v>-0.29999999999999982</v>
      </c>
      <c r="H60" s="9">
        <v>41757</v>
      </c>
      <c r="I60" s="124">
        <v>4.7</v>
      </c>
      <c r="J60" s="55">
        <v>0.9</v>
      </c>
      <c r="K60" s="167">
        <v>5.125</v>
      </c>
      <c r="L60" s="167">
        <v>10.75</v>
      </c>
      <c r="M60" s="167">
        <v>63.25</v>
      </c>
      <c r="N60" s="168" t="s">
        <v>122</v>
      </c>
      <c r="O60">
        <v>45</v>
      </c>
      <c r="P60">
        <v>145</v>
      </c>
      <c r="Q60">
        <v>73</v>
      </c>
      <c r="R60" s="78">
        <v>7</v>
      </c>
    </row>
    <row r="61" spans="1:18" ht="15.75" customHeight="1" thickBot="1" x14ac:dyDescent="0.3">
      <c r="A61" s="12">
        <v>2014</v>
      </c>
      <c r="B61" s="12">
        <v>4</v>
      </c>
      <c r="C61" s="12">
        <v>29</v>
      </c>
      <c r="D61" s="12">
        <v>3.1</v>
      </c>
      <c r="E61" s="12" t="s">
        <v>11</v>
      </c>
      <c r="F61" s="13" t="s">
        <v>12</v>
      </c>
      <c r="G61" s="12">
        <f t="shared" si="2"/>
        <v>-1.9</v>
      </c>
      <c r="H61" s="9">
        <v>41758</v>
      </c>
      <c r="I61" s="124">
        <v>3.1</v>
      </c>
      <c r="J61" s="55">
        <v>0</v>
      </c>
      <c r="K61" s="167">
        <v>4.125</v>
      </c>
      <c r="L61" s="167">
        <v>9.125</v>
      </c>
      <c r="M61" s="167">
        <v>52.75</v>
      </c>
      <c r="N61" s="168" t="s">
        <v>117</v>
      </c>
      <c r="O61">
        <v>28</v>
      </c>
      <c r="P61">
        <v>178</v>
      </c>
      <c r="Q61">
        <v>41</v>
      </c>
      <c r="R61" s="78">
        <v>5</v>
      </c>
    </row>
    <row r="62" spans="1:18" ht="15.75" customHeight="1" thickBot="1" x14ac:dyDescent="0.3">
      <c r="A62" s="12">
        <v>2014</v>
      </c>
      <c r="B62" s="12">
        <v>4</v>
      </c>
      <c r="C62" s="12">
        <v>30</v>
      </c>
      <c r="D62" s="12">
        <v>4.4000000000000004</v>
      </c>
      <c r="E62" s="12" t="s">
        <v>11</v>
      </c>
      <c r="F62" s="13" t="s">
        <v>12</v>
      </c>
      <c r="G62" s="12">
        <f t="shared" si="2"/>
        <v>-0.59999999999999964</v>
      </c>
      <c r="H62" s="9">
        <v>41759</v>
      </c>
      <c r="I62" s="124">
        <v>4.4000000000000004</v>
      </c>
      <c r="J62" s="55">
        <v>0</v>
      </c>
      <c r="K62" s="167">
        <v>1.875</v>
      </c>
      <c r="L62" s="167">
        <v>6</v>
      </c>
      <c r="M62" s="167">
        <v>56.125</v>
      </c>
      <c r="N62" s="168" t="s">
        <v>117</v>
      </c>
      <c r="O62">
        <v>22</v>
      </c>
      <c r="P62">
        <v>215</v>
      </c>
      <c r="Q62">
        <v>14</v>
      </c>
      <c r="R62" s="78">
        <v>6</v>
      </c>
    </row>
    <row r="63" spans="1:18" ht="15.75" customHeight="1" thickBot="1" x14ac:dyDescent="0.3">
      <c r="A63" s="47">
        <v>2014</v>
      </c>
      <c r="B63" s="47">
        <v>5</v>
      </c>
      <c r="C63" s="47">
        <v>1</v>
      </c>
      <c r="D63" s="47">
        <v>14.5</v>
      </c>
      <c r="E63" s="47" t="s">
        <v>13</v>
      </c>
      <c r="F63" s="32" t="s">
        <v>15</v>
      </c>
      <c r="G63" s="47">
        <f t="shared" ref="G63:G103" si="3">D63-10</f>
        <v>4.5</v>
      </c>
      <c r="H63" s="45">
        <v>41760</v>
      </c>
      <c r="I63" s="125">
        <v>14.5</v>
      </c>
      <c r="J63" s="55">
        <v>0</v>
      </c>
      <c r="K63" s="167">
        <v>2.5</v>
      </c>
      <c r="L63" s="167">
        <v>6.5</v>
      </c>
      <c r="M63" s="167">
        <v>27.875</v>
      </c>
      <c r="N63" s="168" t="s">
        <v>120</v>
      </c>
      <c r="O63">
        <v>35</v>
      </c>
      <c r="P63">
        <v>253</v>
      </c>
      <c r="R63" s="78">
        <v>28</v>
      </c>
    </row>
    <row r="64" spans="1:18" ht="15.75" customHeight="1" thickBot="1" x14ac:dyDescent="0.3">
      <c r="A64" s="14">
        <v>2014</v>
      </c>
      <c r="B64" s="14">
        <v>5</v>
      </c>
      <c r="C64" s="14">
        <v>2</v>
      </c>
      <c r="D64" s="14">
        <v>14.9</v>
      </c>
      <c r="E64" s="14" t="s">
        <v>13</v>
      </c>
      <c r="F64" s="15" t="s">
        <v>15</v>
      </c>
      <c r="G64" s="14">
        <f t="shared" si="3"/>
        <v>4.9000000000000004</v>
      </c>
      <c r="H64" s="9">
        <v>41761</v>
      </c>
      <c r="I64" s="126">
        <v>14.9</v>
      </c>
      <c r="J64" s="55">
        <v>0</v>
      </c>
      <c r="K64" s="167">
        <v>1.5</v>
      </c>
      <c r="L64" s="167">
        <v>4.25</v>
      </c>
      <c r="M64" s="167">
        <v>31.75</v>
      </c>
      <c r="N64" s="168" t="s">
        <v>129</v>
      </c>
      <c r="O64">
        <v>42</v>
      </c>
      <c r="P64">
        <v>278</v>
      </c>
      <c r="R64" s="78">
        <v>54</v>
      </c>
    </row>
    <row r="65" spans="1:20" ht="15.75" customHeight="1" thickBot="1" x14ac:dyDescent="0.3">
      <c r="A65" s="14">
        <v>2014</v>
      </c>
      <c r="B65" s="14">
        <v>5</v>
      </c>
      <c r="C65" s="14">
        <v>3</v>
      </c>
      <c r="D65" s="14">
        <v>17.3</v>
      </c>
      <c r="E65" s="14" t="s">
        <v>14</v>
      </c>
      <c r="F65" s="15" t="s">
        <v>15</v>
      </c>
      <c r="G65" s="14">
        <f t="shared" si="3"/>
        <v>7.3000000000000007</v>
      </c>
      <c r="H65" s="9">
        <v>41762</v>
      </c>
      <c r="I65" s="126">
        <v>17.3</v>
      </c>
      <c r="J65" s="55">
        <v>0</v>
      </c>
      <c r="K65" s="167">
        <v>2.375</v>
      </c>
      <c r="L65" s="167">
        <v>6.375</v>
      </c>
      <c r="M65" s="167">
        <v>33.5</v>
      </c>
      <c r="N65" s="168" t="s">
        <v>120</v>
      </c>
      <c r="O65">
        <v>58</v>
      </c>
      <c r="P65">
        <v>289</v>
      </c>
      <c r="R65" s="78">
        <v>76</v>
      </c>
    </row>
    <row r="66" spans="1:20" ht="15.75" customHeight="1" thickBot="1" x14ac:dyDescent="0.3">
      <c r="A66" s="14">
        <v>2014</v>
      </c>
      <c r="B66" s="14">
        <v>5</v>
      </c>
      <c r="C66" s="14">
        <v>4</v>
      </c>
      <c r="D66" s="14">
        <v>20</v>
      </c>
      <c r="E66" s="14" t="s">
        <v>14</v>
      </c>
      <c r="F66" s="15" t="s">
        <v>15</v>
      </c>
      <c r="G66" s="14">
        <f t="shared" si="3"/>
        <v>10</v>
      </c>
      <c r="H66" s="9">
        <v>41763</v>
      </c>
      <c r="I66" s="126">
        <v>20</v>
      </c>
      <c r="J66" s="55">
        <v>0</v>
      </c>
      <c r="K66" s="167">
        <v>2.5</v>
      </c>
      <c r="L66" s="167">
        <v>6.25</v>
      </c>
      <c r="M66" s="167">
        <v>40.375</v>
      </c>
      <c r="N66" s="168" t="s">
        <v>122</v>
      </c>
      <c r="O66">
        <v>65</v>
      </c>
      <c r="P66">
        <v>289</v>
      </c>
      <c r="Q66">
        <v>14</v>
      </c>
      <c r="R66" s="78">
        <v>119</v>
      </c>
    </row>
    <row r="67" spans="1:20" ht="15.75" customHeight="1" thickBot="1" x14ac:dyDescent="0.3">
      <c r="A67" s="14">
        <v>2014</v>
      </c>
      <c r="B67" s="14">
        <v>5</v>
      </c>
      <c r="C67" s="14">
        <v>5</v>
      </c>
      <c r="D67" s="14">
        <v>18.100000000000001</v>
      </c>
      <c r="E67" s="14" t="s">
        <v>14</v>
      </c>
      <c r="F67" s="15" t="s">
        <v>15</v>
      </c>
      <c r="G67" s="14">
        <f t="shared" si="3"/>
        <v>8.1000000000000014</v>
      </c>
      <c r="H67" s="9">
        <v>41764</v>
      </c>
      <c r="I67" s="126">
        <v>18.100000000000001</v>
      </c>
      <c r="J67" s="55">
        <v>2.5</v>
      </c>
      <c r="K67" s="167">
        <v>4.75</v>
      </c>
      <c r="L67" s="167">
        <v>11.75</v>
      </c>
      <c r="M67" s="167">
        <v>46.25</v>
      </c>
      <c r="N67" s="168" t="s">
        <v>123</v>
      </c>
      <c r="O67">
        <v>28</v>
      </c>
      <c r="P67">
        <v>245</v>
      </c>
      <c r="R67" s="78">
        <v>98</v>
      </c>
    </row>
    <row r="68" spans="1:20" ht="15.75" customHeight="1" thickBot="1" x14ac:dyDescent="0.3">
      <c r="A68" s="14">
        <v>2014</v>
      </c>
      <c r="B68" s="14">
        <v>5</v>
      </c>
      <c r="C68" s="14">
        <v>6</v>
      </c>
      <c r="D68" s="14">
        <v>7.6</v>
      </c>
      <c r="E68" s="14" t="s">
        <v>12</v>
      </c>
      <c r="F68" s="15" t="s">
        <v>15</v>
      </c>
      <c r="G68" s="14">
        <f t="shared" si="3"/>
        <v>-2.4000000000000004</v>
      </c>
      <c r="H68" s="9">
        <v>41765</v>
      </c>
      <c r="I68" s="126">
        <v>7.6</v>
      </c>
      <c r="J68" s="55">
        <v>0</v>
      </c>
      <c r="K68" s="167">
        <v>2.125</v>
      </c>
      <c r="L68" s="167">
        <v>6.75</v>
      </c>
      <c r="M68" s="167">
        <v>37.25</v>
      </c>
      <c r="N68" s="168" t="s">
        <v>123</v>
      </c>
      <c r="O68">
        <v>19</v>
      </c>
      <c r="P68">
        <v>203</v>
      </c>
      <c r="R68" s="78">
        <v>87</v>
      </c>
    </row>
    <row r="69" spans="1:20" ht="15.75" customHeight="1" thickBot="1" x14ac:dyDescent="0.3">
      <c r="A69" s="14">
        <v>2014</v>
      </c>
      <c r="B69" s="14">
        <v>5</v>
      </c>
      <c r="C69" s="14">
        <v>7</v>
      </c>
      <c r="D69" s="14">
        <v>8.6</v>
      </c>
      <c r="E69" s="14" t="s">
        <v>12</v>
      </c>
      <c r="F69" s="15" t="s">
        <v>15</v>
      </c>
      <c r="G69" s="14">
        <f t="shared" si="3"/>
        <v>-1.4000000000000004</v>
      </c>
      <c r="H69" s="9">
        <v>41766</v>
      </c>
      <c r="I69" s="126">
        <v>8.6</v>
      </c>
      <c r="J69" s="55">
        <v>0</v>
      </c>
      <c r="K69" s="167">
        <v>2.375</v>
      </c>
      <c r="L69" s="167">
        <v>7.625</v>
      </c>
      <c r="M69" s="167">
        <v>32.125</v>
      </c>
      <c r="N69" s="168" t="s">
        <v>129</v>
      </c>
      <c r="O69">
        <v>12</v>
      </c>
      <c r="P69">
        <v>168</v>
      </c>
      <c r="R69" s="78">
        <v>65</v>
      </c>
    </row>
    <row r="70" spans="1:20" ht="15.75" customHeight="1" thickBot="1" x14ac:dyDescent="0.3">
      <c r="A70" s="14">
        <v>2014</v>
      </c>
      <c r="B70" s="14">
        <v>5</v>
      </c>
      <c r="C70" s="14">
        <v>8</v>
      </c>
      <c r="D70" s="14">
        <v>10</v>
      </c>
      <c r="E70" s="14" t="s">
        <v>13</v>
      </c>
      <c r="F70" s="15" t="s">
        <v>15</v>
      </c>
      <c r="G70" s="14">
        <f t="shared" si="3"/>
        <v>0</v>
      </c>
      <c r="H70" s="9">
        <v>41767</v>
      </c>
      <c r="I70" s="126">
        <v>10</v>
      </c>
      <c r="J70" s="55">
        <v>0</v>
      </c>
      <c r="K70" s="167">
        <v>1.5</v>
      </c>
      <c r="L70" s="167">
        <v>4.875</v>
      </c>
      <c r="M70" s="167">
        <v>39.875</v>
      </c>
      <c r="N70" s="168" t="s">
        <v>129</v>
      </c>
      <c r="O70">
        <v>7</v>
      </c>
      <c r="P70">
        <v>137</v>
      </c>
      <c r="R70" s="78">
        <v>54</v>
      </c>
    </row>
    <row r="71" spans="1:20" ht="15.75" customHeight="1" thickBot="1" x14ac:dyDescent="0.3">
      <c r="A71" s="14">
        <v>2014</v>
      </c>
      <c r="B71" s="14">
        <v>5</v>
      </c>
      <c r="C71" s="14">
        <v>9</v>
      </c>
      <c r="D71" s="14">
        <v>12.4</v>
      </c>
      <c r="E71" s="14" t="s">
        <v>13</v>
      </c>
      <c r="F71" s="15" t="s">
        <v>15</v>
      </c>
      <c r="G71" s="14">
        <f t="shared" si="3"/>
        <v>2.4000000000000004</v>
      </c>
      <c r="H71" s="9">
        <v>41768</v>
      </c>
      <c r="I71" s="126">
        <v>12.4</v>
      </c>
      <c r="J71" s="55">
        <v>0.3</v>
      </c>
      <c r="K71" s="167">
        <v>2.75</v>
      </c>
      <c r="L71" s="167">
        <v>6.625</v>
      </c>
      <c r="M71" s="167">
        <v>41</v>
      </c>
      <c r="N71" s="168" t="s">
        <v>122</v>
      </c>
      <c r="O71">
        <v>3</v>
      </c>
      <c r="P71">
        <v>112</v>
      </c>
      <c r="Q71">
        <v>6</v>
      </c>
      <c r="R71" s="78">
        <v>42</v>
      </c>
    </row>
    <row r="72" spans="1:20" ht="15.75" customHeight="1" thickBot="1" x14ac:dyDescent="0.3">
      <c r="A72" s="14">
        <v>2014</v>
      </c>
      <c r="B72" s="14">
        <v>5</v>
      </c>
      <c r="C72" s="14">
        <v>10</v>
      </c>
      <c r="D72" s="14">
        <v>10.199999999999999</v>
      </c>
      <c r="E72" s="14" t="s">
        <v>13</v>
      </c>
      <c r="F72" s="15" t="s">
        <v>15</v>
      </c>
      <c r="G72" s="14">
        <f t="shared" si="3"/>
        <v>0.19999999999999929</v>
      </c>
      <c r="H72" s="9">
        <v>41769</v>
      </c>
      <c r="I72" s="126">
        <v>10.199999999999999</v>
      </c>
      <c r="J72" s="55">
        <v>0</v>
      </c>
      <c r="K72" s="167">
        <v>2.125</v>
      </c>
      <c r="L72" s="167">
        <v>6.5</v>
      </c>
      <c r="M72" s="167">
        <v>50.25</v>
      </c>
      <c r="N72" s="168" t="s">
        <v>128</v>
      </c>
      <c r="O72">
        <v>2</v>
      </c>
      <c r="P72">
        <v>89</v>
      </c>
      <c r="Q72">
        <v>21</v>
      </c>
      <c r="R72" s="78">
        <v>37</v>
      </c>
    </row>
    <row r="73" spans="1:20" ht="15.75" customHeight="1" thickBot="1" x14ac:dyDescent="0.3">
      <c r="A73" s="14">
        <v>2014</v>
      </c>
      <c r="B73" s="14">
        <v>5</v>
      </c>
      <c r="C73" s="14">
        <v>11</v>
      </c>
      <c r="D73" s="14">
        <v>4</v>
      </c>
      <c r="E73" s="14" t="s">
        <v>11</v>
      </c>
      <c r="F73" s="15" t="s">
        <v>15</v>
      </c>
      <c r="G73" s="14">
        <f t="shared" si="3"/>
        <v>-6</v>
      </c>
      <c r="H73" s="9">
        <v>41770</v>
      </c>
      <c r="I73" s="126">
        <v>4</v>
      </c>
      <c r="J73" s="55">
        <v>0</v>
      </c>
      <c r="K73" s="167">
        <v>1.25</v>
      </c>
      <c r="L73" s="167">
        <v>4.625</v>
      </c>
      <c r="M73" s="167">
        <v>51.75</v>
      </c>
      <c r="N73" s="168" t="s">
        <v>120</v>
      </c>
      <c r="O73">
        <v>4</v>
      </c>
      <c r="P73">
        <v>68</v>
      </c>
      <c r="Q73">
        <v>42</v>
      </c>
      <c r="R73" s="78">
        <v>24</v>
      </c>
    </row>
    <row r="74" spans="1:20" ht="15.75" customHeight="1" thickBot="1" x14ac:dyDescent="0.3">
      <c r="A74" s="14">
        <v>2014</v>
      </c>
      <c r="B74" s="14">
        <v>5</v>
      </c>
      <c r="C74" s="14">
        <v>12</v>
      </c>
      <c r="D74" s="14">
        <v>7.6</v>
      </c>
      <c r="E74" s="14" t="s">
        <v>12</v>
      </c>
      <c r="F74" s="15" t="s">
        <v>15</v>
      </c>
      <c r="G74" s="14">
        <f t="shared" si="3"/>
        <v>-2.4000000000000004</v>
      </c>
      <c r="H74" s="9">
        <v>41771</v>
      </c>
      <c r="I74" s="126">
        <v>7.6</v>
      </c>
      <c r="J74" s="55">
        <v>0</v>
      </c>
      <c r="K74" s="167">
        <v>1.625</v>
      </c>
      <c r="L74" s="167">
        <v>5.125</v>
      </c>
      <c r="M74" s="167">
        <v>44.375</v>
      </c>
      <c r="N74" s="168" t="s">
        <v>121</v>
      </c>
      <c r="O74">
        <v>9</v>
      </c>
      <c r="P74">
        <v>49</v>
      </c>
      <c r="Q74">
        <v>25</v>
      </c>
      <c r="R74" s="78">
        <v>18</v>
      </c>
    </row>
    <row r="75" spans="1:20" ht="15.75" customHeight="1" thickBot="1" x14ac:dyDescent="0.3">
      <c r="A75" s="14">
        <v>2014</v>
      </c>
      <c r="B75" s="14">
        <v>5</v>
      </c>
      <c r="C75" s="14">
        <v>13</v>
      </c>
      <c r="D75" s="14">
        <v>13.6</v>
      </c>
      <c r="E75" s="14" t="s">
        <v>13</v>
      </c>
      <c r="F75" s="15" t="s">
        <v>15</v>
      </c>
      <c r="G75" s="14">
        <f t="shared" si="3"/>
        <v>3.5999999999999996</v>
      </c>
      <c r="H75" s="9">
        <v>41772</v>
      </c>
      <c r="I75" s="126">
        <v>13.6</v>
      </c>
      <c r="J75" s="55">
        <v>5.5</v>
      </c>
      <c r="K75" s="167">
        <v>2.75</v>
      </c>
      <c r="L75" s="167">
        <v>9.75</v>
      </c>
      <c r="M75" s="167">
        <v>75.75</v>
      </c>
      <c r="N75" s="168" t="s">
        <v>120</v>
      </c>
      <c r="P75">
        <v>35</v>
      </c>
      <c r="R75" s="78">
        <v>9</v>
      </c>
    </row>
    <row r="76" spans="1:20" ht="15.75" customHeight="1" thickBot="1" x14ac:dyDescent="0.3">
      <c r="A76" s="14">
        <v>2014</v>
      </c>
      <c r="B76" s="14">
        <v>5</v>
      </c>
      <c r="C76" s="14">
        <v>14</v>
      </c>
      <c r="D76" s="14">
        <v>13.2</v>
      </c>
      <c r="E76" s="14" t="s">
        <v>13</v>
      </c>
      <c r="F76" s="15" t="s">
        <v>15</v>
      </c>
      <c r="G76" s="14">
        <f t="shared" si="3"/>
        <v>3.1999999999999993</v>
      </c>
      <c r="H76" s="9">
        <v>41773</v>
      </c>
      <c r="I76" s="126">
        <v>13.2</v>
      </c>
      <c r="J76" s="55">
        <v>4</v>
      </c>
      <c r="K76" s="167">
        <v>2</v>
      </c>
      <c r="L76" s="167">
        <v>7.5</v>
      </c>
      <c r="M76" s="167">
        <v>64</v>
      </c>
      <c r="N76" s="168" t="s">
        <v>128</v>
      </c>
      <c r="O76">
        <v>2</v>
      </c>
      <c r="P76">
        <v>24</v>
      </c>
      <c r="R76" s="78">
        <v>6</v>
      </c>
    </row>
    <row r="77" spans="1:20" ht="15.75" customHeight="1" thickBot="1" x14ac:dyDescent="0.3">
      <c r="A77" s="14">
        <v>2014</v>
      </c>
      <c r="B77" s="14">
        <v>5</v>
      </c>
      <c r="C77" s="14">
        <v>15</v>
      </c>
      <c r="D77" s="14">
        <v>9.1</v>
      </c>
      <c r="E77" s="14" t="s">
        <v>12</v>
      </c>
      <c r="F77" s="15" t="s">
        <v>15</v>
      </c>
      <c r="G77" s="14">
        <f t="shared" si="3"/>
        <v>-0.90000000000000036</v>
      </c>
      <c r="H77" s="9">
        <v>41774</v>
      </c>
      <c r="I77" s="126">
        <v>9.1</v>
      </c>
      <c r="J77" s="55">
        <v>0</v>
      </c>
      <c r="K77" s="167">
        <v>1.625</v>
      </c>
      <c r="L77" s="167">
        <v>4.75</v>
      </c>
      <c r="M77" s="167">
        <v>65.25</v>
      </c>
      <c r="N77" s="168" t="s">
        <v>121</v>
      </c>
      <c r="P77">
        <v>16</v>
      </c>
      <c r="R77" s="78">
        <v>5</v>
      </c>
    </row>
    <row r="78" spans="1:20" ht="15.75" customHeight="1" thickBot="1" x14ac:dyDescent="0.3">
      <c r="A78" s="14">
        <v>2014</v>
      </c>
      <c r="B78" s="14">
        <v>5</v>
      </c>
      <c r="C78" s="14">
        <v>16</v>
      </c>
      <c r="D78" s="14">
        <v>11.4</v>
      </c>
      <c r="E78" s="14" t="s">
        <v>13</v>
      </c>
      <c r="F78" s="15" t="s">
        <v>15</v>
      </c>
      <c r="G78" s="14">
        <f t="shared" si="3"/>
        <v>1.4000000000000004</v>
      </c>
      <c r="H78" s="9">
        <v>41775</v>
      </c>
      <c r="I78" s="126">
        <v>11.4</v>
      </c>
      <c r="J78" s="55">
        <v>0</v>
      </c>
      <c r="K78" s="167">
        <v>0.75</v>
      </c>
      <c r="L78" s="167">
        <v>2.875</v>
      </c>
      <c r="M78" s="167">
        <v>51.625</v>
      </c>
      <c r="N78" s="168" t="s">
        <v>127</v>
      </c>
      <c r="P78">
        <v>10</v>
      </c>
      <c r="R78" s="78"/>
      <c r="S78">
        <v>2</v>
      </c>
    </row>
    <row r="79" spans="1:20" ht="15.75" customHeight="1" thickBot="1" x14ac:dyDescent="0.3">
      <c r="A79" s="14">
        <v>2014</v>
      </c>
      <c r="B79" s="14">
        <v>5</v>
      </c>
      <c r="C79" s="14">
        <v>17</v>
      </c>
      <c r="D79" s="14">
        <v>16.399999999999999</v>
      </c>
      <c r="E79" s="14" t="s">
        <v>14</v>
      </c>
      <c r="F79" s="15" t="s">
        <v>15</v>
      </c>
      <c r="G79" s="14">
        <f t="shared" si="3"/>
        <v>6.3999999999999986</v>
      </c>
      <c r="H79" s="9">
        <v>41776</v>
      </c>
      <c r="I79" s="126">
        <v>16.399999999999999</v>
      </c>
      <c r="J79" s="55">
        <v>0.4</v>
      </c>
      <c r="K79" s="167">
        <v>2.625</v>
      </c>
      <c r="L79" s="167">
        <v>9.875</v>
      </c>
      <c r="M79" s="167">
        <v>57.5</v>
      </c>
      <c r="N79" s="168" t="s">
        <v>122</v>
      </c>
      <c r="R79" s="78"/>
      <c r="S79">
        <v>5</v>
      </c>
      <c r="T79">
        <v>6</v>
      </c>
    </row>
    <row r="80" spans="1:20" ht="15.75" customHeight="1" thickBot="1" x14ac:dyDescent="0.3">
      <c r="A80" s="14">
        <v>2014</v>
      </c>
      <c r="B80" s="14">
        <v>5</v>
      </c>
      <c r="C80" s="14">
        <v>18</v>
      </c>
      <c r="D80" s="14">
        <v>5.7</v>
      </c>
      <c r="E80" s="14" t="s">
        <v>12</v>
      </c>
      <c r="F80" s="15" t="s">
        <v>15</v>
      </c>
      <c r="G80" s="14">
        <f t="shared" si="3"/>
        <v>-4.3</v>
      </c>
      <c r="H80" s="9">
        <v>41777</v>
      </c>
      <c r="I80" s="126">
        <v>5.7</v>
      </c>
      <c r="J80" s="55">
        <v>0</v>
      </c>
      <c r="K80" s="167">
        <v>2</v>
      </c>
      <c r="L80" s="167">
        <v>5.875</v>
      </c>
      <c r="M80" s="167">
        <v>54</v>
      </c>
      <c r="N80" s="168" t="s">
        <v>120</v>
      </c>
      <c r="R80" s="78"/>
      <c r="S80">
        <v>7</v>
      </c>
      <c r="T80">
        <v>5</v>
      </c>
    </row>
    <row r="81" spans="1:21" ht="15.75" customHeight="1" thickBot="1" x14ac:dyDescent="0.3">
      <c r="A81" s="14">
        <v>2014</v>
      </c>
      <c r="B81" s="14">
        <v>5</v>
      </c>
      <c r="C81" s="14">
        <v>19</v>
      </c>
      <c r="D81" s="14">
        <v>5.2</v>
      </c>
      <c r="E81" s="14" t="s">
        <v>12</v>
      </c>
      <c r="F81" s="15" t="s">
        <v>15</v>
      </c>
      <c r="G81" s="14">
        <f t="shared" si="3"/>
        <v>-4.8</v>
      </c>
      <c r="H81" s="9">
        <v>41778</v>
      </c>
      <c r="I81" s="126">
        <v>5.2</v>
      </c>
      <c r="J81" s="55">
        <v>0</v>
      </c>
      <c r="K81" s="167">
        <v>2</v>
      </c>
      <c r="L81" s="167">
        <v>6.25</v>
      </c>
      <c r="M81" s="167">
        <v>43.75</v>
      </c>
      <c r="N81" s="168" t="s">
        <v>130</v>
      </c>
      <c r="R81" s="78"/>
      <c r="S81">
        <v>10</v>
      </c>
      <c r="T81">
        <v>12</v>
      </c>
    </row>
    <row r="82" spans="1:21" ht="15.75" customHeight="1" thickBot="1" x14ac:dyDescent="0.3">
      <c r="A82" s="14">
        <v>2014</v>
      </c>
      <c r="B82" s="14">
        <v>5</v>
      </c>
      <c r="C82" s="14">
        <v>20</v>
      </c>
      <c r="D82" s="14">
        <v>6.9</v>
      </c>
      <c r="E82" s="14" t="s">
        <v>12</v>
      </c>
      <c r="F82" s="15" t="s">
        <v>15</v>
      </c>
      <c r="G82" s="14">
        <f t="shared" si="3"/>
        <v>-3.0999999999999996</v>
      </c>
      <c r="H82" s="9">
        <v>41779</v>
      </c>
      <c r="I82" s="126">
        <v>6.9</v>
      </c>
      <c r="J82" s="55">
        <v>0</v>
      </c>
      <c r="K82" s="167">
        <v>1.875</v>
      </c>
      <c r="L82" s="167">
        <v>5.875</v>
      </c>
      <c r="M82" s="167">
        <v>39.875</v>
      </c>
      <c r="N82" s="168" t="s">
        <v>122</v>
      </c>
      <c r="R82" s="78"/>
      <c r="S82">
        <v>13</v>
      </c>
      <c r="T82">
        <v>18</v>
      </c>
    </row>
    <row r="83" spans="1:21" ht="15.75" customHeight="1" thickBot="1" x14ac:dyDescent="0.3">
      <c r="A83" s="14">
        <v>2014</v>
      </c>
      <c r="B83" s="14">
        <v>5</v>
      </c>
      <c r="C83" s="14">
        <v>21</v>
      </c>
      <c r="D83" s="14">
        <v>11</v>
      </c>
      <c r="E83" s="14" t="s">
        <v>13</v>
      </c>
      <c r="F83" s="15" t="s">
        <v>15</v>
      </c>
      <c r="G83" s="14">
        <f t="shared" si="3"/>
        <v>1</v>
      </c>
      <c r="H83" s="9">
        <v>41780</v>
      </c>
      <c r="I83" s="126">
        <v>11</v>
      </c>
      <c r="J83" s="55">
        <v>0</v>
      </c>
      <c r="K83" s="167">
        <v>1.375</v>
      </c>
      <c r="L83" s="167">
        <v>5.875</v>
      </c>
      <c r="M83" s="167">
        <v>47.5</v>
      </c>
      <c r="N83" s="168" t="s">
        <v>123</v>
      </c>
      <c r="R83" s="78"/>
      <c r="S83">
        <v>15</v>
      </c>
      <c r="T83">
        <v>9</v>
      </c>
    </row>
    <row r="84" spans="1:21" ht="15.75" customHeight="1" thickBot="1" x14ac:dyDescent="0.3">
      <c r="A84" s="14">
        <v>2014</v>
      </c>
      <c r="B84" s="14">
        <v>5</v>
      </c>
      <c r="C84" s="14">
        <v>22</v>
      </c>
      <c r="D84" s="14">
        <v>6.9</v>
      </c>
      <c r="E84" s="14" t="s">
        <v>12</v>
      </c>
      <c r="F84" s="15" t="s">
        <v>15</v>
      </c>
      <c r="G84" s="14">
        <f t="shared" si="3"/>
        <v>-3.0999999999999996</v>
      </c>
      <c r="H84" s="9">
        <v>41781</v>
      </c>
      <c r="I84" s="126">
        <v>6.9</v>
      </c>
      <c r="J84" s="55">
        <v>2.8</v>
      </c>
      <c r="K84" s="167">
        <v>2.375</v>
      </c>
      <c r="L84" s="167">
        <v>6.25</v>
      </c>
      <c r="M84" s="167">
        <v>78.625</v>
      </c>
      <c r="N84" s="168" t="s">
        <v>119</v>
      </c>
      <c r="R84" s="78"/>
      <c r="S84">
        <v>10</v>
      </c>
      <c r="T84">
        <v>22</v>
      </c>
    </row>
    <row r="85" spans="1:21" ht="15.75" customHeight="1" thickBot="1" x14ac:dyDescent="0.3">
      <c r="A85" s="14">
        <v>2014</v>
      </c>
      <c r="B85" s="14">
        <v>5</v>
      </c>
      <c r="C85" s="14">
        <v>23</v>
      </c>
      <c r="D85" s="14">
        <v>11.2</v>
      </c>
      <c r="E85" s="14" t="s">
        <v>13</v>
      </c>
      <c r="F85" s="15" t="s">
        <v>15</v>
      </c>
      <c r="G85" s="14">
        <f t="shared" si="3"/>
        <v>1.1999999999999993</v>
      </c>
      <c r="H85" s="9">
        <v>41782</v>
      </c>
      <c r="I85" s="126">
        <v>11.2</v>
      </c>
      <c r="J85" s="55">
        <v>0</v>
      </c>
      <c r="K85" s="167">
        <v>3.875</v>
      </c>
      <c r="L85" s="167">
        <v>8.375</v>
      </c>
      <c r="M85" s="167">
        <v>45.125</v>
      </c>
      <c r="N85" s="168" t="s">
        <v>119</v>
      </c>
      <c r="R85" s="78"/>
      <c r="S85">
        <v>17</v>
      </c>
      <c r="T85">
        <v>28</v>
      </c>
    </row>
    <row r="86" spans="1:21" ht="15.75" customHeight="1" thickBot="1" x14ac:dyDescent="0.3">
      <c r="A86" s="14">
        <v>2014</v>
      </c>
      <c r="B86" s="14">
        <v>5</v>
      </c>
      <c r="C86" s="14">
        <v>24</v>
      </c>
      <c r="D86" s="14">
        <v>16.899999999999999</v>
      </c>
      <c r="E86" s="14" t="s">
        <v>14</v>
      </c>
      <c r="F86" s="15" t="s">
        <v>15</v>
      </c>
      <c r="G86" s="14">
        <f t="shared" si="3"/>
        <v>6.8999999999999986</v>
      </c>
      <c r="H86" s="9">
        <v>41783</v>
      </c>
      <c r="I86" s="126">
        <v>16.899999999999999</v>
      </c>
      <c r="J86" s="55">
        <v>6.5</v>
      </c>
      <c r="K86" s="167">
        <v>5.625</v>
      </c>
      <c r="L86" s="167">
        <v>15.25</v>
      </c>
      <c r="M86" s="167">
        <v>71.25</v>
      </c>
      <c r="N86" s="168" t="s">
        <v>120</v>
      </c>
      <c r="R86" s="78"/>
      <c r="S86">
        <v>9</v>
      </c>
      <c r="T86">
        <v>50</v>
      </c>
    </row>
    <row r="87" spans="1:21" ht="15.75" customHeight="1" thickBot="1" x14ac:dyDescent="0.3">
      <c r="A87" s="14">
        <v>2014</v>
      </c>
      <c r="B87" s="14">
        <v>5</v>
      </c>
      <c r="C87" s="14">
        <v>25</v>
      </c>
      <c r="D87" s="14">
        <v>10.5</v>
      </c>
      <c r="E87" s="14" t="s">
        <v>13</v>
      </c>
      <c r="F87" s="15" t="s">
        <v>15</v>
      </c>
      <c r="G87" s="14">
        <f t="shared" si="3"/>
        <v>0.5</v>
      </c>
      <c r="H87" s="9">
        <v>41784</v>
      </c>
      <c r="I87" s="126">
        <v>10.5</v>
      </c>
      <c r="J87" s="55">
        <v>17.399999999999999</v>
      </c>
      <c r="K87" s="167">
        <v>4.125</v>
      </c>
      <c r="L87" s="167">
        <v>10.625</v>
      </c>
      <c r="M87" s="167">
        <v>72</v>
      </c>
      <c r="N87" s="168" t="s">
        <v>120</v>
      </c>
      <c r="R87" s="78"/>
      <c r="S87">
        <v>2</v>
      </c>
      <c r="T87">
        <v>39</v>
      </c>
    </row>
    <row r="88" spans="1:21" ht="15.75" customHeight="1" thickBot="1" x14ac:dyDescent="0.3">
      <c r="A88" s="14">
        <v>2014</v>
      </c>
      <c r="B88" s="14">
        <v>5</v>
      </c>
      <c r="C88" s="14">
        <v>26</v>
      </c>
      <c r="D88" s="14">
        <v>9.5</v>
      </c>
      <c r="E88" s="14" t="s">
        <v>12</v>
      </c>
      <c r="F88" s="15" t="s">
        <v>15</v>
      </c>
      <c r="G88" s="14">
        <f t="shared" si="3"/>
        <v>-0.5</v>
      </c>
      <c r="H88" s="9">
        <v>41785</v>
      </c>
      <c r="I88" s="126">
        <v>9.5</v>
      </c>
      <c r="J88" s="55">
        <v>0.4</v>
      </c>
      <c r="K88" s="167">
        <v>2.125</v>
      </c>
      <c r="L88" s="167">
        <v>6.875</v>
      </c>
      <c r="M88" s="167">
        <v>86.375</v>
      </c>
      <c r="N88" s="168" t="s">
        <v>119</v>
      </c>
      <c r="R88" s="78"/>
      <c r="S88">
        <v>3</v>
      </c>
      <c r="T88">
        <v>38</v>
      </c>
    </row>
    <row r="89" spans="1:21" ht="15.75" customHeight="1" thickBot="1" x14ac:dyDescent="0.3">
      <c r="A89" s="14">
        <v>2014</v>
      </c>
      <c r="B89" s="14">
        <v>5</v>
      </c>
      <c r="C89" s="14">
        <v>27</v>
      </c>
      <c r="D89" s="14">
        <v>10.6</v>
      </c>
      <c r="E89" s="14" t="s">
        <v>13</v>
      </c>
      <c r="F89" s="15" t="s">
        <v>15</v>
      </c>
      <c r="G89" s="14">
        <f t="shared" si="3"/>
        <v>0.59999999999999964</v>
      </c>
      <c r="H89" s="9">
        <v>41786</v>
      </c>
      <c r="I89" s="126">
        <v>10.6</v>
      </c>
      <c r="J89" s="55">
        <v>0</v>
      </c>
      <c r="K89" s="167">
        <v>1.5</v>
      </c>
      <c r="L89" s="167">
        <v>5.125</v>
      </c>
      <c r="M89" s="167">
        <v>67</v>
      </c>
      <c r="N89" s="168" t="s">
        <v>127</v>
      </c>
      <c r="R89" s="78"/>
      <c r="S89">
        <v>2</v>
      </c>
      <c r="T89">
        <v>35</v>
      </c>
    </row>
    <row r="90" spans="1:21" ht="15.75" customHeight="1" thickBot="1" x14ac:dyDescent="0.3">
      <c r="A90" s="14">
        <v>2014</v>
      </c>
      <c r="B90" s="14">
        <v>5</v>
      </c>
      <c r="C90" s="14">
        <v>28</v>
      </c>
      <c r="D90" s="14">
        <v>11</v>
      </c>
      <c r="E90" s="14" t="s">
        <v>13</v>
      </c>
      <c r="F90" s="15" t="s">
        <v>15</v>
      </c>
      <c r="G90" s="14">
        <f t="shared" si="3"/>
        <v>1</v>
      </c>
      <c r="H90" s="9">
        <v>41787</v>
      </c>
      <c r="I90" s="126">
        <v>11</v>
      </c>
      <c r="J90" s="55">
        <v>0</v>
      </c>
      <c r="K90" s="167">
        <v>2.25</v>
      </c>
      <c r="L90" s="167">
        <v>6.5</v>
      </c>
      <c r="M90" s="167">
        <v>79.875</v>
      </c>
      <c r="N90" s="168" t="s">
        <v>120</v>
      </c>
      <c r="R90" s="78"/>
      <c r="S90">
        <v>1</v>
      </c>
      <c r="T90">
        <v>30</v>
      </c>
    </row>
    <row r="91" spans="1:21" ht="15.75" customHeight="1" thickBot="1" x14ac:dyDescent="0.3">
      <c r="A91" s="14">
        <v>2014</v>
      </c>
      <c r="B91" s="14">
        <v>5</v>
      </c>
      <c r="C91" s="14">
        <v>29</v>
      </c>
      <c r="D91" s="14">
        <v>10.6</v>
      </c>
      <c r="E91" s="14" t="s">
        <v>13</v>
      </c>
      <c r="F91" s="15" t="s">
        <v>15</v>
      </c>
      <c r="G91" s="14">
        <f t="shared" si="3"/>
        <v>0.59999999999999964</v>
      </c>
      <c r="H91" s="9">
        <v>41788</v>
      </c>
      <c r="I91" s="126">
        <v>10.6</v>
      </c>
      <c r="J91" s="55">
        <v>0</v>
      </c>
      <c r="K91" s="167">
        <v>2.125</v>
      </c>
      <c r="L91" s="167">
        <v>5.875</v>
      </c>
      <c r="M91" s="167">
        <v>61.25</v>
      </c>
      <c r="N91" s="168" t="s">
        <v>123</v>
      </c>
      <c r="R91" s="78"/>
      <c r="S91">
        <v>1</v>
      </c>
      <c r="T91">
        <v>25</v>
      </c>
      <c r="U91">
        <v>1</v>
      </c>
    </row>
    <row r="92" spans="1:21" ht="15.75" customHeight="1" thickBot="1" x14ac:dyDescent="0.3">
      <c r="A92" s="14">
        <v>2014</v>
      </c>
      <c r="B92" s="14">
        <v>5</v>
      </c>
      <c r="C92" s="14">
        <v>30</v>
      </c>
      <c r="D92" s="14">
        <v>8.4</v>
      </c>
      <c r="E92" s="14" t="s">
        <v>12</v>
      </c>
      <c r="F92" s="15" t="s">
        <v>15</v>
      </c>
      <c r="G92" s="14">
        <f t="shared" si="3"/>
        <v>-1.5999999999999996</v>
      </c>
      <c r="H92" s="9">
        <v>41789</v>
      </c>
      <c r="I92" s="126">
        <v>8.4</v>
      </c>
      <c r="J92" s="55">
        <v>0</v>
      </c>
      <c r="K92" s="167">
        <v>2.25</v>
      </c>
      <c r="L92" s="167">
        <v>6.5</v>
      </c>
      <c r="M92" s="167">
        <v>57.125</v>
      </c>
      <c r="N92" s="168" t="s">
        <v>123</v>
      </c>
      <c r="R92" s="78"/>
      <c r="T92">
        <v>8</v>
      </c>
      <c r="U92">
        <v>1</v>
      </c>
    </row>
    <row r="93" spans="1:21" ht="15.75" customHeight="1" thickBot="1" x14ac:dyDescent="0.3">
      <c r="A93" s="14">
        <v>2014</v>
      </c>
      <c r="B93" s="14">
        <v>5</v>
      </c>
      <c r="C93" s="14">
        <v>31</v>
      </c>
      <c r="D93" s="14">
        <v>7.1</v>
      </c>
      <c r="E93" s="14" t="s">
        <v>12</v>
      </c>
      <c r="F93" s="15" t="s">
        <v>15</v>
      </c>
      <c r="G93" s="14">
        <f t="shared" si="3"/>
        <v>-2.9000000000000004</v>
      </c>
      <c r="H93" s="9">
        <v>41790</v>
      </c>
      <c r="I93" s="126">
        <v>7.1</v>
      </c>
      <c r="J93" s="55">
        <v>9.5</v>
      </c>
      <c r="K93" s="167">
        <v>2.25</v>
      </c>
      <c r="L93" s="167">
        <v>7.125</v>
      </c>
      <c r="M93" s="167">
        <v>80.875</v>
      </c>
      <c r="N93" s="168" t="s">
        <v>120</v>
      </c>
      <c r="R93" s="78"/>
      <c r="T93">
        <v>14</v>
      </c>
      <c r="U93">
        <v>1</v>
      </c>
    </row>
    <row r="94" spans="1:21" ht="15.75" customHeight="1" thickBot="1" x14ac:dyDescent="0.3">
      <c r="A94" s="14">
        <v>2014</v>
      </c>
      <c r="B94" s="14">
        <v>6</v>
      </c>
      <c r="C94" s="14">
        <v>1</v>
      </c>
      <c r="D94" s="14">
        <v>8.5</v>
      </c>
      <c r="E94" s="14" t="s">
        <v>12</v>
      </c>
      <c r="F94" s="15" t="s">
        <v>15</v>
      </c>
      <c r="G94" s="14">
        <f t="shared" si="3"/>
        <v>-1.5</v>
      </c>
      <c r="H94" s="9">
        <v>41791</v>
      </c>
      <c r="I94" s="126">
        <v>8.5</v>
      </c>
      <c r="J94" s="55">
        <v>0</v>
      </c>
      <c r="K94" s="167">
        <v>1.5</v>
      </c>
      <c r="L94" s="167">
        <v>5.75</v>
      </c>
      <c r="M94" s="167">
        <v>61.75</v>
      </c>
      <c r="N94" s="168" t="s">
        <v>119</v>
      </c>
      <c r="R94" s="78"/>
      <c r="T94">
        <v>5</v>
      </c>
      <c r="U94">
        <v>2</v>
      </c>
    </row>
    <row r="95" spans="1:21" ht="15.75" customHeight="1" thickBot="1" x14ac:dyDescent="0.3">
      <c r="A95" s="14">
        <v>2014</v>
      </c>
      <c r="B95" s="14">
        <v>6</v>
      </c>
      <c r="C95" s="14">
        <v>2</v>
      </c>
      <c r="D95" s="14">
        <v>7.1</v>
      </c>
      <c r="E95" s="14" t="s">
        <v>12</v>
      </c>
      <c r="F95" s="15" t="s">
        <v>15</v>
      </c>
      <c r="G95" s="14">
        <f t="shared" si="3"/>
        <v>-2.9000000000000004</v>
      </c>
      <c r="H95" s="9">
        <v>41792</v>
      </c>
      <c r="I95" s="126">
        <v>7.1</v>
      </c>
      <c r="J95" s="55">
        <v>1.5</v>
      </c>
      <c r="K95" s="167">
        <v>1.5</v>
      </c>
      <c r="L95" s="167">
        <v>4.5</v>
      </c>
      <c r="M95" s="167">
        <v>68.25</v>
      </c>
      <c r="N95" s="168" t="s">
        <v>119</v>
      </c>
      <c r="R95" s="78"/>
      <c r="T95">
        <v>3</v>
      </c>
      <c r="U95">
        <v>1</v>
      </c>
    </row>
    <row r="96" spans="1:21" ht="15.75" customHeight="1" thickBot="1" x14ac:dyDescent="0.3">
      <c r="A96" s="14">
        <v>2014</v>
      </c>
      <c r="B96" s="14">
        <v>6</v>
      </c>
      <c r="C96" s="14">
        <v>3</v>
      </c>
      <c r="D96" s="14">
        <v>8.1</v>
      </c>
      <c r="E96" s="14" t="s">
        <v>12</v>
      </c>
      <c r="F96" s="15" t="s">
        <v>15</v>
      </c>
      <c r="G96" s="14">
        <f t="shared" si="3"/>
        <v>-1.9000000000000004</v>
      </c>
      <c r="H96" s="9">
        <v>41793</v>
      </c>
      <c r="I96" s="126">
        <v>8.1</v>
      </c>
      <c r="J96" s="55">
        <v>0</v>
      </c>
      <c r="K96" s="167">
        <v>2.875</v>
      </c>
      <c r="L96" s="167">
        <v>7.25</v>
      </c>
      <c r="M96" s="167">
        <v>51.625</v>
      </c>
      <c r="N96" s="168" t="s">
        <v>120</v>
      </c>
      <c r="R96" s="78"/>
      <c r="T96">
        <v>2</v>
      </c>
      <c r="U96">
        <v>4</v>
      </c>
    </row>
    <row r="97" spans="1:25" ht="15.75" customHeight="1" thickBot="1" x14ac:dyDescent="0.3">
      <c r="A97" s="14">
        <v>2014</v>
      </c>
      <c r="B97" s="14">
        <v>6</v>
      </c>
      <c r="C97" s="14">
        <v>4</v>
      </c>
      <c r="D97" s="14">
        <v>13</v>
      </c>
      <c r="E97" s="14" t="s">
        <v>13</v>
      </c>
      <c r="F97" s="15" t="s">
        <v>15</v>
      </c>
      <c r="G97" s="14">
        <f t="shared" si="3"/>
        <v>3</v>
      </c>
      <c r="H97" s="9">
        <v>41794</v>
      </c>
      <c r="I97" s="126">
        <v>13</v>
      </c>
      <c r="J97" s="55">
        <v>6.5</v>
      </c>
      <c r="K97" s="167">
        <v>1.125</v>
      </c>
      <c r="L97" s="167">
        <v>5.125</v>
      </c>
      <c r="M97" s="167">
        <v>69.375</v>
      </c>
      <c r="N97" s="168" t="s">
        <v>123</v>
      </c>
      <c r="R97" s="78"/>
      <c r="T97">
        <v>1</v>
      </c>
      <c r="U97">
        <v>4</v>
      </c>
    </row>
    <row r="98" spans="1:25" ht="15.75" customHeight="1" thickBot="1" x14ac:dyDescent="0.3">
      <c r="A98" s="14">
        <v>2014</v>
      </c>
      <c r="B98" s="14">
        <v>6</v>
      </c>
      <c r="C98" s="14">
        <v>5</v>
      </c>
      <c r="D98" s="14">
        <v>10</v>
      </c>
      <c r="E98" s="14" t="s">
        <v>13</v>
      </c>
      <c r="F98" s="15" t="s">
        <v>15</v>
      </c>
      <c r="G98" s="14">
        <f t="shared" si="3"/>
        <v>0</v>
      </c>
      <c r="H98" s="9">
        <v>41795</v>
      </c>
      <c r="I98" s="126">
        <v>10</v>
      </c>
      <c r="J98" s="55">
        <v>0</v>
      </c>
      <c r="K98" s="167">
        <v>0.75</v>
      </c>
      <c r="L98" s="167">
        <v>3.375</v>
      </c>
      <c r="M98" s="167">
        <v>60</v>
      </c>
      <c r="N98" s="168" t="s">
        <v>124</v>
      </c>
      <c r="R98" s="78"/>
      <c r="U98">
        <v>2</v>
      </c>
    </row>
    <row r="99" spans="1:25" ht="15.75" customHeight="1" thickBot="1" x14ac:dyDescent="0.3">
      <c r="A99" s="14">
        <v>2014</v>
      </c>
      <c r="B99" s="14">
        <v>6</v>
      </c>
      <c r="C99" s="14">
        <v>6</v>
      </c>
      <c r="D99" s="14">
        <v>11.5</v>
      </c>
      <c r="E99" s="14" t="s">
        <v>13</v>
      </c>
      <c r="F99" s="15" t="s">
        <v>15</v>
      </c>
      <c r="G99" s="14">
        <f t="shared" si="3"/>
        <v>1.5</v>
      </c>
      <c r="H99" s="9">
        <v>41796</v>
      </c>
      <c r="I99" s="126">
        <v>11.5</v>
      </c>
      <c r="J99" s="55">
        <v>0</v>
      </c>
      <c r="K99" s="167">
        <v>3.125</v>
      </c>
      <c r="L99" s="167">
        <v>9</v>
      </c>
      <c r="M99" s="167">
        <v>57.375</v>
      </c>
      <c r="N99" s="168" t="s">
        <v>117</v>
      </c>
      <c r="R99" s="78"/>
      <c r="U99">
        <v>2</v>
      </c>
      <c r="W99" s="57">
        <v>3</v>
      </c>
    </row>
    <row r="100" spans="1:25" ht="15.75" customHeight="1" thickBot="1" x14ac:dyDescent="0.3">
      <c r="A100" s="14">
        <v>2014</v>
      </c>
      <c r="B100" s="14">
        <v>6</v>
      </c>
      <c r="C100" s="14">
        <v>7</v>
      </c>
      <c r="D100" s="14">
        <v>12.2</v>
      </c>
      <c r="E100" s="14" t="s">
        <v>13</v>
      </c>
      <c r="F100" s="15" t="s">
        <v>15</v>
      </c>
      <c r="G100" s="14">
        <f t="shared" si="3"/>
        <v>2.1999999999999993</v>
      </c>
      <c r="H100" s="9">
        <v>41797</v>
      </c>
      <c r="I100" s="126">
        <v>12.2</v>
      </c>
      <c r="J100" s="55">
        <v>12.7</v>
      </c>
      <c r="K100" s="167">
        <v>1</v>
      </c>
      <c r="L100" s="167">
        <v>3.75</v>
      </c>
      <c r="M100" s="167">
        <v>69.375</v>
      </c>
      <c r="N100" s="168" t="s">
        <v>121</v>
      </c>
      <c r="R100" s="78"/>
      <c r="U100">
        <v>8</v>
      </c>
      <c r="W100" s="57">
        <v>1</v>
      </c>
    </row>
    <row r="101" spans="1:25" ht="15.75" customHeight="1" thickBot="1" x14ac:dyDescent="0.3">
      <c r="A101" s="14">
        <v>2014</v>
      </c>
      <c r="B101" s="14">
        <v>6</v>
      </c>
      <c r="C101" s="14">
        <v>8</v>
      </c>
      <c r="D101" s="14">
        <v>10.6</v>
      </c>
      <c r="E101" s="14" t="s">
        <v>13</v>
      </c>
      <c r="F101" s="15" t="s">
        <v>15</v>
      </c>
      <c r="G101" s="14">
        <f t="shared" si="3"/>
        <v>0.59999999999999964</v>
      </c>
      <c r="H101" s="9">
        <v>41798</v>
      </c>
      <c r="I101" s="126">
        <v>10.6</v>
      </c>
      <c r="J101" s="55">
        <v>1.3</v>
      </c>
      <c r="K101" s="167">
        <v>2.375</v>
      </c>
      <c r="L101" s="167">
        <v>6</v>
      </c>
      <c r="M101" s="167">
        <v>68.25</v>
      </c>
      <c r="N101" s="168" t="s">
        <v>120</v>
      </c>
      <c r="R101" s="78"/>
      <c r="U101">
        <v>12</v>
      </c>
      <c r="W101" s="57">
        <v>1</v>
      </c>
    </row>
    <row r="102" spans="1:25" ht="15.75" customHeight="1" thickBot="1" x14ac:dyDescent="0.3">
      <c r="A102" s="14">
        <v>2014</v>
      </c>
      <c r="B102" s="14">
        <v>6</v>
      </c>
      <c r="C102" s="14">
        <v>9</v>
      </c>
      <c r="D102" s="14">
        <v>10.9</v>
      </c>
      <c r="E102" s="14" t="s">
        <v>13</v>
      </c>
      <c r="F102" s="15" t="s">
        <v>15</v>
      </c>
      <c r="G102" s="14">
        <f t="shared" si="3"/>
        <v>0.90000000000000036</v>
      </c>
      <c r="H102" s="9">
        <v>41799</v>
      </c>
      <c r="I102" s="126">
        <v>10.9</v>
      </c>
      <c r="J102" s="55">
        <v>0.3</v>
      </c>
      <c r="K102" s="167">
        <v>3.125</v>
      </c>
      <c r="L102" s="167">
        <v>8.625</v>
      </c>
      <c r="M102" s="167">
        <v>62.125</v>
      </c>
      <c r="N102" s="168" t="s">
        <v>119</v>
      </c>
      <c r="R102" s="78"/>
      <c r="U102">
        <v>45</v>
      </c>
      <c r="W102" s="57">
        <v>2</v>
      </c>
    </row>
    <row r="103" spans="1:25" ht="15.75" customHeight="1" thickBot="1" x14ac:dyDescent="0.3">
      <c r="A103" s="14">
        <v>2014</v>
      </c>
      <c r="B103" s="14">
        <v>6</v>
      </c>
      <c r="C103" s="14">
        <v>10</v>
      </c>
      <c r="D103" s="14">
        <v>13.9</v>
      </c>
      <c r="E103" s="14" t="s">
        <v>13</v>
      </c>
      <c r="F103" s="15" t="s">
        <v>15</v>
      </c>
      <c r="G103" s="14">
        <f t="shared" si="3"/>
        <v>3.9000000000000004</v>
      </c>
      <c r="H103" s="9">
        <v>41800</v>
      </c>
      <c r="I103" s="126">
        <v>13.9</v>
      </c>
      <c r="J103" s="55">
        <v>0</v>
      </c>
      <c r="K103" s="167">
        <v>1.5</v>
      </c>
      <c r="L103" s="167">
        <v>5.375</v>
      </c>
      <c r="M103" s="167">
        <v>47.625</v>
      </c>
      <c r="N103" s="168" t="s">
        <v>120</v>
      </c>
      <c r="R103" s="78"/>
      <c r="U103">
        <v>720</v>
      </c>
      <c r="W103" s="57">
        <v>3</v>
      </c>
    </row>
    <row r="104" spans="1:25" ht="15.75" customHeight="1" thickBot="1" x14ac:dyDescent="0.3">
      <c r="A104" s="48">
        <v>2014</v>
      </c>
      <c r="B104" s="48">
        <v>6</v>
      </c>
      <c r="C104" s="48">
        <v>11</v>
      </c>
      <c r="D104" s="48">
        <v>18</v>
      </c>
      <c r="E104" s="48" t="s">
        <v>14</v>
      </c>
      <c r="F104" s="36" t="s">
        <v>16</v>
      </c>
      <c r="G104" s="48">
        <f t="shared" ref="G104:G186" si="4">D104-15</f>
        <v>3</v>
      </c>
      <c r="H104" s="45">
        <v>41801</v>
      </c>
      <c r="I104" s="127">
        <v>18</v>
      </c>
      <c r="J104" s="55">
        <v>0</v>
      </c>
      <c r="K104" s="167">
        <v>2.375</v>
      </c>
      <c r="L104" s="167">
        <v>7.125</v>
      </c>
      <c r="M104" s="167">
        <v>54.375</v>
      </c>
      <c r="N104" s="168" t="s">
        <v>119</v>
      </c>
      <c r="R104" s="78"/>
      <c r="U104">
        <v>980</v>
      </c>
      <c r="W104" s="57">
        <v>5</v>
      </c>
    </row>
    <row r="105" spans="1:25" ht="15.75" customHeight="1" thickBot="1" x14ac:dyDescent="0.3">
      <c r="A105" s="16">
        <v>2014</v>
      </c>
      <c r="B105" s="16">
        <v>6</v>
      </c>
      <c r="C105" s="16">
        <v>12</v>
      </c>
      <c r="D105" s="16">
        <v>17.600000000000001</v>
      </c>
      <c r="E105" s="16" t="s">
        <v>14</v>
      </c>
      <c r="F105" s="17" t="s">
        <v>16</v>
      </c>
      <c r="G105" s="16">
        <f t="shared" si="4"/>
        <v>2.6000000000000014</v>
      </c>
      <c r="H105" s="9">
        <v>41802</v>
      </c>
      <c r="I105" s="128">
        <v>17.600000000000001</v>
      </c>
      <c r="J105" s="55">
        <v>0</v>
      </c>
      <c r="K105" s="167">
        <v>1.25</v>
      </c>
      <c r="L105" s="167">
        <v>3.625</v>
      </c>
      <c r="M105" s="167">
        <v>58.125</v>
      </c>
      <c r="N105" s="168" t="s">
        <v>117</v>
      </c>
      <c r="R105" s="78"/>
      <c r="U105">
        <v>650</v>
      </c>
      <c r="V105" s="71">
        <v>1</v>
      </c>
      <c r="W105" s="57">
        <v>7</v>
      </c>
    </row>
    <row r="106" spans="1:25" ht="15.75" customHeight="1" thickBot="1" x14ac:dyDescent="0.3">
      <c r="A106" s="16">
        <v>2014</v>
      </c>
      <c r="B106" s="16">
        <v>6</v>
      </c>
      <c r="C106" s="16">
        <v>13</v>
      </c>
      <c r="D106" s="16">
        <v>18.3</v>
      </c>
      <c r="E106" s="16" t="s">
        <v>14</v>
      </c>
      <c r="F106" s="17" t="s">
        <v>16</v>
      </c>
      <c r="G106" s="16">
        <f t="shared" si="4"/>
        <v>3.3000000000000007</v>
      </c>
      <c r="H106" s="9">
        <v>41803</v>
      </c>
      <c r="I106" s="128">
        <v>18.3</v>
      </c>
      <c r="J106" s="55">
        <v>0</v>
      </c>
      <c r="K106" s="167">
        <v>2.125</v>
      </c>
      <c r="L106" s="167">
        <v>6</v>
      </c>
      <c r="M106" s="167">
        <v>48.375</v>
      </c>
      <c r="N106" s="168" t="s">
        <v>130</v>
      </c>
      <c r="R106" s="78"/>
      <c r="U106">
        <v>580</v>
      </c>
      <c r="V106" s="71">
        <v>2</v>
      </c>
      <c r="W106" s="57">
        <v>10</v>
      </c>
    </row>
    <row r="107" spans="1:25" ht="15.75" customHeight="1" thickBot="1" x14ac:dyDescent="0.3">
      <c r="A107" s="16">
        <v>2014</v>
      </c>
      <c r="B107" s="16">
        <v>6</v>
      </c>
      <c r="C107" s="16">
        <v>14</v>
      </c>
      <c r="D107" s="16">
        <v>19.7</v>
      </c>
      <c r="E107" s="16" t="s">
        <v>14</v>
      </c>
      <c r="F107" s="17" t="s">
        <v>16</v>
      </c>
      <c r="G107" s="16">
        <f t="shared" si="4"/>
        <v>4.6999999999999993</v>
      </c>
      <c r="H107" s="9">
        <v>41804</v>
      </c>
      <c r="I107" s="128">
        <v>19.7</v>
      </c>
      <c r="J107" s="55">
        <v>0</v>
      </c>
      <c r="K107" s="167">
        <v>1.75</v>
      </c>
      <c r="L107" s="167">
        <v>5.125</v>
      </c>
      <c r="M107" s="167">
        <v>50.875</v>
      </c>
      <c r="N107" s="168" t="s">
        <v>125</v>
      </c>
      <c r="R107" s="78"/>
      <c r="U107">
        <v>520</v>
      </c>
      <c r="V107" s="71">
        <v>2</v>
      </c>
      <c r="W107" s="57">
        <v>13</v>
      </c>
    </row>
    <row r="108" spans="1:25" ht="15.75" customHeight="1" thickBot="1" x14ac:dyDescent="0.3">
      <c r="A108" s="16">
        <v>2014</v>
      </c>
      <c r="B108" s="16">
        <v>6</v>
      </c>
      <c r="C108" s="16">
        <v>15</v>
      </c>
      <c r="D108" s="16">
        <v>20.8</v>
      </c>
      <c r="E108" s="16" t="s">
        <v>14</v>
      </c>
      <c r="F108" s="17" t="s">
        <v>16</v>
      </c>
      <c r="G108" s="16">
        <f t="shared" si="4"/>
        <v>5.8000000000000007</v>
      </c>
      <c r="H108" s="9">
        <v>41805</v>
      </c>
      <c r="I108" s="128">
        <v>20.8</v>
      </c>
      <c r="J108" s="55">
        <v>0</v>
      </c>
      <c r="K108" s="167">
        <v>1.5</v>
      </c>
      <c r="L108" s="167">
        <v>4.875</v>
      </c>
      <c r="M108" s="167">
        <v>48.625</v>
      </c>
      <c r="N108" s="168" t="s">
        <v>125</v>
      </c>
      <c r="R108" s="78"/>
      <c r="U108">
        <v>480</v>
      </c>
      <c r="V108" s="71">
        <v>2</v>
      </c>
      <c r="W108" s="57">
        <v>17</v>
      </c>
      <c r="Y108">
        <v>1</v>
      </c>
    </row>
    <row r="109" spans="1:25" ht="15.75" customHeight="1" thickBot="1" x14ac:dyDescent="0.3">
      <c r="A109" s="16">
        <v>2014</v>
      </c>
      <c r="B109" s="16">
        <v>6</v>
      </c>
      <c r="C109" s="16">
        <v>16</v>
      </c>
      <c r="D109" s="16">
        <v>21.6</v>
      </c>
      <c r="E109" s="16" t="s">
        <v>14</v>
      </c>
      <c r="F109" s="17" t="s">
        <v>16</v>
      </c>
      <c r="G109" s="16">
        <f t="shared" si="4"/>
        <v>6.6000000000000014</v>
      </c>
      <c r="H109" s="9">
        <v>41806</v>
      </c>
      <c r="I109" s="128">
        <v>21.6</v>
      </c>
      <c r="J109" s="55">
        <v>0</v>
      </c>
      <c r="K109" s="167">
        <v>2</v>
      </c>
      <c r="L109" s="167">
        <v>5.5</v>
      </c>
      <c r="M109" s="167">
        <v>65.375</v>
      </c>
      <c r="N109" s="168" t="s">
        <v>119</v>
      </c>
      <c r="R109" s="78"/>
      <c r="U109">
        <v>210</v>
      </c>
      <c r="V109" s="71">
        <v>3</v>
      </c>
      <c r="W109" s="57">
        <v>22</v>
      </c>
      <c r="Y109">
        <v>2</v>
      </c>
    </row>
    <row r="110" spans="1:25" ht="15.75" customHeight="1" thickBot="1" x14ac:dyDescent="0.3">
      <c r="A110" s="16">
        <v>2014</v>
      </c>
      <c r="B110" s="16">
        <v>6</v>
      </c>
      <c r="C110" s="16">
        <v>17</v>
      </c>
      <c r="D110" s="16">
        <v>22.7</v>
      </c>
      <c r="E110" s="16" t="s">
        <v>14</v>
      </c>
      <c r="F110" s="17" t="s">
        <v>16</v>
      </c>
      <c r="G110" s="16">
        <f t="shared" si="4"/>
        <v>7.6999999999999993</v>
      </c>
      <c r="H110" s="9">
        <v>41807</v>
      </c>
      <c r="I110" s="128">
        <v>22.7</v>
      </c>
      <c r="J110" s="55">
        <v>0</v>
      </c>
      <c r="K110" s="167">
        <v>0.875</v>
      </c>
      <c r="L110" s="167">
        <v>2.875</v>
      </c>
      <c r="M110" s="167">
        <v>60.625</v>
      </c>
      <c r="N110" s="168" t="s">
        <v>120</v>
      </c>
      <c r="R110" s="78"/>
      <c r="U110">
        <v>380</v>
      </c>
      <c r="V110" s="71">
        <v>3</v>
      </c>
      <c r="W110" s="57">
        <v>27</v>
      </c>
      <c r="Y110">
        <v>2</v>
      </c>
    </row>
    <row r="111" spans="1:25" ht="15.75" customHeight="1" thickBot="1" x14ac:dyDescent="0.3">
      <c r="A111" s="16">
        <v>2014</v>
      </c>
      <c r="B111" s="16">
        <v>6</v>
      </c>
      <c r="C111" s="16">
        <v>18</v>
      </c>
      <c r="D111" s="16">
        <v>22.4</v>
      </c>
      <c r="E111" s="16" t="s">
        <v>14</v>
      </c>
      <c r="F111" s="17" t="s">
        <v>16</v>
      </c>
      <c r="G111" s="16">
        <f t="shared" si="4"/>
        <v>7.3999999999999986</v>
      </c>
      <c r="H111" s="9">
        <v>41808</v>
      </c>
      <c r="I111" s="128">
        <v>22.4</v>
      </c>
      <c r="J111" s="55">
        <v>0</v>
      </c>
      <c r="K111" s="167">
        <v>1</v>
      </c>
      <c r="L111" s="167">
        <v>4</v>
      </c>
      <c r="M111" s="167">
        <v>58.375</v>
      </c>
      <c r="N111" s="168" t="s">
        <v>120</v>
      </c>
      <c r="R111" s="78"/>
      <c r="U111">
        <v>150</v>
      </c>
      <c r="V111" s="71">
        <v>4</v>
      </c>
      <c r="W111" s="57">
        <v>33</v>
      </c>
      <c r="Y111">
        <v>3</v>
      </c>
    </row>
    <row r="112" spans="1:25" ht="15.75" customHeight="1" thickBot="1" x14ac:dyDescent="0.3">
      <c r="A112" s="16">
        <v>2014</v>
      </c>
      <c r="B112" s="16">
        <v>6</v>
      </c>
      <c r="C112" s="16">
        <v>19</v>
      </c>
      <c r="D112" s="16">
        <v>19.5</v>
      </c>
      <c r="E112" s="16" t="s">
        <v>14</v>
      </c>
      <c r="F112" s="17" t="s">
        <v>16</v>
      </c>
      <c r="G112" s="16">
        <f t="shared" si="4"/>
        <v>4.5</v>
      </c>
      <c r="H112" s="9">
        <v>41809</v>
      </c>
      <c r="I112" s="128">
        <v>19.5</v>
      </c>
      <c r="J112" s="55">
        <v>0</v>
      </c>
      <c r="K112" s="167">
        <v>1.25</v>
      </c>
      <c r="L112" s="167">
        <v>3.625</v>
      </c>
      <c r="M112" s="167">
        <v>57.125</v>
      </c>
      <c r="N112" s="168" t="s">
        <v>119</v>
      </c>
      <c r="R112" s="78"/>
      <c r="U112">
        <v>40</v>
      </c>
      <c r="V112" s="71">
        <v>4</v>
      </c>
      <c r="W112" s="57">
        <v>37</v>
      </c>
      <c r="Y112">
        <v>3</v>
      </c>
    </row>
    <row r="113" spans="1:26" ht="15.75" customHeight="1" thickBot="1" x14ac:dyDescent="0.3">
      <c r="A113" s="16">
        <v>2014</v>
      </c>
      <c r="B113" s="16">
        <v>6</v>
      </c>
      <c r="C113" s="16">
        <v>20</v>
      </c>
      <c r="D113" s="16">
        <v>20.5</v>
      </c>
      <c r="E113" s="16" t="s">
        <v>14</v>
      </c>
      <c r="F113" s="17" t="s">
        <v>16</v>
      </c>
      <c r="G113" s="16">
        <f t="shared" si="4"/>
        <v>5.5</v>
      </c>
      <c r="H113" s="9">
        <v>41810</v>
      </c>
      <c r="I113" s="128">
        <v>20.5</v>
      </c>
      <c r="J113" s="55">
        <v>0</v>
      </c>
      <c r="K113" s="167">
        <v>0.625</v>
      </c>
      <c r="L113" s="167">
        <v>3.125</v>
      </c>
      <c r="M113" s="167">
        <v>56.125</v>
      </c>
      <c r="N113" s="168" t="s">
        <v>121</v>
      </c>
      <c r="R113" s="78"/>
      <c r="U113">
        <v>85</v>
      </c>
      <c r="V113" s="71">
        <v>5</v>
      </c>
      <c r="W113" s="57">
        <v>40</v>
      </c>
      <c r="Y113">
        <v>4</v>
      </c>
    </row>
    <row r="114" spans="1:26" ht="15.75" customHeight="1" thickBot="1" x14ac:dyDescent="0.3">
      <c r="A114" s="16">
        <v>2014</v>
      </c>
      <c r="B114" s="16">
        <v>6</v>
      </c>
      <c r="C114" s="16">
        <v>21</v>
      </c>
      <c r="D114" s="16">
        <v>20.9</v>
      </c>
      <c r="E114" s="16" t="s">
        <v>14</v>
      </c>
      <c r="F114" s="17" t="s">
        <v>16</v>
      </c>
      <c r="G114" s="16">
        <f t="shared" si="4"/>
        <v>5.8999999999999986</v>
      </c>
      <c r="H114" s="9">
        <v>41811</v>
      </c>
      <c r="I114" s="128">
        <v>20.9</v>
      </c>
      <c r="J114" s="55">
        <v>0</v>
      </c>
      <c r="K114" s="167">
        <v>1.125</v>
      </c>
      <c r="L114" s="167">
        <v>4.125</v>
      </c>
      <c r="M114" s="167">
        <v>60.625</v>
      </c>
      <c r="N114" s="168" t="s">
        <v>127</v>
      </c>
      <c r="R114" s="78"/>
      <c r="U114">
        <v>20</v>
      </c>
      <c r="V114" s="71">
        <v>4</v>
      </c>
      <c r="W114" s="57">
        <v>43</v>
      </c>
      <c r="Y114">
        <v>4</v>
      </c>
    </row>
    <row r="115" spans="1:26" ht="15.75" customHeight="1" thickBot="1" x14ac:dyDescent="0.3">
      <c r="A115" s="16">
        <v>2014</v>
      </c>
      <c r="B115" s="16">
        <v>6</v>
      </c>
      <c r="C115" s="16">
        <v>22</v>
      </c>
      <c r="D115" s="16">
        <v>20.6</v>
      </c>
      <c r="E115" s="16" t="s">
        <v>14</v>
      </c>
      <c r="F115" s="17" t="s">
        <v>16</v>
      </c>
      <c r="G115" s="16">
        <f t="shared" si="4"/>
        <v>5.6000000000000014</v>
      </c>
      <c r="H115" s="9">
        <v>41812</v>
      </c>
      <c r="I115" s="128">
        <v>20.6</v>
      </c>
      <c r="J115" s="55">
        <v>0</v>
      </c>
      <c r="K115" s="167">
        <v>1.375</v>
      </c>
      <c r="L115" s="167">
        <v>3.625</v>
      </c>
      <c r="M115" s="167">
        <v>69.5</v>
      </c>
      <c r="N115" s="168" t="s">
        <v>121</v>
      </c>
      <c r="R115" s="78"/>
      <c r="U115">
        <v>10</v>
      </c>
      <c r="V115" s="71">
        <v>5</v>
      </c>
      <c r="W115" s="57">
        <v>45</v>
      </c>
      <c r="Y115">
        <v>5</v>
      </c>
    </row>
    <row r="116" spans="1:26" ht="15.75" customHeight="1" thickBot="1" x14ac:dyDescent="0.3">
      <c r="A116" s="16">
        <v>2014</v>
      </c>
      <c r="B116" s="16">
        <v>6</v>
      </c>
      <c r="C116" s="16">
        <v>23</v>
      </c>
      <c r="D116" s="16">
        <v>23.4</v>
      </c>
      <c r="E116" s="16" t="s">
        <v>14</v>
      </c>
      <c r="F116" s="17" t="s">
        <v>16</v>
      </c>
      <c r="G116" s="16">
        <f t="shared" si="4"/>
        <v>8.3999999999999986</v>
      </c>
      <c r="H116" s="9">
        <v>41813</v>
      </c>
      <c r="I116" s="128">
        <v>23.4</v>
      </c>
      <c r="J116" s="55">
        <v>0</v>
      </c>
      <c r="K116" s="167">
        <v>1.125</v>
      </c>
      <c r="L116" s="167">
        <v>4.75</v>
      </c>
      <c r="M116" s="167">
        <v>58.75</v>
      </c>
      <c r="N116" s="168" t="s">
        <v>129</v>
      </c>
      <c r="R116" s="78"/>
      <c r="U116">
        <v>7</v>
      </c>
      <c r="V116" s="71">
        <v>3</v>
      </c>
      <c r="W116" s="57">
        <v>46</v>
      </c>
      <c r="Y116">
        <v>5</v>
      </c>
    </row>
    <row r="117" spans="1:26" ht="15.75" customHeight="1" thickBot="1" x14ac:dyDescent="0.3">
      <c r="A117" s="16">
        <v>2014</v>
      </c>
      <c r="B117" s="16">
        <v>6</v>
      </c>
      <c r="C117" s="16">
        <v>24</v>
      </c>
      <c r="D117" s="16">
        <v>24.6</v>
      </c>
      <c r="E117" s="16" t="s">
        <v>14</v>
      </c>
      <c r="F117" s="17" t="s">
        <v>16</v>
      </c>
      <c r="G117" s="16">
        <f t="shared" si="4"/>
        <v>9.6000000000000014</v>
      </c>
      <c r="H117" s="9">
        <v>41814</v>
      </c>
      <c r="I117" s="128">
        <v>24.6</v>
      </c>
      <c r="J117" s="55">
        <v>0</v>
      </c>
      <c r="K117" s="167">
        <v>1.375</v>
      </c>
      <c r="L117" s="167">
        <v>6</v>
      </c>
      <c r="M117" s="167">
        <v>56.875</v>
      </c>
      <c r="N117" s="168" t="s">
        <v>119</v>
      </c>
      <c r="R117" s="78"/>
      <c r="U117">
        <v>5</v>
      </c>
      <c r="V117" s="71">
        <v>5</v>
      </c>
      <c r="W117" s="57">
        <v>47</v>
      </c>
      <c r="Y117">
        <v>6</v>
      </c>
    </row>
    <row r="118" spans="1:26" ht="15.75" customHeight="1" thickBot="1" x14ac:dyDescent="0.3">
      <c r="A118" s="16">
        <v>2014</v>
      </c>
      <c r="B118" s="16">
        <v>6</v>
      </c>
      <c r="C118" s="16">
        <v>25</v>
      </c>
      <c r="D118" s="16">
        <v>25.3</v>
      </c>
      <c r="E118" s="16" t="s">
        <v>14</v>
      </c>
      <c r="F118" s="17" t="s">
        <v>16</v>
      </c>
      <c r="G118" s="16">
        <f t="shared" si="4"/>
        <v>10.3</v>
      </c>
      <c r="H118" s="9">
        <v>41815</v>
      </c>
      <c r="I118" s="128">
        <v>25.3</v>
      </c>
      <c r="J118" s="55">
        <v>0</v>
      </c>
      <c r="K118" s="167">
        <v>1.375</v>
      </c>
      <c r="L118" s="167">
        <v>4</v>
      </c>
      <c r="M118" s="167">
        <v>61</v>
      </c>
      <c r="N118" s="168" t="s">
        <v>122</v>
      </c>
      <c r="R118" s="78"/>
      <c r="U118">
        <v>5</v>
      </c>
      <c r="V118" s="71">
        <v>11</v>
      </c>
      <c r="W118" s="57">
        <v>48</v>
      </c>
      <c r="Y118">
        <v>7</v>
      </c>
    </row>
    <row r="119" spans="1:26" ht="15.75" customHeight="1" thickBot="1" x14ac:dyDescent="0.3">
      <c r="A119" s="16">
        <v>2014</v>
      </c>
      <c r="B119" s="16">
        <v>6</v>
      </c>
      <c r="C119" s="16">
        <v>26</v>
      </c>
      <c r="D119" s="16">
        <v>23.7</v>
      </c>
      <c r="E119" s="16" t="s">
        <v>14</v>
      </c>
      <c r="F119" s="17" t="s">
        <v>16</v>
      </c>
      <c r="G119" s="16">
        <f t="shared" si="4"/>
        <v>8.6999999999999993</v>
      </c>
      <c r="H119" s="9">
        <v>41816</v>
      </c>
      <c r="I119" s="128">
        <v>23.7</v>
      </c>
      <c r="J119" s="55">
        <v>0</v>
      </c>
      <c r="K119" s="167">
        <v>1.5</v>
      </c>
      <c r="L119" s="167">
        <v>5</v>
      </c>
      <c r="M119" s="167">
        <v>75.125</v>
      </c>
      <c r="N119" s="168" t="s">
        <v>119</v>
      </c>
      <c r="R119" s="78"/>
      <c r="U119">
        <v>5</v>
      </c>
      <c r="V119" s="71">
        <v>7</v>
      </c>
      <c r="W119" s="57">
        <v>49</v>
      </c>
      <c r="X119">
        <v>4</v>
      </c>
      <c r="Y119">
        <v>8</v>
      </c>
    </row>
    <row r="120" spans="1:26" ht="15.75" customHeight="1" thickBot="1" x14ac:dyDescent="0.3">
      <c r="A120" s="16">
        <v>2014</v>
      </c>
      <c r="B120" s="16">
        <v>6</v>
      </c>
      <c r="C120" s="16">
        <v>27</v>
      </c>
      <c r="D120" s="16">
        <v>25.1</v>
      </c>
      <c r="E120" s="16" t="s">
        <v>14</v>
      </c>
      <c r="F120" s="17" t="s">
        <v>16</v>
      </c>
      <c r="G120" s="16">
        <f t="shared" si="4"/>
        <v>10.100000000000001</v>
      </c>
      <c r="H120" s="9">
        <v>41817</v>
      </c>
      <c r="I120" s="128">
        <v>25.1</v>
      </c>
      <c r="J120" s="55">
        <v>0</v>
      </c>
      <c r="K120" s="167">
        <v>0.75</v>
      </c>
      <c r="L120" s="167">
        <v>2.875</v>
      </c>
      <c r="M120" s="167">
        <v>64</v>
      </c>
      <c r="N120" s="168" t="s">
        <v>124</v>
      </c>
      <c r="R120" s="78"/>
      <c r="U120">
        <v>3</v>
      </c>
      <c r="V120" s="71">
        <v>7</v>
      </c>
      <c r="W120" s="57">
        <v>50</v>
      </c>
      <c r="X120">
        <v>8</v>
      </c>
      <c r="Y120">
        <v>9</v>
      </c>
      <c r="Z120" s="57">
        <v>3</v>
      </c>
    </row>
    <row r="121" spans="1:26" ht="15.75" customHeight="1" thickBot="1" x14ac:dyDescent="0.3">
      <c r="A121" s="16">
        <v>2014</v>
      </c>
      <c r="B121" s="16">
        <v>6</v>
      </c>
      <c r="C121" s="16">
        <v>28</v>
      </c>
      <c r="D121" s="16">
        <v>24.4</v>
      </c>
      <c r="E121" s="16" t="s">
        <v>14</v>
      </c>
      <c r="F121" s="17" t="s">
        <v>16</v>
      </c>
      <c r="G121" s="16">
        <f t="shared" si="4"/>
        <v>9.3999999999999986</v>
      </c>
      <c r="H121" s="9">
        <v>41818</v>
      </c>
      <c r="I121" s="128">
        <v>24.4</v>
      </c>
      <c r="J121" s="55">
        <v>0</v>
      </c>
      <c r="K121" s="167">
        <v>1</v>
      </c>
      <c r="L121" s="167">
        <v>3</v>
      </c>
      <c r="M121" s="167">
        <v>60.5</v>
      </c>
      <c r="N121" s="168" t="s">
        <v>118</v>
      </c>
      <c r="R121" s="78"/>
      <c r="U121">
        <v>3</v>
      </c>
      <c r="V121" s="71">
        <v>6</v>
      </c>
      <c r="W121" s="57">
        <v>49</v>
      </c>
      <c r="X121">
        <v>12</v>
      </c>
      <c r="Y121">
        <v>9</v>
      </c>
      <c r="Z121" s="57">
        <v>3</v>
      </c>
    </row>
    <row r="122" spans="1:26" ht="15.75" customHeight="1" thickBot="1" x14ac:dyDescent="0.3">
      <c r="A122" s="16">
        <v>2014</v>
      </c>
      <c r="B122" s="16">
        <v>6</v>
      </c>
      <c r="C122" s="16">
        <v>29</v>
      </c>
      <c r="D122" s="16">
        <v>24</v>
      </c>
      <c r="E122" s="16" t="s">
        <v>14</v>
      </c>
      <c r="F122" s="17" t="s">
        <v>16</v>
      </c>
      <c r="G122" s="16">
        <f t="shared" si="4"/>
        <v>9</v>
      </c>
      <c r="H122" s="9">
        <v>41819</v>
      </c>
      <c r="I122" s="128">
        <v>24</v>
      </c>
      <c r="J122" s="55">
        <v>0.1</v>
      </c>
      <c r="K122" s="167">
        <v>1.25</v>
      </c>
      <c r="L122" s="167">
        <v>4.25</v>
      </c>
      <c r="M122" s="167">
        <v>72.5</v>
      </c>
      <c r="N122" s="168" t="s">
        <v>123</v>
      </c>
      <c r="R122" s="78"/>
      <c r="U122">
        <v>2</v>
      </c>
      <c r="V122" s="71">
        <v>3</v>
      </c>
      <c r="W122" s="57">
        <v>47</v>
      </c>
      <c r="X122">
        <v>10</v>
      </c>
      <c r="Y122">
        <v>8</v>
      </c>
      <c r="Z122" s="57">
        <v>6</v>
      </c>
    </row>
    <row r="123" spans="1:26" ht="15.75" customHeight="1" thickBot="1" x14ac:dyDescent="0.3">
      <c r="A123" s="16">
        <v>2014</v>
      </c>
      <c r="B123" s="16">
        <v>6</v>
      </c>
      <c r="C123" s="16">
        <v>30</v>
      </c>
      <c r="D123" s="16">
        <v>22.1</v>
      </c>
      <c r="E123" s="16" t="s">
        <v>14</v>
      </c>
      <c r="F123" s="17" t="s">
        <v>16</v>
      </c>
      <c r="G123" s="16">
        <f t="shared" si="4"/>
        <v>7.1000000000000014</v>
      </c>
      <c r="H123" s="9">
        <v>41820</v>
      </c>
      <c r="I123" s="128">
        <v>22.1</v>
      </c>
      <c r="J123" s="55">
        <v>0</v>
      </c>
      <c r="K123" s="167">
        <v>1</v>
      </c>
      <c r="L123" s="167">
        <v>4.375</v>
      </c>
      <c r="M123" s="167">
        <v>60.375</v>
      </c>
      <c r="N123" s="168" t="s">
        <v>121</v>
      </c>
      <c r="R123" s="78"/>
      <c r="U123">
        <v>1</v>
      </c>
      <c r="V123" s="71">
        <v>5</v>
      </c>
      <c r="W123" s="57">
        <v>44</v>
      </c>
      <c r="X123">
        <v>18</v>
      </c>
      <c r="Y123">
        <v>9</v>
      </c>
      <c r="Z123" s="57">
        <v>9</v>
      </c>
    </row>
    <row r="124" spans="1:26" ht="15.75" customHeight="1" thickBot="1" x14ac:dyDescent="0.3">
      <c r="A124" s="16">
        <v>2014</v>
      </c>
      <c r="B124" s="16">
        <v>7</v>
      </c>
      <c r="C124" s="16">
        <v>1</v>
      </c>
      <c r="D124" s="16">
        <v>19.3</v>
      </c>
      <c r="E124" s="16" t="s">
        <v>14</v>
      </c>
      <c r="F124" s="17" t="s">
        <v>16</v>
      </c>
      <c r="G124" s="16">
        <f t="shared" si="4"/>
        <v>4.3000000000000007</v>
      </c>
      <c r="H124" s="9">
        <v>41821</v>
      </c>
      <c r="I124" s="128">
        <v>19.3</v>
      </c>
      <c r="J124" s="55">
        <v>0</v>
      </c>
      <c r="K124" s="167">
        <v>1.625</v>
      </c>
      <c r="L124" s="167">
        <v>5.375</v>
      </c>
      <c r="M124" s="167">
        <v>60.125</v>
      </c>
      <c r="N124" s="168" t="s">
        <v>125</v>
      </c>
      <c r="R124" s="78"/>
      <c r="V124" s="71">
        <v>4</v>
      </c>
      <c r="W124" s="57">
        <v>41</v>
      </c>
      <c r="X124">
        <v>21</v>
      </c>
      <c r="Y124">
        <v>9</v>
      </c>
      <c r="Z124" s="57">
        <v>7</v>
      </c>
    </row>
    <row r="125" spans="1:26" ht="15.75" customHeight="1" thickBot="1" x14ac:dyDescent="0.3">
      <c r="A125" s="16">
        <v>2014</v>
      </c>
      <c r="B125" s="16">
        <v>7</v>
      </c>
      <c r="C125" s="16">
        <v>2</v>
      </c>
      <c r="D125" s="16">
        <v>20</v>
      </c>
      <c r="E125" s="16" t="s">
        <v>14</v>
      </c>
      <c r="F125" s="17" t="s">
        <v>16</v>
      </c>
      <c r="G125" s="16">
        <f t="shared" si="4"/>
        <v>5</v>
      </c>
      <c r="H125" s="9">
        <v>41822</v>
      </c>
      <c r="I125" s="128">
        <v>20</v>
      </c>
      <c r="J125" s="55">
        <v>1.1000000000000001</v>
      </c>
      <c r="K125" s="167">
        <v>1.375</v>
      </c>
      <c r="L125" s="167">
        <v>5.875</v>
      </c>
      <c r="M125" s="167">
        <v>80.75</v>
      </c>
      <c r="N125" s="168" t="s">
        <v>117</v>
      </c>
      <c r="R125" s="78"/>
      <c r="V125" s="71">
        <v>2</v>
      </c>
      <c r="W125" s="57">
        <v>35</v>
      </c>
      <c r="X125">
        <v>17</v>
      </c>
      <c r="Y125">
        <v>6</v>
      </c>
      <c r="Z125" s="57">
        <v>8</v>
      </c>
    </row>
    <row r="126" spans="1:26" ht="15.75" customHeight="1" thickBot="1" x14ac:dyDescent="0.3">
      <c r="A126" s="16">
        <v>2014</v>
      </c>
      <c r="B126" s="16">
        <v>7</v>
      </c>
      <c r="C126" s="16">
        <v>3</v>
      </c>
      <c r="D126" s="16">
        <v>17.899999999999999</v>
      </c>
      <c r="E126" s="16" t="s">
        <v>14</v>
      </c>
      <c r="F126" s="17" t="s">
        <v>16</v>
      </c>
      <c r="G126" s="16">
        <f t="shared" si="4"/>
        <v>2.8999999999999986</v>
      </c>
      <c r="H126" s="9">
        <v>41823</v>
      </c>
      <c r="I126" s="128">
        <v>17.899999999999999</v>
      </c>
      <c r="J126" s="55">
        <v>0.5</v>
      </c>
      <c r="K126" s="167">
        <v>1</v>
      </c>
      <c r="L126" s="167">
        <v>3.75</v>
      </c>
      <c r="M126" s="167">
        <v>59.625</v>
      </c>
      <c r="N126" s="168" t="s">
        <v>129</v>
      </c>
      <c r="R126" s="78"/>
      <c r="V126" s="71">
        <v>1</v>
      </c>
      <c r="W126" s="57">
        <v>29</v>
      </c>
      <c r="X126">
        <v>19</v>
      </c>
      <c r="Y126">
        <v>5</v>
      </c>
      <c r="Z126" s="57">
        <v>7</v>
      </c>
    </row>
    <row r="127" spans="1:26" ht="15.75" customHeight="1" thickBot="1" x14ac:dyDescent="0.3">
      <c r="A127" s="16">
        <v>2014</v>
      </c>
      <c r="B127" s="16">
        <v>7</v>
      </c>
      <c r="C127" s="16">
        <v>4</v>
      </c>
      <c r="D127" s="16">
        <v>19.100000000000001</v>
      </c>
      <c r="E127" s="16" t="s">
        <v>14</v>
      </c>
      <c r="F127" s="17" t="s">
        <v>16</v>
      </c>
      <c r="G127" s="16">
        <f t="shared" si="4"/>
        <v>4.1000000000000014</v>
      </c>
      <c r="H127" s="9">
        <v>41824</v>
      </c>
      <c r="I127" s="128">
        <v>19.100000000000001</v>
      </c>
      <c r="J127" s="55">
        <v>0</v>
      </c>
      <c r="K127" s="167">
        <v>1.25</v>
      </c>
      <c r="L127" s="167">
        <v>4.25</v>
      </c>
      <c r="M127" s="167">
        <v>70.125</v>
      </c>
      <c r="N127" s="168" t="s">
        <v>118</v>
      </c>
      <c r="R127" s="78"/>
      <c r="W127" s="57">
        <v>32</v>
      </c>
      <c r="X127">
        <v>22</v>
      </c>
      <c r="Y127">
        <v>9</v>
      </c>
      <c r="Z127" s="57">
        <v>8</v>
      </c>
    </row>
    <row r="128" spans="1:26" ht="15.75" customHeight="1" thickBot="1" x14ac:dyDescent="0.3">
      <c r="A128" s="16">
        <v>2014</v>
      </c>
      <c r="B128" s="16">
        <v>7</v>
      </c>
      <c r="C128" s="16">
        <v>5</v>
      </c>
      <c r="D128" s="16">
        <v>19.2</v>
      </c>
      <c r="E128" s="16" t="s">
        <v>14</v>
      </c>
      <c r="F128" s="17" t="s">
        <v>16</v>
      </c>
      <c r="G128" s="16">
        <f t="shared" si="4"/>
        <v>4.1999999999999993</v>
      </c>
      <c r="H128" s="9">
        <v>41825</v>
      </c>
      <c r="I128" s="128">
        <v>19.2</v>
      </c>
      <c r="J128" s="55">
        <v>7</v>
      </c>
      <c r="K128" s="167">
        <v>1.125</v>
      </c>
      <c r="L128" s="167">
        <v>5.375</v>
      </c>
      <c r="M128" s="167">
        <v>71.875</v>
      </c>
      <c r="N128" s="168" t="s">
        <v>120</v>
      </c>
      <c r="R128" s="78"/>
      <c r="W128" s="57">
        <v>4</v>
      </c>
      <c r="X128">
        <v>7</v>
      </c>
      <c r="Y128">
        <v>1</v>
      </c>
      <c r="Z128" s="57">
        <v>4</v>
      </c>
    </row>
    <row r="129" spans="1:26" ht="15.75" customHeight="1" thickBot="1" x14ac:dyDescent="0.3">
      <c r="A129" s="16">
        <v>2014</v>
      </c>
      <c r="B129" s="16">
        <v>7</v>
      </c>
      <c r="C129" s="16">
        <v>6</v>
      </c>
      <c r="D129" s="16">
        <v>19.5</v>
      </c>
      <c r="E129" s="16" t="s">
        <v>14</v>
      </c>
      <c r="F129" s="17" t="s">
        <v>16</v>
      </c>
      <c r="G129" s="16">
        <f t="shared" si="4"/>
        <v>4.5</v>
      </c>
      <c r="H129" s="9">
        <v>41826</v>
      </c>
      <c r="I129" s="128">
        <v>19.5</v>
      </c>
      <c r="J129" s="55">
        <v>1.2</v>
      </c>
      <c r="K129" s="167">
        <v>1</v>
      </c>
      <c r="L129" s="167">
        <v>4</v>
      </c>
      <c r="M129" s="167">
        <v>77.875</v>
      </c>
      <c r="N129" s="168" t="s">
        <v>124</v>
      </c>
      <c r="R129" s="78"/>
      <c r="W129" s="57">
        <v>11</v>
      </c>
      <c r="X129">
        <v>13</v>
      </c>
      <c r="Y129">
        <v>6</v>
      </c>
      <c r="Z129" s="57">
        <v>9</v>
      </c>
    </row>
    <row r="130" spans="1:26" ht="15.75" customHeight="1" thickBot="1" x14ac:dyDescent="0.3">
      <c r="A130" s="16">
        <v>2014</v>
      </c>
      <c r="B130" s="16">
        <v>7</v>
      </c>
      <c r="C130" s="16">
        <v>7</v>
      </c>
      <c r="D130" s="16">
        <v>21.9</v>
      </c>
      <c r="E130" s="16" t="s">
        <v>14</v>
      </c>
      <c r="F130" s="17" t="s">
        <v>16</v>
      </c>
      <c r="G130" s="16">
        <f t="shared" si="4"/>
        <v>6.8999999999999986</v>
      </c>
      <c r="H130" s="9">
        <v>41827</v>
      </c>
      <c r="I130" s="128">
        <v>21.9</v>
      </c>
      <c r="J130" s="55">
        <v>0</v>
      </c>
      <c r="K130" s="167">
        <v>0.75</v>
      </c>
      <c r="L130" s="167">
        <v>3.25</v>
      </c>
      <c r="M130" s="167">
        <v>62.375</v>
      </c>
      <c r="N130" s="168" t="s">
        <v>127</v>
      </c>
      <c r="R130" s="78"/>
      <c r="W130" s="57">
        <v>22</v>
      </c>
      <c r="X130">
        <v>35</v>
      </c>
      <c r="Y130">
        <v>9</v>
      </c>
      <c r="Z130" s="57">
        <v>9</v>
      </c>
    </row>
    <row r="131" spans="1:26" ht="15.75" customHeight="1" thickBot="1" x14ac:dyDescent="0.3">
      <c r="A131" s="16">
        <v>2014</v>
      </c>
      <c r="B131" s="16">
        <v>7</v>
      </c>
      <c r="C131" s="16">
        <v>8</v>
      </c>
      <c r="D131" s="16">
        <v>22.8</v>
      </c>
      <c r="E131" s="16" t="s">
        <v>14</v>
      </c>
      <c r="F131" s="17" t="s">
        <v>16</v>
      </c>
      <c r="G131" s="16">
        <f t="shared" si="4"/>
        <v>7.8000000000000007</v>
      </c>
      <c r="H131" s="9">
        <v>41828</v>
      </c>
      <c r="I131" s="128">
        <v>22.8</v>
      </c>
      <c r="J131" s="55">
        <v>0</v>
      </c>
      <c r="K131" s="167">
        <v>1</v>
      </c>
      <c r="L131" s="167">
        <v>3.125</v>
      </c>
      <c r="M131" s="167">
        <v>57.625</v>
      </c>
      <c r="N131" s="168" t="s">
        <v>121</v>
      </c>
      <c r="R131" s="78"/>
      <c r="W131" s="57">
        <v>29</v>
      </c>
      <c r="X131">
        <v>22</v>
      </c>
      <c r="Y131">
        <v>10</v>
      </c>
      <c r="Z131" s="57">
        <v>11</v>
      </c>
    </row>
    <row r="132" spans="1:26" ht="15.75" customHeight="1" thickBot="1" x14ac:dyDescent="0.3">
      <c r="A132" s="16">
        <v>2014</v>
      </c>
      <c r="B132" s="16">
        <v>7</v>
      </c>
      <c r="C132" s="16">
        <v>9</v>
      </c>
      <c r="D132" s="16">
        <v>23.8</v>
      </c>
      <c r="E132" s="16" t="s">
        <v>14</v>
      </c>
      <c r="F132" s="17" t="s">
        <v>16</v>
      </c>
      <c r="G132" s="16">
        <f t="shared" si="4"/>
        <v>8.8000000000000007</v>
      </c>
      <c r="H132" s="9">
        <v>41829</v>
      </c>
      <c r="I132" s="128">
        <v>23.8</v>
      </c>
      <c r="J132" s="55">
        <v>19.600000000000001</v>
      </c>
      <c r="K132" s="167">
        <v>0.875</v>
      </c>
      <c r="L132" s="167">
        <v>5.625</v>
      </c>
      <c r="M132" s="167">
        <v>64.25</v>
      </c>
      <c r="N132" s="168" t="s">
        <v>118</v>
      </c>
      <c r="R132" s="78"/>
      <c r="W132" s="57">
        <v>1</v>
      </c>
      <c r="X132">
        <v>3</v>
      </c>
      <c r="Y132">
        <v>1</v>
      </c>
      <c r="Z132" s="57">
        <v>3</v>
      </c>
    </row>
    <row r="133" spans="1:26" ht="15.75" customHeight="1" thickBot="1" x14ac:dyDescent="0.3">
      <c r="A133" s="16">
        <v>2014</v>
      </c>
      <c r="B133" s="16">
        <v>7</v>
      </c>
      <c r="C133" s="16">
        <v>10</v>
      </c>
      <c r="D133" s="16">
        <v>24.1</v>
      </c>
      <c r="E133" s="16" t="s">
        <v>14</v>
      </c>
      <c r="F133" s="17" t="s">
        <v>16</v>
      </c>
      <c r="G133" s="16">
        <f t="shared" si="4"/>
        <v>9.1000000000000014</v>
      </c>
      <c r="H133" s="9">
        <v>41830</v>
      </c>
      <c r="I133" s="128">
        <v>24.1</v>
      </c>
      <c r="J133" s="55">
        <v>0</v>
      </c>
      <c r="K133" s="167">
        <v>0.75</v>
      </c>
      <c r="L133" s="167">
        <v>3.125</v>
      </c>
      <c r="M133" s="167">
        <v>64</v>
      </c>
      <c r="N133" s="168" t="s">
        <v>121</v>
      </c>
      <c r="R133" s="78"/>
      <c r="W133" s="57">
        <v>21</v>
      </c>
      <c r="X133">
        <v>11</v>
      </c>
      <c r="Y133">
        <v>9</v>
      </c>
      <c r="Z133" s="57">
        <v>9</v>
      </c>
    </row>
    <row r="134" spans="1:26" ht="15.75" customHeight="1" thickBot="1" x14ac:dyDescent="0.3">
      <c r="A134" s="16">
        <v>2014</v>
      </c>
      <c r="B134" s="16">
        <v>7</v>
      </c>
      <c r="C134" s="16">
        <v>11</v>
      </c>
      <c r="D134" s="16">
        <v>26.2</v>
      </c>
      <c r="E134" s="16" t="s">
        <v>14</v>
      </c>
      <c r="F134" s="17" t="s">
        <v>16</v>
      </c>
      <c r="G134" s="16">
        <f t="shared" si="4"/>
        <v>11.2</v>
      </c>
      <c r="H134" s="9">
        <v>41831</v>
      </c>
      <c r="I134" s="128">
        <v>26.2</v>
      </c>
      <c r="J134" s="55">
        <v>0</v>
      </c>
      <c r="K134" s="167">
        <v>1.875</v>
      </c>
      <c r="L134" s="167">
        <v>5</v>
      </c>
      <c r="M134" s="167">
        <v>58.375</v>
      </c>
      <c r="N134" s="168" t="s">
        <v>129</v>
      </c>
      <c r="R134" s="78"/>
      <c r="W134" s="57">
        <v>27</v>
      </c>
      <c r="X134">
        <v>9</v>
      </c>
      <c r="Y134">
        <v>9</v>
      </c>
      <c r="Z134" s="57">
        <v>11</v>
      </c>
    </row>
    <row r="135" spans="1:26" ht="15.75" customHeight="1" thickBot="1" x14ac:dyDescent="0.3">
      <c r="A135" s="16">
        <v>2014</v>
      </c>
      <c r="B135" s="16">
        <v>7</v>
      </c>
      <c r="C135" s="16">
        <v>12</v>
      </c>
      <c r="D135" s="16">
        <v>28.7</v>
      </c>
      <c r="E135" s="16" t="s">
        <v>14</v>
      </c>
      <c r="F135" s="17" t="s">
        <v>16</v>
      </c>
      <c r="G135" s="16">
        <f t="shared" si="4"/>
        <v>13.7</v>
      </c>
      <c r="H135" s="9">
        <v>41832</v>
      </c>
      <c r="I135" s="128">
        <v>28.7</v>
      </c>
      <c r="J135" s="55">
        <v>0</v>
      </c>
      <c r="K135" s="167">
        <v>1.875</v>
      </c>
      <c r="L135" s="167">
        <v>6.75</v>
      </c>
      <c r="M135" s="167">
        <v>49.625</v>
      </c>
      <c r="N135" s="168" t="s">
        <v>117</v>
      </c>
      <c r="R135" s="78"/>
      <c r="W135" s="57">
        <v>32</v>
      </c>
      <c r="X135">
        <v>7</v>
      </c>
      <c r="Y135">
        <v>10</v>
      </c>
      <c r="Z135" s="57">
        <v>16</v>
      </c>
    </row>
    <row r="136" spans="1:26" ht="15.75" customHeight="1" thickBot="1" x14ac:dyDescent="0.3">
      <c r="A136" s="16">
        <v>2014</v>
      </c>
      <c r="B136" s="16">
        <v>7</v>
      </c>
      <c r="C136" s="16">
        <v>13</v>
      </c>
      <c r="D136" s="16">
        <v>24.9</v>
      </c>
      <c r="E136" s="16" t="s">
        <v>14</v>
      </c>
      <c r="F136" s="17" t="s">
        <v>16</v>
      </c>
      <c r="G136" s="16">
        <f t="shared" si="4"/>
        <v>9.8999999999999986</v>
      </c>
      <c r="H136" s="9">
        <v>41833</v>
      </c>
      <c r="I136" s="128">
        <v>24.9</v>
      </c>
      <c r="J136" s="55">
        <v>0.1</v>
      </c>
      <c r="K136" s="167">
        <v>2.25</v>
      </c>
      <c r="L136" s="167">
        <v>7.875</v>
      </c>
      <c r="M136" s="167">
        <v>79.375</v>
      </c>
      <c r="N136" s="168" t="s">
        <v>119</v>
      </c>
      <c r="R136" s="78"/>
      <c r="W136" s="57">
        <v>29</v>
      </c>
      <c r="X136">
        <v>5</v>
      </c>
      <c r="Y136">
        <v>9</v>
      </c>
      <c r="Z136" s="57">
        <v>17</v>
      </c>
    </row>
    <row r="137" spans="1:26" ht="15.75" customHeight="1" thickBot="1" x14ac:dyDescent="0.3">
      <c r="A137" s="16">
        <v>2014</v>
      </c>
      <c r="B137" s="16">
        <v>7</v>
      </c>
      <c r="C137" s="16">
        <v>14</v>
      </c>
      <c r="D137" s="16">
        <v>19</v>
      </c>
      <c r="E137" s="16" t="s">
        <v>14</v>
      </c>
      <c r="F137" s="17" t="s">
        <v>16</v>
      </c>
      <c r="G137" s="16">
        <f t="shared" si="4"/>
        <v>4</v>
      </c>
      <c r="H137" s="9">
        <v>41834</v>
      </c>
      <c r="I137" s="128">
        <v>19</v>
      </c>
      <c r="J137" s="55">
        <v>7.8</v>
      </c>
      <c r="K137" s="167">
        <v>3</v>
      </c>
      <c r="L137" s="167">
        <v>7.25</v>
      </c>
      <c r="M137" s="167">
        <v>67.75</v>
      </c>
      <c r="N137" s="168" t="s">
        <v>119</v>
      </c>
      <c r="R137" s="78"/>
      <c r="W137" s="57">
        <v>6</v>
      </c>
      <c r="X137">
        <v>2</v>
      </c>
      <c r="Y137">
        <v>2</v>
      </c>
      <c r="Z137" s="57">
        <v>8</v>
      </c>
    </row>
    <row r="138" spans="1:26" ht="15.75" customHeight="1" thickBot="1" x14ac:dyDescent="0.3">
      <c r="A138" s="16">
        <v>2014</v>
      </c>
      <c r="B138" s="16">
        <v>7</v>
      </c>
      <c r="C138" s="16">
        <v>15</v>
      </c>
      <c r="D138" s="16">
        <v>18</v>
      </c>
      <c r="E138" s="16" t="s">
        <v>14</v>
      </c>
      <c r="F138" s="17" t="s">
        <v>16</v>
      </c>
      <c r="G138" s="16">
        <f t="shared" si="4"/>
        <v>3</v>
      </c>
      <c r="H138" s="9">
        <v>41835</v>
      </c>
      <c r="I138" s="128">
        <v>18</v>
      </c>
      <c r="J138" s="55">
        <v>0</v>
      </c>
      <c r="K138" s="167">
        <v>1.875</v>
      </c>
      <c r="L138" s="167">
        <v>5.875</v>
      </c>
      <c r="M138" s="167">
        <v>67.375</v>
      </c>
      <c r="N138" s="168" t="s">
        <v>124</v>
      </c>
      <c r="R138" s="78"/>
      <c r="W138" s="57">
        <v>17</v>
      </c>
      <c r="X138">
        <v>1</v>
      </c>
      <c r="Y138">
        <v>8</v>
      </c>
      <c r="Z138" s="57">
        <v>11</v>
      </c>
    </row>
    <row r="139" spans="1:26" ht="15.75" customHeight="1" thickBot="1" x14ac:dyDescent="0.3">
      <c r="A139" s="16">
        <v>2014</v>
      </c>
      <c r="B139" s="16">
        <v>7</v>
      </c>
      <c r="C139" s="16">
        <v>16</v>
      </c>
      <c r="D139" s="16">
        <v>14.7</v>
      </c>
      <c r="E139" s="16" t="s">
        <v>13</v>
      </c>
      <c r="F139" s="17" t="s">
        <v>16</v>
      </c>
      <c r="G139" s="16">
        <f t="shared" si="4"/>
        <v>-0.30000000000000071</v>
      </c>
      <c r="H139" s="9">
        <v>41836</v>
      </c>
      <c r="I139" s="128">
        <v>14.7</v>
      </c>
      <c r="J139" s="55">
        <v>6.5</v>
      </c>
      <c r="K139" s="167">
        <v>2.75</v>
      </c>
      <c r="L139" s="167">
        <v>7.375</v>
      </c>
      <c r="M139" s="167">
        <v>89.75</v>
      </c>
      <c r="N139" s="168" t="s">
        <v>119</v>
      </c>
      <c r="R139" s="78"/>
      <c r="W139" s="57">
        <v>5</v>
      </c>
      <c r="Y139">
        <v>2</v>
      </c>
      <c r="Z139" s="57">
        <v>6</v>
      </c>
    </row>
    <row r="140" spans="1:26" ht="15.75" customHeight="1" thickBot="1" x14ac:dyDescent="0.3">
      <c r="A140" s="16">
        <v>2014</v>
      </c>
      <c r="B140" s="16">
        <v>7</v>
      </c>
      <c r="C140" s="16">
        <v>17</v>
      </c>
      <c r="D140" s="16">
        <v>14.8</v>
      </c>
      <c r="E140" s="16" t="s">
        <v>13</v>
      </c>
      <c r="F140" s="17" t="s">
        <v>16</v>
      </c>
      <c r="G140" s="16">
        <f t="shared" si="4"/>
        <v>-0.19999999999999929</v>
      </c>
      <c r="H140" s="9">
        <v>41837</v>
      </c>
      <c r="I140" s="128">
        <v>14.8</v>
      </c>
      <c r="J140" s="55">
        <v>2.6</v>
      </c>
      <c r="K140" s="167">
        <v>2.125</v>
      </c>
      <c r="L140" s="167">
        <v>5.875</v>
      </c>
      <c r="M140" s="167">
        <v>78.625</v>
      </c>
      <c r="N140" s="168" t="s">
        <v>120</v>
      </c>
      <c r="R140" s="78"/>
      <c r="W140" s="57">
        <v>9</v>
      </c>
      <c r="Y140">
        <v>4</v>
      </c>
      <c r="Z140" s="57">
        <v>9</v>
      </c>
    </row>
    <row r="141" spans="1:26" ht="15.75" customHeight="1" thickBot="1" x14ac:dyDescent="0.3">
      <c r="A141" s="16">
        <v>2014</v>
      </c>
      <c r="B141" s="16">
        <v>7</v>
      </c>
      <c r="C141" s="16">
        <v>18</v>
      </c>
      <c r="D141" s="16">
        <v>18.7</v>
      </c>
      <c r="E141" s="16" t="s">
        <v>14</v>
      </c>
      <c r="F141" s="17" t="s">
        <v>16</v>
      </c>
      <c r="G141" s="16">
        <f t="shared" si="4"/>
        <v>3.6999999999999993</v>
      </c>
      <c r="H141" s="9">
        <v>41838</v>
      </c>
      <c r="I141" s="128">
        <v>18.7</v>
      </c>
      <c r="J141" s="55">
        <v>0</v>
      </c>
      <c r="K141" s="167">
        <v>2.125</v>
      </c>
      <c r="L141" s="167">
        <v>5.75</v>
      </c>
      <c r="M141" s="167">
        <v>54.25</v>
      </c>
      <c r="N141" s="168" t="s">
        <v>117</v>
      </c>
      <c r="R141" s="78"/>
      <c r="W141" s="57">
        <v>19</v>
      </c>
      <c r="Y141">
        <v>8</v>
      </c>
      <c r="Z141" s="57">
        <v>13</v>
      </c>
    </row>
    <row r="142" spans="1:26" ht="15.75" customHeight="1" thickBot="1" x14ac:dyDescent="0.3">
      <c r="A142" s="16">
        <v>2014</v>
      </c>
      <c r="B142" s="16">
        <v>7</v>
      </c>
      <c r="C142" s="16">
        <v>19</v>
      </c>
      <c r="D142" s="16">
        <v>21.4</v>
      </c>
      <c r="E142" s="16" t="s">
        <v>14</v>
      </c>
      <c r="F142" s="17" t="s">
        <v>16</v>
      </c>
      <c r="G142" s="16">
        <f t="shared" si="4"/>
        <v>6.3999999999999986</v>
      </c>
      <c r="H142" s="9">
        <v>41839</v>
      </c>
      <c r="I142" s="128">
        <v>21.4</v>
      </c>
      <c r="J142" s="55">
        <v>0</v>
      </c>
      <c r="K142" s="167">
        <v>1.25</v>
      </c>
      <c r="L142" s="167">
        <v>4</v>
      </c>
      <c r="M142" s="167">
        <v>57.625</v>
      </c>
      <c r="N142" s="168" t="s">
        <v>129</v>
      </c>
      <c r="R142" s="78"/>
      <c r="W142" s="57">
        <v>25</v>
      </c>
      <c r="Y142">
        <v>8</v>
      </c>
      <c r="Z142" s="57">
        <v>18</v>
      </c>
    </row>
    <row r="143" spans="1:26" ht="15.75" customHeight="1" thickBot="1" x14ac:dyDescent="0.3">
      <c r="A143" s="16">
        <v>2014</v>
      </c>
      <c r="B143" s="16">
        <v>7</v>
      </c>
      <c r="C143" s="16">
        <v>20</v>
      </c>
      <c r="D143" s="16">
        <v>22.7</v>
      </c>
      <c r="E143" s="16" t="s">
        <v>14</v>
      </c>
      <c r="F143" s="17" t="s">
        <v>16</v>
      </c>
      <c r="G143" s="16">
        <f t="shared" si="4"/>
        <v>7.6999999999999993</v>
      </c>
      <c r="H143" s="9">
        <v>41840</v>
      </c>
      <c r="I143" s="128">
        <v>22.7</v>
      </c>
      <c r="J143" s="55">
        <v>0</v>
      </c>
      <c r="K143" s="167">
        <v>1.125</v>
      </c>
      <c r="L143" s="167">
        <v>3</v>
      </c>
      <c r="M143" s="167">
        <v>65.75</v>
      </c>
      <c r="N143" s="168" t="s">
        <v>124</v>
      </c>
      <c r="R143" s="78"/>
      <c r="W143" s="57">
        <v>31</v>
      </c>
      <c r="Y143">
        <v>9</v>
      </c>
      <c r="Z143" s="57">
        <v>20</v>
      </c>
    </row>
    <row r="144" spans="1:26" ht="15.75" customHeight="1" thickBot="1" x14ac:dyDescent="0.3">
      <c r="A144" s="16">
        <v>2014</v>
      </c>
      <c r="B144" s="16">
        <v>7</v>
      </c>
      <c r="C144" s="16">
        <v>21</v>
      </c>
      <c r="D144" s="16">
        <v>24.8</v>
      </c>
      <c r="E144" s="16" t="s">
        <v>14</v>
      </c>
      <c r="F144" s="17" t="s">
        <v>16</v>
      </c>
      <c r="G144" s="16">
        <f t="shared" si="4"/>
        <v>9.8000000000000007</v>
      </c>
      <c r="H144" s="9">
        <v>41841</v>
      </c>
      <c r="I144" s="128">
        <v>24.8</v>
      </c>
      <c r="J144" s="55">
        <v>0</v>
      </c>
      <c r="K144" s="167">
        <v>1.75</v>
      </c>
      <c r="L144" s="167">
        <v>4.75</v>
      </c>
      <c r="M144" s="167">
        <v>54.125</v>
      </c>
      <c r="N144" s="168" t="s">
        <v>127</v>
      </c>
      <c r="R144" s="78"/>
      <c r="W144" s="57">
        <v>33</v>
      </c>
      <c r="Y144">
        <v>10</v>
      </c>
      <c r="Z144" s="57">
        <v>23</v>
      </c>
    </row>
    <row r="145" spans="1:27" ht="15.75" customHeight="1" thickBot="1" x14ac:dyDescent="0.3">
      <c r="A145" s="16">
        <v>2014</v>
      </c>
      <c r="B145" s="16">
        <v>7</v>
      </c>
      <c r="C145" s="16">
        <v>22</v>
      </c>
      <c r="D145" s="16">
        <v>25.1</v>
      </c>
      <c r="E145" s="16" t="s">
        <v>14</v>
      </c>
      <c r="F145" s="17" t="s">
        <v>16</v>
      </c>
      <c r="G145" s="16">
        <f t="shared" si="4"/>
        <v>10.100000000000001</v>
      </c>
      <c r="H145" s="9">
        <v>41842</v>
      </c>
      <c r="I145" s="128">
        <v>25.1</v>
      </c>
      <c r="J145" s="55">
        <v>0</v>
      </c>
      <c r="K145" s="167">
        <v>1.75</v>
      </c>
      <c r="L145" s="167">
        <v>6.625</v>
      </c>
      <c r="M145" s="167">
        <v>60.875</v>
      </c>
      <c r="N145" s="168" t="s">
        <v>117</v>
      </c>
      <c r="R145" s="78"/>
      <c r="W145" s="57">
        <v>35</v>
      </c>
      <c r="Y145">
        <v>25</v>
      </c>
      <c r="Z145" s="57">
        <v>25</v>
      </c>
    </row>
    <row r="146" spans="1:27" ht="15.75" customHeight="1" thickBot="1" x14ac:dyDescent="0.3">
      <c r="A146" s="16">
        <v>2014</v>
      </c>
      <c r="B146" s="16">
        <v>7</v>
      </c>
      <c r="C146" s="16">
        <v>23</v>
      </c>
      <c r="D146" s="16">
        <v>23</v>
      </c>
      <c r="E146" s="16" t="s">
        <v>14</v>
      </c>
      <c r="F146" s="17" t="s">
        <v>16</v>
      </c>
      <c r="G146" s="16">
        <f t="shared" si="4"/>
        <v>8</v>
      </c>
      <c r="H146" s="9">
        <v>41843</v>
      </c>
      <c r="I146" s="128">
        <v>23</v>
      </c>
      <c r="J146" s="55">
        <v>3.5</v>
      </c>
      <c r="K146" s="167">
        <v>2.25</v>
      </c>
      <c r="L146" s="167">
        <v>5.875</v>
      </c>
      <c r="M146" s="167">
        <v>56.5</v>
      </c>
      <c r="N146" s="168" t="s">
        <v>117</v>
      </c>
      <c r="R146" s="78"/>
      <c r="W146" s="57">
        <v>23</v>
      </c>
      <c r="Y146">
        <v>7</v>
      </c>
      <c r="Z146" s="57">
        <v>17</v>
      </c>
    </row>
    <row r="147" spans="1:27" ht="15.75" customHeight="1" thickBot="1" x14ac:dyDescent="0.3">
      <c r="A147" s="16">
        <v>2014</v>
      </c>
      <c r="B147" s="16">
        <v>7</v>
      </c>
      <c r="C147" s="16">
        <v>24</v>
      </c>
      <c r="D147" s="16">
        <v>20.7</v>
      </c>
      <c r="E147" s="16" t="s">
        <v>14</v>
      </c>
      <c r="F147" s="17" t="s">
        <v>16</v>
      </c>
      <c r="G147" s="16">
        <f t="shared" si="4"/>
        <v>5.6999999999999993</v>
      </c>
      <c r="H147" s="9">
        <v>41844</v>
      </c>
      <c r="I147" s="128">
        <v>20.7</v>
      </c>
      <c r="J147" s="55">
        <v>3.2</v>
      </c>
      <c r="K147" s="167">
        <v>2.125</v>
      </c>
      <c r="L147" s="167">
        <v>6.625</v>
      </c>
      <c r="M147" s="167">
        <v>71.875</v>
      </c>
      <c r="N147" s="168" t="s">
        <v>118</v>
      </c>
      <c r="R147" s="78"/>
      <c r="W147" s="57">
        <v>16</v>
      </c>
      <c r="Y147">
        <v>6</v>
      </c>
      <c r="Z147" s="187">
        <v>14</v>
      </c>
    </row>
    <row r="148" spans="1:27" ht="15.75" customHeight="1" thickBot="1" x14ac:dyDescent="0.3">
      <c r="A148" s="16">
        <v>2014</v>
      </c>
      <c r="B148" s="16">
        <v>7</v>
      </c>
      <c r="C148" s="16">
        <v>25</v>
      </c>
      <c r="D148" s="16">
        <v>18</v>
      </c>
      <c r="E148" s="16" t="s">
        <v>14</v>
      </c>
      <c r="F148" s="17" t="s">
        <v>16</v>
      </c>
      <c r="G148" s="16">
        <f t="shared" si="4"/>
        <v>3</v>
      </c>
      <c r="H148" s="9">
        <v>41845</v>
      </c>
      <c r="I148" s="128">
        <v>18</v>
      </c>
      <c r="J148" s="55">
        <v>0</v>
      </c>
      <c r="K148" s="167">
        <v>2.25</v>
      </c>
      <c r="L148" s="167">
        <v>7.125</v>
      </c>
      <c r="M148" s="167">
        <v>68.5</v>
      </c>
      <c r="N148" s="168" t="s">
        <v>117</v>
      </c>
      <c r="R148" s="78"/>
      <c r="W148" s="57">
        <v>22</v>
      </c>
      <c r="Y148">
        <v>7</v>
      </c>
      <c r="Z148" s="57">
        <v>11</v>
      </c>
    </row>
    <row r="149" spans="1:27" ht="15.75" customHeight="1" thickBot="1" x14ac:dyDescent="0.3">
      <c r="A149" s="16">
        <v>2014</v>
      </c>
      <c r="B149" s="16">
        <v>7</v>
      </c>
      <c r="C149" s="16">
        <v>26</v>
      </c>
      <c r="D149" s="16">
        <v>18.3</v>
      </c>
      <c r="E149" s="16" t="s">
        <v>14</v>
      </c>
      <c r="F149" s="17" t="s">
        <v>16</v>
      </c>
      <c r="G149" s="16">
        <f t="shared" si="4"/>
        <v>3.3000000000000007</v>
      </c>
      <c r="H149" s="9">
        <v>41846</v>
      </c>
      <c r="I149" s="128">
        <v>18.3</v>
      </c>
      <c r="J149" s="55">
        <v>10.3</v>
      </c>
      <c r="K149" s="167">
        <v>1.625</v>
      </c>
      <c r="L149" s="167">
        <v>6.125</v>
      </c>
      <c r="M149" s="167">
        <v>77.125</v>
      </c>
      <c r="N149" s="168" t="s">
        <v>117</v>
      </c>
      <c r="R149" s="78"/>
      <c r="W149" s="57">
        <v>3</v>
      </c>
      <c r="Y149">
        <v>1</v>
      </c>
      <c r="Z149" s="57">
        <v>5</v>
      </c>
    </row>
    <row r="150" spans="1:27" ht="15.75" customHeight="1" thickBot="1" x14ac:dyDescent="0.3">
      <c r="A150" s="16">
        <v>2014</v>
      </c>
      <c r="B150" s="16">
        <v>7</v>
      </c>
      <c r="C150" s="16">
        <v>27</v>
      </c>
      <c r="D150" s="16">
        <v>17.5</v>
      </c>
      <c r="E150" s="16" t="s">
        <v>14</v>
      </c>
      <c r="F150" s="17" t="s">
        <v>16</v>
      </c>
      <c r="G150" s="16">
        <f t="shared" si="4"/>
        <v>2.5</v>
      </c>
      <c r="H150" s="9">
        <v>41847</v>
      </c>
      <c r="I150" s="128">
        <v>17.5</v>
      </c>
      <c r="J150" s="55">
        <v>1.5</v>
      </c>
      <c r="K150" s="167">
        <v>1.125</v>
      </c>
      <c r="L150" s="167">
        <v>4.375</v>
      </c>
      <c r="M150" s="167">
        <v>88.5</v>
      </c>
      <c r="N150" s="168" t="s">
        <v>117</v>
      </c>
      <c r="R150" s="78"/>
      <c r="W150" s="57">
        <v>9</v>
      </c>
      <c r="Y150">
        <v>5</v>
      </c>
      <c r="Z150" s="57">
        <v>6</v>
      </c>
    </row>
    <row r="151" spans="1:27" ht="15.75" customHeight="1" thickBot="1" x14ac:dyDescent="0.3">
      <c r="A151" s="16">
        <v>2014</v>
      </c>
      <c r="B151" s="16">
        <v>7</v>
      </c>
      <c r="C151" s="16">
        <v>28</v>
      </c>
      <c r="D151" s="16">
        <v>14.8</v>
      </c>
      <c r="E151" s="16" t="s">
        <v>13</v>
      </c>
      <c r="F151" s="17" t="s">
        <v>16</v>
      </c>
      <c r="G151" s="16">
        <f t="shared" si="4"/>
        <v>-0.19999999999999929</v>
      </c>
      <c r="H151" s="9">
        <v>41848</v>
      </c>
      <c r="I151" s="128">
        <v>14.8</v>
      </c>
      <c r="J151" s="55">
        <v>6.4</v>
      </c>
      <c r="K151" s="167">
        <v>1.5</v>
      </c>
      <c r="L151" s="167">
        <v>4.375</v>
      </c>
      <c r="M151" s="167">
        <v>91.75</v>
      </c>
      <c r="N151" s="168" t="s">
        <v>118</v>
      </c>
      <c r="R151" s="78"/>
      <c r="W151" s="57">
        <v>3</v>
      </c>
      <c r="Y151">
        <v>2</v>
      </c>
      <c r="Z151" s="57">
        <v>4</v>
      </c>
      <c r="AA151">
        <v>5</v>
      </c>
    </row>
    <row r="152" spans="1:27" ht="15.75" customHeight="1" thickBot="1" x14ac:dyDescent="0.3">
      <c r="A152" s="16">
        <v>2014</v>
      </c>
      <c r="B152" s="16">
        <v>7</v>
      </c>
      <c r="C152" s="16">
        <v>29</v>
      </c>
      <c r="D152" s="16">
        <v>13.9</v>
      </c>
      <c r="E152" s="16" t="s">
        <v>13</v>
      </c>
      <c r="F152" s="17" t="s">
        <v>16</v>
      </c>
      <c r="G152" s="16">
        <f t="shared" si="4"/>
        <v>-1.0999999999999996</v>
      </c>
      <c r="H152" s="9">
        <v>41849</v>
      </c>
      <c r="I152" s="128">
        <v>13.9</v>
      </c>
      <c r="J152" s="55">
        <v>33.700000000000003</v>
      </c>
      <c r="K152" s="167">
        <v>1.875</v>
      </c>
      <c r="L152" s="167">
        <v>5.125</v>
      </c>
      <c r="M152" s="167">
        <v>97.25</v>
      </c>
      <c r="N152" s="168" t="s">
        <v>122</v>
      </c>
      <c r="R152" s="78"/>
      <c r="W152" s="57">
        <v>1</v>
      </c>
      <c r="Y152">
        <v>1</v>
      </c>
      <c r="Z152" s="57">
        <v>1</v>
      </c>
      <c r="AA152">
        <v>1</v>
      </c>
    </row>
    <row r="153" spans="1:27" ht="15.75" customHeight="1" thickBot="1" x14ac:dyDescent="0.3">
      <c r="A153" s="16">
        <v>2014</v>
      </c>
      <c r="B153" s="16">
        <v>7</v>
      </c>
      <c r="C153" s="16">
        <v>30</v>
      </c>
      <c r="D153" s="16">
        <v>15.4</v>
      </c>
      <c r="E153" s="16" t="s">
        <v>14</v>
      </c>
      <c r="F153" s="17" t="s">
        <v>16</v>
      </c>
      <c r="G153" s="16">
        <f t="shared" si="4"/>
        <v>0.40000000000000036</v>
      </c>
      <c r="H153" s="9">
        <v>41850</v>
      </c>
      <c r="I153" s="128">
        <v>15.4</v>
      </c>
      <c r="J153" s="55">
        <v>1</v>
      </c>
      <c r="K153" s="167">
        <v>2</v>
      </c>
      <c r="L153" s="167">
        <v>4.625</v>
      </c>
      <c r="M153" s="167">
        <v>84.375</v>
      </c>
      <c r="N153" s="168" t="s">
        <v>121</v>
      </c>
      <c r="R153" s="78"/>
      <c r="W153" s="57">
        <v>5</v>
      </c>
      <c r="Y153">
        <v>3</v>
      </c>
      <c r="Z153" s="57">
        <v>6</v>
      </c>
      <c r="AA153">
        <v>4</v>
      </c>
    </row>
    <row r="154" spans="1:27" ht="15.75" customHeight="1" thickBot="1" x14ac:dyDescent="0.3">
      <c r="A154" s="16">
        <v>2014</v>
      </c>
      <c r="B154" s="16">
        <v>7</v>
      </c>
      <c r="C154" s="16">
        <v>31</v>
      </c>
      <c r="D154" s="16">
        <v>15.5</v>
      </c>
      <c r="E154" s="16" t="s">
        <v>14</v>
      </c>
      <c r="F154" s="17" t="s">
        <v>16</v>
      </c>
      <c r="G154" s="16">
        <f t="shared" si="4"/>
        <v>0.5</v>
      </c>
      <c r="H154" s="9">
        <v>41851</v>
      </c>
      <c r="I154" s="128">
        <v>15.5</v>
      </c>
      <c r="J154" s="55">
        <v>1.6</v>
      </c>
      <c r="K154" s="167">
        <v>1.125</v>
      </c>
      <c r="L154" s="167">
        <v>4.125</v>
      </c>
      <c r="M154" s="167">
        <v>81</v>
      </c>
      <c r="N154" s="168" t="s">
        <v>117</v>
      </c>
      <c r="R154" s="78"/>
      <c r="W154" s="57">
        <v>6</v>
      </c>
      <c r="Y154">
        <v>3</v>
      </c>
      <c r="Z154" s="57">
        <v>5</v>
      </c>
      <c r="AA154">
        <v>7</v>
      </c>
    </row>
    <row r="155" spans="1:27" ht="15.75" customHeight="1" thickBot="1" x14ac:dyDescent="0.3">
      <c r="A155" s="16">
        <v>2014</v>
      </c>
      <c r="B155" s="16">
        <v>8</v>
      </c>
      <c r="C155" s="16">
        <v>1</v>
      </c>
      <c r="D155" s="16">
        <v>17.3</v>
      </c>
      <c r="E155" s="16" t="s">
        <v>14</v>
      </c>
      <c r="F155" s="17" t="s">
        <v>16</v>
      </c>
      <c r="G155" s="16">
        <f t="shared" si="4"/>
        <v>2.3000000000000007</v>
      </c>
      <c r="H155" s="9">
        <v>41852</v>
      </c>
      <c r="I155" s="128">
        <v>17.3</v>
      </c>
      <c r="J155" s="55">
        <v>0.3</v>
      </c>
      <c r="K155" s="167">
        <v>1.125</v>
      </c>
      <c r="L155" s="167">
        <v>3.625</v>
      </c>
      <c r="M155" s="167">
        <v>66.5</v>
      </c>
      <c r="N155" s="168" t="s">
        <v>120</v>
      </c>
      <c r="R155" s="78"/>
      <c r="W155" s="57">
        <v>9</v>
      </c>
      <c r="Y155">
        <v>4</v>
      </c>
      <c r="Z155" s="57">
        <v>4</v>
      </c>
      <c r="AA155">
        <v>12</v>
      </c>
    </row>
    <row r="156" spans="1:27" ht="15.75" customHeight="1" thickBot="1" x14ac:dyDescent="0.3">
      <c r="A156" s="16">
        <v>2014</v>
      </c>
      <c r="B156" s="16">
        <v>8</v>
      </c>
      <c r="C156" s="16">
        <v>2</v>
      </c>
      <c r="D156" s="16">
        <v>19.100000000000001</v>
      </c>
      <c r="E156" s="16" t="s">
        <v>14</v>
      </c>
      <c r="F156" s="17" t="s">
        <v>16</v>
      </c>
      <c r="G156" s="16">
        <f t="shared" si="4"/>
        <v>4.1000000000000014</v>
      </c>
      <c r="H156" s="9">
        <v>41853</v>
      </c>
      <c r="I156" s="128">
        <v>19.100000000000001</v>
      </c>
      <c r="J156" s="55">
        <v>10.4</v>
      </c>
      <c r="K156" s="167">
        <v>1.625</v>
      </c>
      <c r="L156" s="167">
        <v>5.375</v>
      </c>
      <c r="M156" s="167">
        <v>78.625</v>
      </c>
      <c r="N156" s="168" t="s">
        <v>120</v>
      </c>
      <c r="R156" s="78"/>
      <c r="W156" s="57">
        <v>1</v>
      </c>
      <c r="Y156">
        <v>1</v>
      </c>
      <c r="Z156" s="57">
        <v>2</v>
      </c>
      <c r="AA156">
        <v>6</v>
      </c>
    </row>
    <row r="157" spans="1:27" ht="15.75" customHeight="1" thickBot="1" x14ac:dyDescent="0.3">
      <c r="A157" s="16">
        <v>2014</v>
      </c>
      <c r="B157" s="16">
        <v>8</v>
      </c>
      <c r="C157" s="16">
        <v>3</v>
      </c>
      <c r="D157" s="16">
        <v>17.8</v>
      </c>
      <c r="E157" s="16" t="s">
        <v>14</v>
      </c>
      <c r="F157" s="17" t="s">
        <v>16</v>
      </c>
      <c r="G157" s="16">
        <f t="shared" si="4"/>
        <v>2.8000000000000007</v>
      </c>
      <c r="H157" s="9">
        <v>41854</v>
      </c>
      <c r="I157" s="128">
        <v>17.8</v>
      </c>
      <c r="J157" s="55">
        <v>0</v>
      </c>
      <c r="K157" s="167">
        <v>1</v>
      </c>
      <c r="L157" s="167">
        <v>4</v>
      </c>
      <c r="M157" s="167">
        <v>78.875</v>
      </c>
      <c r="N157" s="168" t="s">
        <v>130</v>
      </c>
      <c r="R157" s="78"/>
      <c r="W157" s="57">
        <v>7</v>
      </c>
      <c r="Y157">
        <v>4</v>
      </c>
      <c r="Z157" s="57">
        <v>3</v>
      </c>
      <c r="AA157">
        <v>15</v>
      </c>
    </row>
    <row r="158" spans="1:27" ht="15.75" customHeight="1" thickBot="1" x14ac:dyDescent="0.3">
      <c r="A158" s="16">
        <v>2014</v>
      </c>
      <c r="B158" s="16">
        <v>8</v>
      </c>
      <c r="C158" s="16">
        <v>4</v>
      </c>
      <c r="D158" s="16">
        <v>19.3</v>
      </c>
      <c r="E158" s="16" t="s">
        <v>14</v>
      </c>
      <c r="F158" s="17" t="s">
        <v>16</v>
      </c>
      <c r="G158" s="16">
        <f t="shared" si="4"/>
        <v>4.3000000000000007</v>
      </c>
      <c r="H158" s="9">
        <v>41855</v>
      </c>
      <c r="I158" s="128">
        <v>19.3</v>
      </c>
      <c r="J158" s="55">
        <v>0</v>
      </c>
      <c r="K158" s="167">
        <v>1</v>
      </c>
      <c r="L158" s="167">
        <v>4</v>
      </c>
      <c r="M158" s="167">
        <v>72.5</v>
      </c>
      <c r="N158" s="168" t="s">
        <v>129</v>
      </c>
      <c r="R158" s="78"/>
      <c r="W158" s="57">
        <v>11</v>
      </c>
      <c r="Y158">
        <v>3</v>
      </c>
      <c r="Z158" s="57">
        <v>2</v>
      </c>
      <c r="AA158">
        <v>24</v>
      </c>
    </row>
    <row r="159" spans="1:27" ht="15.75" customHeight="1" thickBot="1" x14ac:dyDescent="0.3">
      <c r="A159" s="16">
        <v>2014</v>
      </c>
      <c r="B159" s="16">
        <v>8</v>
      </c>
      <c r="C159" s="16">
        <v>5</v>
      </c>
      <c r="D159" s="16">
        <v>19.899999999999999</v>
      </c>
      <c r="E159" s="16" t="s">
        <v>14</v>
      </c>
      <c r="F159" s="17" t="s">
        <v>16</v>
      </c>
      <c r="G159" s="16">
        <f t="shared" si="4"/>
        <v>4.8999999999999986</v>
      </c>
      <c r="H159" s="9">
        <v>41856</v>
      </c>
      <c r="I159" s="128">
        <v>19.899999999999999</v>
      </c>
      <c r="J159" s="55">
        <v>0</v>
      </c>
      <c r="K159" s="167">
        <v>1.375</v>
      </c>
      <c r="L159" s="167">
        <v>3.5</v>
      </c>
      <c r="M159" s="167">
        <v>71.625</v>
      </c>
      <c r="N159" s="168" t="s">
        <v>122</v>
      </c>
      <c r="R159" s="78"/>
      <c r="W159" s="57">
        <v>14</v>
      </c>
      <c r="Y159">
        <v>2</v>
      </c>
      <c r="Z159" s="57">
        <v>1</v>
      </c>
      <c r="AA159">
        <v>26</v>
      </c>
    </row>
    <row r="160" spans="1:27" ht="15.75" customHeight="1" thickBot="1" x14ac:dyDescent="0.3">
      <c r="A160" s="16">
        <v>2014</v>
      </c>
      <c r="B160" s="16">
        <v>8</v>
      </c>
      <c r="C160" s="16">
        <v>6</v>
      </c>
      <c r="D160" s="16">
        <v>20.2</v>
      </c>
      <c r="E160" s="16" t="s">
        <v>14</v>
      </c>
      <c r="F160" s="17" t="s">
        <v>16</v>
      </c>
      <c r="G160" s="16">
        <f t="shared" si="4"/>
        <v>5.1999999999999993</v>
      </c>
      <c r="H160" s="9">
        <v>41857</v>
      </c>
      <c r="I160" s="128">
        <v>20.2</v>
      </c>
      <c r="J160" s="55">
        <v>0</v>
      </c>
      <c r="K160" s="167">
        <v>1.125</v>
      </c>
      <c r="L160" s="167">
        <v>4.125</v>
      </c>
      <c r="M160" s="167">
        <v>68.75</v>
      </c>
      <c r="N160" s="168" t="s">
        <v>122</v>
      </c>
      <c r="R160" s="78"/>
      <c r="W160" s="57">
        <v>16</v>
      </c>
      <c r="Y160">
        <v>2</v>
      </c>
      <c r="Z160" s="57">
        <v>1</v>
      </c>
      <c r="AA160">
        <v>36</v>
      </c>
    </row>
    <row r="161" spans="1:28" ht="15.75" customHeight="1" thickBot="1" x14ac:dyDescent="0.3">
      <c r="A161" s="16">
        <v>2014</v>
      </c>
      <c r="B161" s="16">
        <v>8</v>
      </c>
      <c r="C161" s="16">
        <v>7</v>
      </c>
      <c r="D161" s="16">
        <v>19.600000000000001</v>
      </c>
      <c r="E161" s="16" t="s">
        <v>14</v>
      </c>
      <c r="F161" s="17" t="s">
        <v>16</v>
      </c>
      <c r="G161" s="16">
        <f t="shared" si="4"/>
        <v>4.6000000000000014</v>
      </c>
      <c r="H161" s="9">
        <v>41858</v>
      </c>
      <c r="I161" s="128">
        <v>19.600000000000001</v>
      </c>
      <c r="J161" s="55">
        <v>0</v>
      </c>
      <c r="K161" s="167">
        <v>1.25</v>
      </c>
      <c r="L161" s="167">
        <v>5.375</v>
      </c>
      <c r="M161" s="167">
        <v>79.875</v>
      </c>
      <c r="N161" s="168" t="s">
        <v>122</v>
      </c>
      <c r="R161" s="78"/>
      <c r="W161" s="57">
        <v>17</v>
      </c>
      <c r="Y161">
        <v>2</v>
      </c>
      <c r="Z161" s="57">
        <v>1</v>
      </c>
      <c r="AA161">
        <v>41</v>
      </c>
    </row>
    <row r="162" spans="1:28" ht="15.75" customHeight="1" thickBot="1" x14ac:dyDescent="0.3">
      <c r="A162" s="16">
        <v>2014</v>
      </c>
      <c r="B162" s="16">
        <v>8</v>
      </c>
      <c r="C162" s="16">
        <v>8</v>
      </c>
      <c r="D162" s="16">
        <v>15.6</v>
      </c>
      <c r="E162" s="16" t="s">
        <v>14</v>
      </c>
      <c r="F162" s="17" t="s">
        <v>16</v>
      </c>
      <c r="G162" s="16">
        <f t="shared" si="4"/>
        <v>0.59999999999999964</v>
      </c>
      <c r="H162" s="9">
        <v>41859</v>
      </c>
      <c r="I162" s="128">
        <v>15.6</v>
      </c>
      <c r="J162" s="55">
        <v>0.5</v>
      </c>
      <c r="K162" s="167">
        <v>1.625</v>
      </c>
      <c r="L162" s="167">
        <v>4.75</v>
      </c>
      <c r="M162" s="167">
        <v>91</v>
      </c>
      <c r="N162" s="168" t="s">
        <v>120</v>
      </c>
      <c r="R162" s="78"/>
      <c r="W162" s="57">
        <v>14</v>
      </c>
      <c r="Y162">
        <v>1</v>
      </c>
      <c r="Z162" s="57">
        <v>0</v>
      </c>
      <c r="AA162">
        <v>38</v>
      </c>
    </row>
    <row r="163" spans="1:28" ht="15.75" customHeight="1" thickBot="1" x14ac:dyDescent="0.3">
      <c r="A163" s="16">
        <v>2014</v>
      </c>
      <c r="B163" s="16">
        <v>8</v>
      </c>
      <c r="C163" s="16">
        <v>9</v>
      </c>
      <c r="D163" s="16">
        <v>13.5</v>
      </c>
      <c r="E163" s="16" t="s">
        <v>13</v>
      </c>
      <c r="F163" s="17" t="s">
        <v>16</v>
      </c>
      <c r="G163" s="16">
        <f t="shared" si="4"/>
        <v>-1.5</v>
      </c>
      <c r="H163" s="9">
        <v>41860</v>
      </c>
      <c r="I163" s="128">
        <v>13.5</v>
      </c>
      <c r="J163" s="55">
        <v>0</v>
      </c>
      <c r="K163" s="167">
        <v>1.25</v>
      </c>
      <c r="L163" s="167">
        <v>3.375</v>
      </c>
      <c r="M163" s="167">
        <v>73.125</v>
      </c>
      <c r="N163" s="168" t="s">
        <v>122</v>
      </c>
      <c r="R163" s="78"/>
      <c r="W163" s="57">
        <v>11</v>
      </c>
      <c r="Y163">
        <v>1</v>
      </c>
      <c r="AA163">
        <v>25</v>
      </c>
    </row>
    <row r="164" spans="1:28" ht="15.75" customHeight="1" thickBot="1" x14ac:dyDescent="0.3">
      <c r="A164" s="16">
        <v>2014</v>
      </c>
      <c r="B164" s="16">
        <v>8</v>
      </c>
      <c r="C164" s="16">
        <v>10</v>
      </c>
      <c r="D164" s="16">
        <v>17.399999999999999</v>
      </c>
      <c r="E164" s="16" t="s">
        <v>14</v>
      </c>
      <c r="F164" s="17" t="s">
        <v>16</v>
      </c>
      <c r="G164" s="16">
        <f t="shared" si="4"/>
        <v>2.3999999999999986</v>
      </c>
      <c r="H164" s="9">
        <v>41861</v>
      </c>
      <c r="I164" s="128">
        <v>17.399999999999999</v>
      </c>
      <c r="J164" s="55">
        <v>0</v>
      </c>
      <c r="K164" s="167">
        <v>1</v>
      </c>
      <c r="L164" s="167">
        <v>3.5</v>
      </c>
      <c r="M164" s="167">
        <v>64</v>
      </c>
      <c r="N164" s="168" t="s">
        <v>120</v>
      </c>
      <c r="R164" s="78"/>
      <c r="W164" s="57">
        <v>9</v>
      </c>
      <c r="AA164">
        <v>42</v>
      </c>
    </row>
    <row r="165" spans="1:28" ht="15.75" customHeight="1" thickBot="1" x14ac:dyDescent="0.3">
      <c r="A165" s="16">
        <v>2014</v>
      </c>
      <c r="B165" s="16">
        <v>8</v>
      </c>
      <c r="C165" s="16">
        <v>11</v>
      </c>
      <c r="D165" s="16">
        <v>21.9</v>
      </c>
      <c r="E165" s="16" t="s">
        <v>14</v>
      </c>
      <c r="F165" s="17" t="s">
        <v>16</v>
      </c>
      <c r="G165" s="16">
        <f t="shared" si="4"/>
        <v>6.8999999999999986</v>
      </c>
      <c r="H165" s="9">
        <v>41862</v>
      </c>
      <c r="I165" s="128">
        <v>21.9</v>
      </c>
      <c r="J165" s="55">
        <v>0</v>
      </c>
      <c r="K165" s="167">
        <v>1.25</v>
      </c>
      <c r="L165" s="167">
        <v>4.75</v>
      </c>
      <c r="M165" s="167">
        <v>62.5</v>
      </c>
      <c r="N165" s="168" t="s">
        <v>121</v>
      </c>
      <c r="R165" s="78"/>
      <c r="W165" s="57">
        <v>7</v>
      </c>
      <c r="AA165">
        <v>55</v>
      </c>
    </row>
    <row r="166" spans="1:28" ht="15.75" customHeight="1" thickBot="1" x14ac:dyDescent="0.3">
      <c r="A166" s="16">
        <v>2014</v>
      </c>
      <c r="B166" s="16">
        <v>8</v>
      </c>
      <c r="C166" s="16">
        <v>12</v>
      </c>
      <c r="D166" s="16">
        <v>22.7</v>
      </c>
      <c r="E166" s="16" t="s">
        <v>14</v>
      </c>
      <c r="F166" s="17" t="s">
        <v>16</v>
      </c>
      <c r="G166" s="16">
        <f t="shared" si="4"/>
        <v>7.6999999999999993</v>
      </c>
      <c r="H166" s="9">
        <v>41863</v>
      </c>
      <c r="I166" s="128">
        <v>22.7</v>
      </c>
      <c r="J166" s="55">
        <v>0</v>
      </c>
      <c r="K166" s="167">
        <v>1.375</v>
      </c>
      <c r="L166" s="167">
        <v>4.875</v>
      </c>
      <c r="M166" s="167">
        <v>57.875</v>
      </c>
      <c r="N166" s="168" t="s">
        <v>118</v>
      </c>
      <c r="R166" s="78"/>
      <c r="W166" s="57">
        <v>6</v>
      </c>
      <c r="AA166">
        <v>64</v>
      </c>
    </row>
    <row r="167" spans="1:28" ht="15.75" customHeight="1" thickBot="1" x14ac:dyDescent="0.3">
      <c r="A167" s="16">
        <v>2014</v>
      </c>
      <c r="B167" s="16">
        <v>8</v>
      </c>
      <c r="C167" s="16">
        <v>13</v>
      </c>
      <c r="D167" s="16">
        <v>24.1</v>
      </c>
      <c r="E167" s="16" t="s">
        <v>14</v>
      </c>
      <c r="F167" s="17" t="s">
        <v>16</v>
      </c>
      <c r="G167" s="16">
        <f t="shared" si="4"/>
        <v>9.1000000000000014</v>
      </c>
      <c r="H167" s="9">
        <v>41864</v>
      </c>
      <c r="I167" s="128">
        <v>24.1</v>
      </c>
      <c r="J167" s="55">
        <v>0</v>
      </c>
      <c r="K167" s="167">
        <v>1.875</v>
      </c>
      <c r="L167" s="167">
        <v>7.25</v>
      </c>
      <c r="M167" s="167">
        <v>64.625</v>
      </c>
      <c r="N167" s="168" t="s">
        <v>124</v>
      </c>
      <c r="R167" s="78"/>
      <c r="W167" s="57">
        <v>5</v>
      </c>
      <c r="AA167">
        <v>90</v>
      </c>
    </row>
    <row r="168" spans="1:28" ht="15.75" customHeight="1" thickBot="1" x14ac:dyDescent="0.3">
      <c r="A168" s="16">
        <v>2014</v>
      </c>
      <c r="B168" s="16">
        <v>8</v>
      </c>
      <c r="C168" s="16">
        <v>14</v>
      </c>
      <c r="D168" s="16">
        <v>19.3</v>
      </c>
      <c r="E168" s="16" t="s">
        <v>14</v>
      </c>
      <c r="F168" s="17" t="s">
        <v>16</v>
      </c>
      <c r="G168" s="16">
        <f t="shared" si="4"/>
        <v>4.3000000000000007</v>
      </c>
      <c r="H168" s="9">
        <v>41865</v>
      </c>
      <c r="I168" s="128">
        <v>19.3</v>
      </c>
      <c r="J168" s="55">
        <v>3.4</v>
      </c>
      <c r="K168" s="167">
        <v>1.125</v>
      </c>
      <c r="L168" s="167">
        <v>4</v>
      </c>
      <c r="M168" s="167">
        <v>86.875</v>
      </c>
      <c r="N168" s="168" t="s">
        <v>121</v>
      </c>
      <c r="R168" s="78"/>
      <c r="W168" s="57">
        <v>3</v>
      </c>
      <c r="AA168">
        <v>72</v>
      </c>
    </row>
    <row r="169" spans="1:28" ht="15.75" customHeight="1" thickBot="1" x14ac:dyDescent="0.3">
      <c r="A169" s="16">
        <v>2014</v>
      </c>
      <c r="B169" s="16">
        <v>8</v>
      </c>
      <c r="C169" s="16">
        <v>15</v>
      </c>
      <c r="D169" s="16">
        <v>21.5</v>
      </c>
      <c r="E169" s="16" t="s">
        <v>14</v>
      </c>
      <c r="F169" s="17" t="s">
        <v>16</v>
      </c>
      <c r="G169" s="16">
        <f t="shared" si="4"/>
        <v>6.5</v>
      </c>
      <c r="H169" s="9">
        <v>41866</v>
      </c>
      <c r="I169" s="128">
        <v>21.5</v>
      </c>
      <c r="J169" s="55">
        <v>1.5</v>
      </c>
      <c r="K169" s="167">
        <v>2.125</v>
      </c>
      <c r="L169" s="167">
        <v>6.875</v>
      </c>
      <c r="M169" s="167">
        <v>70</v>
      </c>
      <c r="N169" s="168" t="s">
        <v>121</v>
      </c>
      <c r="R169" s="78"/>
      <c r="W169" s="57">
        <v>1</v>
      </c>
      <c r="AA169">
        <v>65</v>
      </c>
    </row>
    <row r="170" spans="1:28" ht="15.75" customHeight="1" thickBot="1" x14ac:dyDescent="0.3">
      <c r="A170" s="16">
        <v>2014</v>
      </c>
      <c r="B170" s="16">
        <v>8</v>
      </c>
      <c r="C170" s="16">
        <v>16</v>
      </c>
      <c r="D170" s="16">
        <v>20.6</v>
      </c>
      <c r="E170" s="16" t="s">
        <v>14</v>
      </c>
      <c r="F170" s="17" t="s">
        <v>16</v>
      </c>
      <c r="G170" s="16">
        <f t="shared" si="4"/>
        <v>5.6000000000000014</v>
      </c>
      <c r="H170" s="9">
        <v>41867</v>
      </c>
      <c r="I170" s="128">
        <v>20.6</v>
      </c>
      <c r="J170" s="55">
        <v>0</v>
      </c>
      <c r="K170" s="167">
        <v>1.875</v>
      </c>
      <c r="L170" s="167">
        <v>5.375</v>
      </c>
      <c r="M170" s="167">
        <v>62.125</v>
      </c>
      <c r="N170" s="168" t="s">
        <v>117</v>
      </c>
      <c r="R170" s="78"/>
      <c r="W170" s="57">
        <v>3</v>
      </c>
      <c r="AA170">
        <v>58</v>
      </c>
      <c r="AB170" s="57">
        <v>8</v>
      </c>
    </row>
    <row r="171" spans="1:28" ht="15.75" customHeight="1" thickBot="1" x14ac:dyDescent="0.3">
      <c r="A171" s="16">
        <v>2014</v>
      </c>
      <c r="B171" s="16">
        <v>8</v>
      </c>
      <c r="C171" s="16">
        <v>17</v>
      </c>
      <c r="D171" s="16">
        <v>17.399999999999999</v>
      </c>
      <c r="E171" s="16" t="s">
        <v>14</v>
      </c>
      <c r="F171" s="17" t="s">
        <v>16</v>
      </c>
      <c r="G171" s="16">
        <f t="shared" si="4"/>
        <v>2.3999999999999986</v>
      </c>
      <c r="H171" s="9">
        <v>41868</v>
      </c>
      <c r="I171" s="128">
        <v>17.399999999999999</v>
      </c>
      <c r="J171" s="55">
        <v>0</v>
      </c>
      <c r="K171" s="167">
        <v>2.25</v>
      </c>
      <c r="L171" s="167">
        <v>5.625</v>
      </c>
      <c r="M171" s="167">
        <v>78.875</v>
      </c>
      <c r="N171" s="168" t="s">
        <v>119</v>
      </c>
      <c r="R171" s="78"/>
      <c r="W171" s="57">
        <v>2</v>
      </c>
      <c r="AA171">
        <v>48</v>
      </c>
      <c r="AB171" s="57">
        <v>12</v>
      </c>
    </row>
    <row r="172" spans="1:28" ht="15.75" customHeight="1" thickBot="1" x14ac:dyDescent="0.3">
      <c r="A172" s="16">
        <v>2014</v>
      </c>
      <c r="B172" s="16">
        <v>8</v>
      </c>
      <c r="C172" s="16">
        <v>18</v>
      </c>
      <c r="D172" s="16">
        <v>20.6</v>
      </c>
      <c r="E172" s="16" t="s">
        <v>14</v>
      </c>
      <c r="F172" s="17" t="s">
        <v>16</v>
      </c>
      <c r="G172" s="16">
        <f t="shared" si="4"/>
        <v>5.6000000000000014</v>
      </c>
      <c r="H172" s="9">
        <v>41869</v>
      </c>
      <c r="I172" s="128">
        <v>20.6</v>
      </c>
      <c r="J172" s="55">
        <v>0</v>
      </c>
      <c r="K172" s="167">
        <v>1.875</v>
      </c>
      <c r="L172" s="167">
        <v>5.875</v>
      </c>
      <c r="M172" s="167">
        <v>52.625</v>
      </c>
      <c r="N172" s="168" t="s">
        <v>120</v>
      </c>
      <c r="R172" s="78"/>
      <c r="W172" s="57">
        <v>1</v>
      </c>
      <c r="AA172">
        <v>42</v>
      </c>
      <c r="AB172" s="57">
        <v>15</v>
      </c>
    </row>
    <row r="173" spans="1:28" ht="15.75" customHeight="1" thickBot="1" x14ac:dyDescent="0.3">
      <c r="A173" s="16">
        <v>2014</v>
      </c>
      <c r="B173" s="16">
        <v>8</v>
      </c>
      <c r="C173" s="16">
        <v>19</v>
      </c>
      <c r="D173" s="16">
        <v>24</v>
      </c>
      <c r="E173" s="16" t="s">
        <v>14</v>
      </c>
      <c r="F173" s="17" t="s">
        <v>16</v>
      </c>
      <c r="G173" s="16">
        <f t="shared" si="4"/>
        <v>9</v>
      </c>
      <c r="H173" s="9">
        <v>41870</v>
      </c>
      <c r="I173" s="128">
        <v>24</v>
      </c>
      <c r="J173" s="55">
        <v>0</v>
      </c>
      <c r="K173" s="167">
        <v>2.625</v>
      </c>
      <c r="L173" s="167">
        <v>6.25</v>
      </c>
      <c r="M173" s="167">
        <v>52.5</v>
      </c>
      <c r="N173" s="168" t="s">
        <v>120</v>
      </c>
      <c r="R173" s="78"/>
      <c r="W173" s="57">
        <v>1</v>
      </c>
      <c r="AA173">
        <v>36</v>
      </c>
      <c r="AB173" s="57">
        <v>18</v>
      </c>
    </row>
    <row r="174" spans="1:28" ht="15.75" customHeight="1" thickBot="1" x14ac:dyDescent="0.3">
      <c r="A174" s="16">
        <v>2014</v>
      </c>
      <c r="B174" s="16">
        <v>8</v>
      </c>
      <c r="C174" s="16">
        <v>20</v>
      </c>
      <c r="D174" s="16">
        <v>23.3</v>
      </c>
      <c r="E174" s="16" t="s">
        <v>14</v>
      </c>
      <c r="F174" s="17" t="s">
        <v>16</v>
      </c>
      <c r="G174" s="16">
        <f t="shared" si="4"/>
        <v>8.3000000000000007</v>
      </c>
      <c r="H174" s="9">
        <v>41871</v>
      </c>
      <c r="I174" s="128">
        <v>23.3</v>
      </c>
      <c r="J174" s="55">
        <v>0</v>
      </c>
      <c r="K174" s="167">
        <v>1.875</v>
      </c>
      <c r="L174" s="167">
        <v>6.375</v>
      </c>
      <c r="M174" s="167">
        <v>63.625</v>
      </c>
      <c r="N174" s="168" t="s">
        <v>122</v>
      </c>
      <c r="R174" s="78"/>
      <c r="W174" s="57">
        <v>1</v>
      </c>
      <c r="AA174">
        <v>28</v>
      </c>
      <c r="AB174" s="57">
        <v>22</v>
      </c>
    </row>
    <row r="175" spans="1:28" ht="15.75" customHeight="1" thickBot="1" x14ac:dyDescent="0.3">
      <c r="A175" s="16">
        <v>2014</v>
      </c>
      <c r="B175" s="16">
        <v>8</v>
      </c>
      <c r="C175" s="16">
        <v>21</v>
      </c>
      <c r="D175" s="16">
        <v>15.9</v>
      </c>
      <c r="E175" s="16" t="s">
        <v>14</v>
      </c>
      <c r="F175" s="17" t="s">
        <v>16</v>
      </c>
      <c r="G175" s="16">
        <f t="shared" si="4"/>
        <v>0.90000000000000036</v>
      </c>
      <c r="H175" s="9">
        <v>41872</v>
      </c>
      <c r="I175" s="128">
        <v>15.9</v>
      </c>
      <c r="J175" s="55">
        <v>0</v>
      </c>
      <c r="K175" s="167">
        <v>0.75</v>
      </c>
      <c r="L175" s="167">
        <v>2.75</v>
      </c>
      <c r="M175" s="167">
        <v>65</v>
      </c>
      <c r="N175" s="168" t="s">
        <v>118</v>
      </c>
      <c r="R175" s="78"/>
      <c r="AA175">
        <v>22</v>
      </c>
      <c r="AB175" s="57">
        <v>25</v>
      </c>
    </row>
    <row r="176" spans="1:28" ht="15.75" customHeight="1" thickBot="1" x14ac:dyDescent="0.3">
      <c r="A176" s="16">
        <v>2014</v>
      </c>
      <c r="B176" s="16">
        <v>8</v>
      </c>
      <c r="C176" s="16">
        <v>22</v>
      </c>
      <c r="D176" s="16">
        <v>16.399999999999999</v>
      </c>
      <c r="E176" s="16" t="s">
        <v>14</v>
      </c>
      <c r="F176" s="17" t="s">
        <v>16</v>
      </c>
      <c r="G176" s="16">
        <f t="shared" si="4"/>
        <v>1.3999999999999986</v>
      </c>
      <c r="H176" s="9">
        <v>41873</v>
      </c>
      <c r="I176" s="128">
        <v>16.399999999999999</v>
      </c>
      <c r="J176" s="55">
        <v>0</v>
      </c>
      <c r="K176" s="167">
        <v>1</v>
      </c>
      <c r="L176" s="167">
        <v>3.125</v>
      </c>
      <c r="M176" s="167">
        <v>67.875</v>
      </c>
      <c r="N176" s="168" t="s">
        <v>124</v>
      </c>
      <c r="R176" s="78"/>
      <c r="AA176">
        <v>26</v>
      </c>
      <c r="AB176" s="57">
        <v>28</v>
      </c>
    </row>
    <row r="177" spans="1:28" ht="15.75" customHeight="1" thickBot="1" x14ac:dyDescent="0.3">
      <c r="A177" s="16">
        <v>2014</v>
      </c>
      <c r="B177" s="16">
        <v>8</v>
      </c>
      <c r="C177" s="16">
        <v>23</v>
      </c>
      <c r="D177" s="16">
        <v>17.3</v>
      </c>
      <c r="E177" s="16" t="s">
        <v>14</v>
      </c>
      <c r="F177" s="17" t="s">
        <v>16</v>
      </c>
      <c r="G177" s="16">
        <f t="shared" si="4"/>
        <v>2.3000000000000007</v>
      </c>
      <c r="H177" s="9">
        <v>41874</v>
      </c>
      <c r="I177" s="128">
        <v>17.3</v>
      </c>
      <c r="J177" s="55">
        <v>0</v>
      </c>
      <c r="K177" s="167">
        <v>0.75</v>
      </c>
      <c r="L177" s="167">
        <v>2.375</v>
      </c>
      <c r="M177" s="167">
        <v>65.75</v>
      </c>
      <c r="N177" s="168" t="s">
        <v>129</v>
      </c>
      <c r="R177" s="78"/>
      <c r="AA177">
        <v>21</v>
      </c>
      <c r="AB177" s="57">
        <v>32</v>
      </c>
    </row>
    <row r="178" spans="1:28" ht="15.75" customHeight="1" thickBot="1" x14ac:dyDescent="0.3">
      <c r="A178" s="16">
        <v>2014</v>
      </c>
      <c r="B178" s="16">
        <v>8</v>
      </c>
      <c r="C178" s="16">
        <v>24</v>
      </c>
      <c r="D178" s="16">
        <v>19.899999999999999</v>
      </c>
      <c r="E178" s="16" t="s">
        <v>14</v>
      </c>
      <c r="F178" s="17" t="s">
        <v>16</v>
      </c>
      <c r="G178" s="16">
        <f t="shared" si="4"/>
        <v>4.8999999999999986</v>
      </c>
      <c r="H178" s="9">
        <v>41875</v>
      </c>
      <c r="I178" s="128">
        <v>19.899999999999999</v>
      </c>
      <c r="J178" s="55">
        <v>0</v>
      </c>
      <c r="K178" s="167">
        <v>1.25</v>
      </c>
      <c r="L178" s="167">
        <v>3.5</v>
      </c>
      <c r="M178" s="167">
        <v>56</v>
      </c>
      <c r="N178" s="168" t="s">
        <v>124</v>
      </c>
      <c r="R178" s="78"/>
      <c r="AA178">
        <v>17</v>
      </c>
      <c r="AB178" s="57">
        <v>38</v>
      </c>
    </row>
    <row r="179" spans="1:28" ht="15.75" customHeight="1" thickBot="1" x14ac:dyDescent="0.3">
      <c r="A179" s="16">
        <v>2014</v>
      </c>
      <c r="B179" s="16">
        <v>8</v>
      </c>
      <c r="C179" s="16">
        <v>25</v>
      </c>
      <c r="D179" s="16">
        <v>22.2</v>
      </c>
      <c r="E179" s="16" t="s">
        <v>14</v>
      </c>
      <c r="F179" s="17" t="s">
        <v>16</v>
      </c>
      <c r="G179" s="16">
        <f t="shared" si="4"/>
        <v>7.1999999999999993</v>
      </c>
      <c r="H179" s="9">
        <v>41876</v>
      </c>
      <c r="I179" s="128">
        <v>22.2</v>
      </c>
      <c r="J179" s="55">
        <v>0</v>
      </c>
      <c r="K179" s="167">
        <v>1.875</v>
      </c>
      <c r="L179" s="167">
        <v>6.25</v>
      </c>
      <c r="M179" s="167">
        <v>58.5</v>
      </c>
      <c r="N179" s="168" t="s">
        <v>121</v>
      </c>
      <c r="R179" s="78"/>
      <c r="AA179">
        <v>13</v>
      </c>
      <c r="AB179" s="57">
        <v>48</v>
      </c>
    </row>
    <row r="180" spans="1:28" ht="15.75" customHeight="1" thickBot="1" x14ac:dyDescent="0.3">
      <c r="A180" s="16">
        <v>2014</v>
      </c>
      <c r="B180" s="16">
        <v>8</v>
      </c>
      <c r="C180" s="16">
        <v>26</v>
      </c>
      <c r="D180" s="16">
        <v>21.1</v>
      </c>
      <c r="E180" s="16" t="s">
        <v>14</v>
      </c>
      <c r="F180" s="17" t="s">
        <v>16</v>
      </c>
      <c r="G180" s="16">
        <f t="shared" si="4"/>
        <v>6.1000000000000014</v>
      </c>
      <c r="H180" s="9">
        <v>41877</v>
      </c>
      <c r="I180" s="128">
        <v>21.1</v>
      </c>
      <c r="J180" s="55">
        <v>0.1</v>
      </c>
      <c r="K180" s="167">
        <v>2.125</v>
      </c>
      <c r="L180" s="167">
        <v>6.375</v>
      </c>
      <c r="M180" s="167">
        <v>90.75</v>
      </c>
      <c r="N180" s="168" t="s">
        <v>126</v>
      </c>
      <c r="R180" s="78"/>
      <c r="AA180">
        <v>9</v>
      </c>
      <c r="AB180" s="57">
        <v>35</v>
      </c>
    </row>
    <row r="181" spans="1:28" ht="15.75" customHeight="1" thickBot="1" x14ac:dyDescent="0.3">
      <c r="A181" s="16">
        <v>2014</v>
      </c>
      <c r="B181" s="16">
        <v>8</v>
      </c>
      <c r="C181" s="16">
        <v>27</v>
      </c>
      <c r="D181" s="16">
        <v>11.6</v>
      </c>
      <c r="E181" s="16" t="s">
        <v>13</v>
      </c>
      <c r="F181" s="17" t="s">
        <v>16</v>
      </c>
      <c r="G181" s="16">
        <f t="shared" si="4"/>
        <v>-3.4000000000000004</v>
      </c>
      <c r="H181" s="9">
        <v>41878</v>
      </c>
      <c r="I181" s="128">
        <v>11.6</v>
      </c>
      <c r="J181" s="55">
        <v>46.6</v>
      </c>
      <c r="K181" s="167">
        <v>3.125</v>
      </c>
      <c r="L181" s="167">
        <v>9</v>
      </c>
      <c r="M181" s="167">
        <v>95</v>
      </c>
      <c r="N181" s="168" t="s">
        <v>123</v>
      </c>
      <c r="R181" s="78"/>
      <c r="AA181">
        <v>2</v>
      </c>
      <c r="AB181" s="57">
        <v>5</v>
      </c>
    </row>
    <row r="182" spans="1:28" ht="15.75" customHeight="1" thickBot="1" x14ac:dyDescent="0.3">
      <c r="A182" s="16">
        <v>2014</v>
      </c>
      <c r="B182" s="16">
        <v>8</v>
      </c>
      <c r="C182" s="16">
        <v>28</v>
      </c>
      <c r="D182" s="16">
        <v>8.6</v>
      </c>
      <c r="E182" s="16" t="s">
        <v>12</v>
      </c>
      <c r="F182" s="17" t="s">
        <v>16</v>
      </c>
      <c r="G182" s="16">
        <f t="shared" si="4"/>
        <v>-6.4</v>
      </c>
      <c r="H182" s="9">
        <v>41879</v>
      </c>
      <c r="I182" s="128">
        <v>8.6</v>
      </c>
      <c r="J182" s="55">
        <v>0</v>
      </c>
      <c r="K182" s="167">
        <v>1</v>
      </c>
      <c r="L182" s="167">
        <v>3</v>
      </c>
      <c r="M182" s="167">
        <v>76.25</v>
      </c>
      <c r="N182" s="168" t="s">
        <v>124</v>
      </c>
      <c r="R182" s="78"/>
      <c r="AA182">
        <v>3</v>
      </c>
      <c r="AB182" s="57">
        <v>14</v>
      </c>
    </row>
    <row r="183" spans="1:28" ht="15.75" customHeight="1" thickBot="1" x14ac:dyDescent="0.3">
      <c r="A183" s="16">
        <v>2014</v>
      </c>
      <c r="B183" s="16">
        <v>8</v>
      </c>
      <c r="C183" s="16">
        <v>29</v>
      </c>
      <c r="D183" s="16">
        <v>8.8000000000000007</v>
      </c>
      <c r="E183" s="16" t="s">
        <v>12</v>
      </c>
      <c r="F183" s="17" t="s">
        <v>16</v>
      </c>
      <c r="G183" s="16">
        <f t="shared" si="4"/>
        <v>-6.1999999999999993</v>
      </c>
      <c r="H183" s="9">
        <v>41880</v>
      </c>
      <c r="I183" s="128">
        <v>8.8000000000000007</v>
      </c>
      <c r="J183" s="55">
        <v>0</v>
      </c>
      <c r="K183" s="167">
        <v>1.125</v>
      </c>
      <c r="L183" s="167">
        <v>4.125</v>
      </c>
      <c r="M183" s="167">
        <v>74.875</v>
      </c>
      <c r="N183" s="168" t="s">
        <v>124</v>
      </c>
      <c r="R183" s="78"/>
      <c r="AA183">
        <v>2</v>
      </c>
      <c r="AB183" s="57">
        <v>10</v>
      </c>
    </row>
    <row r="184" spans="1:28" ht="15.75" customHeight="1" thickBot="1" x14ac:dyDescent="0.3">
      <c r="A184" s="16">
        <v>2014</v>
      </c>
      <c r="B184" s="16">
        <v>8</v>
      </c>
      <c r="C184" s="16">
        <v>30</v>
      </c>
      <c r="D184" s="16">
        <v>10.9</v>
      </c>
      <c r="E184" s="16" t="s">
        <v>13</v>
      </c>
      <c r="F184" s="17" t="s">
        <v>16</v>
      </c>
      <c r="G184" s="16">
        <f t="shared" si="4"/>
        <v>-4.0999999999999996</v>
      </c>
      <c r="H184" s="9">
        <v>41881</v>
      </c>
      <c r="I184" s="128">
        <v>10.9</v>
      </c>
      <c r="J184" s="55">
        <v>0</v>
      </c>
      <c r="K184" s="167">
        <v>1</v>
      </c>
      <c r="L184" s="167">
        <v>2.75</v>
      </c>
      <c r="M184" s="167">
        <v>71.375</v>
      </c>
      <c r="N184" s="168" t="s">
        <v>127</v>
      </c>
      <c r="R184" s="78"/>
      <c r="AA184">
        <v>1</v>
      </c>
      <c r="AB184" s="57">
        <v>8</v>
      </c>
    </row>
    <row r="185" spans="1:28" ht="15.75" customHeight="1" thickBot="1" x14ac:dyDescent="0.3">
      <c r="A185" s="16">
        <v>2014</v>
      </c>
      <c r="B185" s="16">
        <v>8</v>
      </c>
      <c r="C185" s="16">
        <v>31</v>
      </c>
      <c r="D185" s="16">
        <v>16.600000000000001</v>
      </c>
      <c r="E185" s="16" t="s">
        <v>14</v>
      </c>
      <c r="F185" s="17" t="s">
        <v>16</v>
      </c>
      <c r="G185" s="16">
        <f t="shared" si="4"/>
        <v>1.6000000000000014</v>
      </c>
      <c r="H185" s="9">
        <v>41882</v>
      </c>
      <c r="I185" s="128">
        <v>16.600000000000001</v>
      </c>
      <c r="J185" s="55">
        <v>0</v>
      </c>
      <c r="K185" s="167">
        <v>1.625</v>
      </c>
      <c r="L185" s="167">
        <v>4.625</v>
      </c>
      <c r="M185" s="167">
        <v>55.875</v>
      </c>
      <c r="N185" s="168" t="s">
        <v>121</v>
      </c>
      <c r="R185" s="78"/>
      <c r="AA185">
        <v>1</v>
      </c>
      <c r="AB185" s="57">
        <v>6</v>
      </c>
    </row>
    <row r="186" spans="1:28" ht="15.75" customHeight="1" thickBot="1" x14ac:dyDescent="0.3">
      <c r="A186" s="16">
        <v>2014</v>
      </c>
      <c r="B186" s="16">
        <v>9</v>
      </c>
      <c r="C186" s="16">
        <v>1</v>
      </c>
      <c r="D186" s="16">
        <v>19</v>
      </c>
      <c r="E186" s="16" t="s">
        <v>14</v>
      </c>
      <c r="F186" s="17" t="s">
        <v>16</v>
      </c>
      <c r="G186" s="16">
        <f t="shared" si="4"/>
        <v>4</v>
      </c>
      <c r="H186" s="9">
        <v>41883</v>
      </c>
      <c r="I186" s="128">
        <v>19</v>
      </c>
      <c r="J186" s="55">
        <v>0</v>
      </c>
      <c r="K186" s="167">
        <v>1.5</v>
      </c>
      <c r="L186" s="167">
        <v>4.625</v>
      </c>
      <c r="M186" s="167">
        <v>70</v>
      </c>
      <c r="N186" s="168" t="s">
        <v>126</v>
      </c>
      <c r="R186" s="78"/>
      <c r="AA186">
        <v>1</v>
      </c>
      <c r="AB186" s="57">
        <v>5</v>
      </c>
    </row>
    <row r="187" spans="1:28" ht="15.75" customHeight="1" thickBot="1" x14ac:dyDescent="0.3">
      <c r="A187" s="49">
        <v>2014</v>
      </c>
      <c r="B187" s="49">
        <v>9</v>
      </c>
      <c r="C187" s="49">
        <v>2</v>
      </c>
      <c r="D187" s="49">
        <v>13.6</v>
      </c>
      <c r="E187" s="49" t="s">
        <v>13</v>
      </c>
      <c r="F187" s="38" t="s">
        <v>17</v>
      </c>
      <c r="G187" s="49">
        <f t="shared" ref="G187:G203" si="5">D187-10</f>
        <v>3.5999999999999996</v>
      </c>
      <c r="H187" s="45">
        <v>41884</v>
      </c>
      <c r="I187" s="129">
        <v>13.6</v>
      </c>
      <c r="J187" s="55">
        <v>0</v>
      </c>
      <c r="K187" s="167">
        <v>1.75</v>
      </c>
      <c r="L187" s="167">
        <v>6</v>
      </c>
      <c r="M187" s="167">
        <v>76.5</v>
      </c>
      <c r="N187" s="168" t="s">
        <v>123</v>
      </c>
      <c r="R187" s="78"/>
      <c r="AA187">
        <v>1</v>
      </c>
      <c r="AB187" s="57">
        <v>4</v>
      </c>
    </row>
    <row r="188" spans="1:28" ht="15.75" customHeight="1" thickBot="1" x14ac:dyDescent="0.3">
      <c r="A188" s="18">
        <v>2014</v>
      </c>
      <c r="B188" s="18">
        <v>9</v>
      </c>
      <c r="C188" s="18">
        <v>3</v>
      </c>
      <c r="D188" s="18">
        <v>8.4</v>
      </c>
      <c r="E188" s="18" t="s">
        <v>12</v>
      </c>
      <c r="F188" s="19" t="s">
        <v>17</v>
      </c>
      <c r="G188" s="18">
        <f t="shared" si="5"/>
        <v>-1.5999999999999996</v>
      </c>
      <c r="H188" s="9">
        <v>41885</v>
      </c>
      <c r="I188" s="130">
        <v>8.4</v>
      </c>
      <c r="J188" s="55">
        <v>0</v>
      </c>
      <c r="K188" s="167">
        <v>1.375</v>
      </c>
      <c r="L188" s="167">
        <v>4</v>
      </c>
      <c r="M188" s="167">
        <v>64.25</v>
      </c>
      <c r="N188" s="168" t="s">
        <v>119</v>
      </c>
      <c r="R188" s="78"/>
      <c r="AB188" s="57">
        <v>3</v>
      </c>
    </row>
    <row r="189" spans="1:28" ht="15.75" customHeight="1" thickBot="1" x14ac:dyDescent="0.3">
      <c r="A189" s="18">
        <v>2014</v>
      </c>
      <c r="B189" s="18">
        <v>9</v>
      </c>
      <c r="C189" s="18">
        <v>4</v>
      </c>
      <c r="D189" s="18">
        <v>11</v>
      </c>
      <c r="E189" s="18" t="s">
        <v>13</v>
      </c>
      <c r="F189" s="19" t="s">
        <v>17</v>
      </c>
      <c r="G189" s="18">
        <f t="shared" si="5"/>
        <v>1</v>
      </c>
      <c r="H189" s="9">
        <v>41886</v>
      </c>
      <c r="I189" s="130">
        <v>11</v>
      </c>
      <c r="J189" s="55">
        <v>0</v>
      </c>
      <c r="K189" s="167">
        <v>0.875</v>
      </c>
      <c r="L189" s="167">
        <v>3.75</v>
      </c>
      <c r="M189" s="167">
        <v>67.375</v>
      </c>
      <c r="N189" s="168" t="s">
        <v>120</v>
      </c>
      <c r="R189" s="78"/>
      <c r="AB189" s="57">
        <v>2</v>
      </c>
    </row>
    <row r="190" spans="1:28" ht="15.75" customHeight="1" thickBot="1" x14ac:dyDescent="0.3">
      <c r="A190" s="18">
        <v>2014</v>
      </c>
      <c r="B190" s="18">
        <v>9</v>
      </c>
      <c r="C190" s="18">
        <v>5</v>
      </c>
      <c r="D190" s="18">
        <v>10.199999999999999</v>
      </c>
      <c r="E190" s="18" t="s">
        <v>13</v>
      </c>
      <c r="F190" s="19" t="s">
        <v>17</v>
      </c>
      <c r="G190" s="18">
        <f t="shared" si="5"/>
        <v>0.19999999999999929</v>
      </c>
      <c r="H190" s="9">
        <v>41887</v>
      </c>
      <c r="I190" s="130">
        <v>10.199999999999999</v>
      </c>
      <c r="J190" s="55">
        <v>0</v>
      </c>
      <c r="K190" s="167">
        <v>1</v>
      </c>
      <c r="L190" s="167">
        <v>3.875</v>
      </c>
      <c r="M190" s="167">
        <v>60.625</v>
      </c>
      <c r="N190" s="168" t="s">
        <v>130</v>
      </c>
      <c r="R190" s="78"/>
    </row>
    <row r="191" spans="1:28" ht="15.75" customHeight="1" thickBot="1" x14ac:dyDescent="0.3">
      <c r="A191" s="18">
        <v>2014</v>
      </c>
      <c r="B191" s="18">
        <v>9</v>
      </c>
      <c r="C191" s="18">
        <v>6</v>
      </c>
      <c r="D191" s="18">
        <v>8.1999999999999993</v>
      </c>
      <c r="E191" s="18" t="s">
        <v>12</v>
      </c>
      <c r="F191" s="19" t="s">
        <v>17</v>
      </c>
      <c r="G191" s="18">
        <f t="shared" si="5"/>
        <v>-1.8000000000000007</v>
      </c>
      <c r="H191" s="9">
        <v>41888</v>
      </c>
      <c r="I191" s="130">
        <v>8.1999999999999993</v>
      </c>
      <c r="J191" s="55">
        <v>0</v>
      </c>
      <c r="K191" s="167">
        <v>1</v>
      </c>
      <c r="L191" s="167">
        <v>2.75</v>
      </c>
      <c r="M191" s="167">
        <v>66.375</v>
      </c>
      <c r="N191" s="168" t="s">
        <v>121</v>
      </c>
      <c r="R191" s="78"/>
    </row>
    <row r="192" spans="1:28" ht="15.75" customHeight="1" thickBot="1" x14ac:dyDescent="0.3">
      <c r="A192" s="18">
        <v>2014</v>
      </c>
      <c r="B192" s="18">
        <v>9</v>
      </c>
      <c r="C192" s="18">
        <v>7</v>
      </c>
      <c r="D192" s="18">
        <v>12.3</v>
      </c>
      <c r="E192" s="18" t="s">
        <v>13</v>
      </c>
      <c r="F192" s="19" t="s">
        <v>17</v>
      </c>
      <c r="G192" s="18">
        <f t="shared" si="5"/>
        <v>2.3000000000000007</v>
      </c>
      <c r="H192" s="9">
        <v>41889</v>
      </c>
      <c r="I192" s="130">
        <v>12.3</v>
      </c>
      <c r="J192" s="55">
        <v>0</v>
      </c>
      <c r="K192" s="167">
        <v>1.875</v>
      </c>
      <c r="L192" s="167">
        <v>6.125</v>
      </c>
      <c r="M192" s="167">
        <v>60.75</v>
      </c>
      <c r="N192" s="168" t="s">
        <v>121</v>
      </c>
      <c r="R192" s="78"/>
    </row>
    <row r="193" spans="1:18" ht="15.75" customHeight="1" thickBot="1" x14ac:dyDescent="0.3">
      <c r="A193" s="18">
        <v>2014</v>
      </c>
      <c r="B193" s="18">
        <v>9</v>
      </c>
      <c r="C193" s="18">
        <v>8</v>
      </c>
      <c r="D193" s="18">
        <v>13</v>
      </c>
      <c r="E193" s="18" t="s">
        <v>13</v>
      </c>
      <c r="F193" s="19" t="s">
        <v>17</v>
      </c>
      <c r="G193" s="18">
        <f t="shared" si="5"/>
        <v>3</v>
      </c>
      <c r="H193" s="9">
        <v>41890</v>
      </c>
      <c r="I193" s="130">
        <v>13</v>
      </c>
      <c r="J193" s="55">
        <v>0.8</v>
      </c>
      <c r="K193" s="167">
        <v>1.5</v>
      </c>
      <c r="L193" s="167">
        <v>4.75</v>
      </c>
      <c r="M193" s="167">
        <v>86.125</v>
      </c>
      <c r="N193" s="168" t="s">
        <v>120</v>
      </c>
      <c r="R193" s="78"/>
    </row>
    <row r="194" spans="1:18" ht="15.75" customHeight="1" thickBot="1" x14ac:dyDescent="0.3">
      <c r="A194" s="18">
        <v>2014</v>
      </c>
      <c r="B194" s="18">
        <v>9</v>
      </c>
      <c r="C194" s="18">
        <v>9</v>
      </c>
      <c r="D194" s="18">
        <v>9.9</v>
      </c>
      <c r="E194" s="18" t="s">
        <v>12</v>
      </c>
      <c r="F194" s="19" t="s">
        <v>17</v>
      </c>
      <c r="G194" s="18">
        <f t="shared" si="5"/>
        <v>-9.9999999999999645E-2</v>
      </c>
      <c r="H194" s="9">
        <v>41891</v>
      </c>
      <c r="I194" s="130">
        <v>9.9</v>
      </c>
      <c r="J194" s="55">
        <v>2.6</v>
      </c>
      <c r="K194" s="167">
        <v>3.75</v>
      </c>
      <c r="L194" s="167">
        <v>8.25</v>
      </c>
      <c r="M194" s="167">
        <v>86.875</v>
      </c>
      <c r="N194" s="168" t="s">
        <v>119</v>
      </c>
      <c r="R194" s="78"/>
    </row>
    <row r="195" spans="1:18" ht="15.75" customHeight="1" thickBot="1" x14ac:dyDescent="0.3">
      <c r="A195" s="18">
        <v>2014</v>
      </c>
      <c r="B195" s="18">
        <v>9</v>
      </c>
      <c r="C195" s="18">
        <v>10</v>
      </c>
      <c r="D195" s="18">
        <v>8.3000000000000007</v>
      </c>
      <c r="E195" s="18" t="s">
        <v>12</v>
      </c>
      <c r="F195" s="19" t="s">
        <v>17</v>
      </c>
      <c r="G195" s="18">
        <f t="shared" si="5"/>
        <v>-1.6999999999999993</v>
      </c>
      <c r="H195" s="9">
        <v>41892</v>
      </c>
      <c r="I195" s="130">
        <v>8.3000000000000007</v>
      </c>
      <c r="J195" s="55">
        <v>1.3</v>
      </c>
      <c r="K195" s="167">
        <v>2.5</v>
      </c>
      <c r="L195" s="167">
        <v>5.25</v>
      </c>
      <c r="M195" s="167">
        <v>87</v>
      </c>
      <c r="N195" s="168" t="s">
        <v>119</v>
      </c>
      <c r="R195" s="78"/>
    </row>
    <row r="196" spans="1:18" ht="15.75" customHeight="1" thickBot="1" x14ac:dyDescent="0.3">
      <c r="A196" s="18">
        <v>2014</v>
      </c>
      <c r="B196" s="18">
        <v>9</v>
      </c>
      <c r="C196" s="18">
        <v>11</v>
      </c>
      <c r="D196" s="18">
        <v>6.2</v>
      </c>
      <c r="E196" s="18" t="s">
        <v>12</v>
      </c>
      <c r="F196" s="19" t="s">
        <v>17</v>
      </c>
      <c r="G196" s="18">
        <f t="shared" si="5"/>
        <v>-3.8</v>
      </c>
      <c r="H196" s="9">
        <v>41893</v>
      </c>
      <c r="I196" s="130">
        <v>6.2</v>
      </c>
      <c r="J196" s="55">
        <v>2.9</v>
      </c>
      <c r="K196" s="167">
        <v>2.75</v>
      </c>
      <c r="L196" s="167">
        <v>6.875</v>
      </c>
      <c r="M196" s="167">
        <v>90.625</v>
      </c>
      <c r="N196" s="168" t="s">
        <v>122</v>
      </c>
      <c r="R196" s="78"/>
    </row>
    <row r="197" spans="1:18" ht="15.75" customHeight="1" thickBot="1" x14ac:dyDescent="0.3">
      <c r="A197" s="18">
        <v>2014</v>
      </c>
      <c r="B197" s="18">
        <v>9</v>
      </c>
      <c r="C197" s="18">
        <v>12</v>
      </c>
      <c r="D197" s="18">
        <v>6</v>
      </c>
      <c r="E197" s="18" t="s">
        <v>12</v>
      </c>
      <c r="F197" s="19" t="s">
        <v>17</v>
      </c>
      <c r="G197" s="18">
        <f t="shared" si="5"/>
        <v>-4</v>
      </c>
      <c r="H197" s="9">
        <v>41894</v>
      </c>
      <c r="I197" s="130">
        <v>6</v>
      </c>
      <c r="J197" s="55">
        <v>0.8</v>
      </c>
      <c r="K197" s="167">
        <v>2.125</v>
      </c>
      <c r="L197" s="167">
        <v>6.375</v>
      </c>
      <c r="M197" s="167">
        <v>70.375</v>
      </c>
      <c r="N197" s="168" t="s">
        <v>117</v>
      </c>
      <c r="R197" s="78"/>
    </row>
    <row r="198" spans="1:18" ht="15.75" customHeight="1" thickBot="1" x14ac:dyDescent="0.3">
      <c r="A198" s="18">
        <v>2014</v>
      </c>
      <c r="B198" s="18">
        <v>9</v>
      </c>
      <c r="C198" s="18">
        <v>13</v>
      </c>
      <c r="D198" s="18">
        <v>10.199999999999999</v>
      </c>
      <c r="E198" s="18" t="s">
        <v>13</v>
      </c>
      <c r="F198" s="19" t="s">
        <v>17</v>
      </c>
      <c r="G198" s="18">
        <f t="shared" si="5"/>
        <v>0.19999999999999929</v>
      </c>
      <c r="H198" s="9">
        <v>41895</v>
      </c>
      <c r="I198" s="130">
        <v>10.199999999999999</v>
      </c>
      <c r="J198" s="55">
        <v>0</v>
      </c>
      <c r="K198" s="167">
        <v>2</v>
      </c>
      <c r="L198" s="167">
        <v>5.5</v>
      </c>
      <c r="M198" s="167">
        <v>66.75</v>
      </c>
      <c r="N198" s="168" t="s">
        <v>117</v>
      </c>
      <c r="R198" s="78"/>
    </row>
    <row r="199" spans="1:18" ht="15.75" customHeight="1" thickBot="1" x14ac:dyDescent="0.3">
      <c r="A199" s="18">
        <v>2014</v>
      </c>
      <c r="B199" s="18">
        <v>9</v>
      </c>
      <c r="C199" s="18">
        <v>14</v>
      </c>
      <c r="D199" s="18">
        <v>11.1</v>
      </c>
      <c r="E199" s="18" t="s">
        <v>13</v>
      </c>
      <c r="F199" s="19" t="s">
        <v>17</v>
      </c>
      <c r="G199" s="18">
        <f t="shared" si="5"/>
        <v>1.0999999999999996</v>
      </c>
      <c r="H199" s="9">
        <v>41896</v>
      </c>
      <c r="I199" s="130">
        <v>11.1</v>
      </c>
      <c r="J199" s="55">
        <v>0</v>
      </c>
      <c r="K199" s="167">
        <v>2.5</v>
      </c>
      <c r="L199" s="167">
        <v>6.25</v>
      </c>
      <c r="M199" s="167">
        <v>72.5</v>
      </c>
      <c r="N199" s="168" t="s">
        <v>120</v>
      </c>
      <c r="R199" s="78"/>
    </row>
    <row r="200" spans="1:18" ht="15.75" customHeight="1" thickBot="1" x14ac:dyDescent="0.3">
      <c r="A200" s="18">
        <v>2014</v>
      </c>
      <c r="B200" s="18">
        <v>9</v>
      </c>
      <c r="C200" s="18">
        <v>15</v>
      </c>
      <c r="D200" s="18">
        <v>9.9</v>
      </c>
      <c r="E200" s="18" t="s">
        <v>12</v>
      </c>
      <c r="F200" s="19" t="s">
        <v>17</v>
      </c>
      <c r="G200" s="18">
        <f t="shared" si="5"/>
        <v>-9.9999999999999645E-2</v>
      </c>
      <c r="H200" s="9">
        <v>41897</v>
      </c>
      <c r="I200" s="130">
        <v>9.9</v>
      </c>
      <c r="J200" s="55">
        <v>5.4</v>
      </c>
      <c r="K200" s="167">
        <v>1.625</v>
      </c>
      <c r="L200" s="167">
        <v>5.625</v>
      </c>
      <c r="M200" s="167">
        <v>91.875</v>
      </c>
      <c r="N200" s="168" t="s">
        <v>120</v>
      </c>
      <c r="R200" s="78"/>
    </row>
    <row r="201" spans="1:18" ht="15.75" customHeight="1" thickBot="1" x14ac:dyDescent="0.3">
      <c r="A201" s="18">
        <v>2014</v>
      </c>
      <c r="B201" s="18">
        <v>9</v>
      </c>
      <c r="C201" s="18">
        <v>16</v>
      </c>
      <c r="D201" s="18">
        <v>4.8</v>
      </c>
      <c r="E201" s="18" t="s">
        <v>11</v>
      </c>
      <c r="F201" s="19" t="s">
        <v>17</v>
      </c>
      <c r="G201" s="18">
        <f t="shared" si="5"/>
        <v>-5.2</v>
      </c>
      <c r="H201" s="9">
        <v>41898</v>
      </c>
      <c r="I201" s="130">
        <v>4.8</v>
      </c>
      <c r="J201" s="55">
        <v>0</v>
      </c>
      <c r="K201" s="167">
        <v>1.375</v>
      </c>
      <c r="L201" s="167">
        <v>3.375</v>
      </c>
      <c r="M201" s="167">
        <v>90.5</v>
      </c>
      <c r="N201" s="168" t="s">
        <v>127</v>
      </c>
      <c r="R201" s="78"/>
    </row>
    <row r="202" spans="1:18" ht="15.75" customHeight="1" thickBot="1" x14ac:dyDescent="0.3">
      <c r="A202" s="18">
        <v>2014</v>
      </c>
      <c r="B202" s="18">
        <v>9</v>
      </c>
      <c r="C202" s="18">
        <v>17</v>
      </c>
      <c r="D202" s="18">
        <v>11.4</v>
      </c>
      <c r="E202" s="18" t="s">
        <v>13</v>
      </c>
      <c r="F202" s="19" t="s">
        <v>17</v>
      </c>
      <c r="G202" s="18">
        <f t="shared" si="5"/>
        <v>1.4000000000000004</v>
      </c>
      <c r="H202" s="9">
        <v>41899</v>
      </c>
      <c r="I202" s="130">
        <v>11.4</v>
      </c>
      <c r="J202" s="55">
        <v>0</v>
      </c>
      <c r="K202" s="167">
        <v>1.375</v>
      </c>
      <c r="L202" s="167">
        <v>4.625</v>
      </c>
      <c r="M202" s="167">
        <v>71.25</v>
      </c>
      <c r="N202" s="168" t="s">
        <v>124</v>
      </c>
      <c r="R202" s="78"/>
    </row>
    <row r="203" spans="1:18" ht="15.75" customHeight="1" thickBot="1" x14ac:dyDescent="0.3">
      <c r="A203" s="18">
        <v>2014</v>
      </c>
      <c r="B203" s="18">
        <v>9</v>
      </c>
      <c r="C203" s="18">
        <v>18</v>
      </c>
      <c r="D203" s="18">
        <v>14.8</v>
      </c>
      <c r="E203" s="18" t="s">
        <v>13</v>
      </c>
      <c r="F203" s="19" t="s">
        <v>17</v>
      </c>
      <c r="G203" s="18">
        <f t="shared" si="5"/>
        <v>4.8000000000000007</v>
      </c>
      <c r="H203" s="9">
        <v>41900</v>
      </c>
      <c r="I203" s="130">
        <v>14.8</v>
      </c>
      <c r="J203" s="55">
        <v>0.4</v>
      </c>
      <c r="K203" s="169">
        <v>4.625</v>
      </c>
      <c r="L203" s="169">
        <v>11</v>
      </c>
      <c r="M203" s="169">
        <v>69.125</v>
      </c>
      <c r="N203" s="170" t="s">
        <v>120</v>
      </c>
      <c r="R203" s="78"/>
    </row>
    <row r="204" spans="1:18" ht="15.75" customHeight="1" thickBot="1" x14ac:dyDescent="0.3">
      <c r="A204" s="50">
        <v>2014</v>
      </c>
      <c r="B204" s="50">
        <v>9</v>
      </c>
      <c r="C204" s="50">
        <v>19</v>
      </c>
      <c r="D204" s="50">
        <v>6.2</v>
      </c>
      <c r="E204" s="50" t="s">
        <v>12</v>
      </c>
      <c r="F204" s="39" t="s">
        <v>18</v>
      </c>
      <c r="G204" s="50">
        <f t="shared" ref="G204:G215" si="6">D204-5</f>
        <v>1.2000000000000002</v>
      </c>
      <c r="H204" s="45">
        <v>41901</v>
      </c>
      <c r="I204" s="131">
        <v>6.2</v>
      </c>
      <c r="J204" s="55">
        <v>4.3</v>
      </c>
      <c r="K204" s="143">
        <v>5.25</v>
      </c>
      <c r="L204" s="143">
        <v>11.125</v>
      </c>
      <c r="M204" s="143">
        <v>75.25</v>
      </c>
      <c r="N204" s="143" t="s">
        <v>120</v>
      </c>
      <c r="R204" s="78"/>
    </row>
    <row r="205" spans="1:18" ht="15.75" customHeight="1" thickBot="1" x14ac:dyDescent="0.3">
      <c r="A205" s="20">
        <v>2014</v>
      </c>
      <c r="B205" s="20">
        <v>9</v>
      </c>
      <c r="C205" s="20">
        <v>20</v>
      </c>
      <c r="D205" s="20">
        <v>4.7</v>
      </c>
      <c r="E205" s="20" t="s">
        <v>11</v>
      </c>
      <c r="F205" s="21" t="s">
        <v>18</v>
      </c>
      <c r="G205" s="20">
        <f t="shared" si="6"/>
        <v>-0.29999999999999982</v>
      </c>
      <c r="H205" s="9">
        <v>41902</v>
      </c>
      <c r="I205" s="132">
        <v>4.7</v>
      </c>
      <c r="J205" s="55">
        <v>1</v>
      </c>
      <c r="K205" s="143">
        <v>4.125</v>
      </c>
      <c r="L205" s="143">
        <v>10.125</v>
      </c>
      <c r="M205" s="143">
        <v>81.25</v>
      </c>
      <c r="N205" s="143" t="s">
        <v>120</v>
      </c>
      <c r="R205" s="78"/>
    </row>
    <row r="206" spans="1:18" ht="15.75" customHeight="1" thickBot="1" x14ac:dyDescent="0.3">
      <c r="A206" s="20">
        <v>2014</v>
      </c>
      <c r="B206" s="20">
        <v>9</v>
      </c>
      <c r="C206" s="20">
        <v>21</v>
      </c>
      <c r="D206" s="20">
        <v>7.2</v>
      </c>
      <c r="E206" s="20" t="s">
        <v>12</v>
      </c>
      <c r="F206" s="21" t="s">
        <v>18</v>
      </c>
      <c r="G206" s="20">
        <f t="shared" si="6"/>
        <v>2.2000000000000002</v>
      </c>
      <c r="H206" s="9">
        <v>41903</v>
      </c>
      <c r="I206" s="132">
        <v>7.2</v>
      </c>
      <c r="J206" s="55">
        <v>7.2</v>
      </c>
      <c r="K206" s="143">
        <v>2.75</v>
      </c>
      <c r="L206" s="143">
        <v>6.5</v>
      </c>
      <c r="M206" s="143">
        <v>94.375</v>
      </c>
      <c r="N206" s="143" t="s">
        <v>120</v>
      </c>
      <c r="R206" s="78"/>
    </row>
    <row r="207" spans="1:18" ht="15.75" customHeight="1" thickBot="1" x14ac:dyDescent="0.3">
      <c r="A207" s="20">
        <v>2014</v>
      </c>
      <c r="B207" s="20">
        <v>9</v>
      </c>
      <c r="C207" s="20">
        <v>22</v>
      </c>
      <c r="D207" s="20">
        <v>5.2</v>
      </c>
      <c r="E207" s="20" t="s">
        <v>12</v>
      </c>
      <c r="F207" s="21" t="s">
        <v>18</v>
      </c>
      <c r="G207" s="20">
        <f t="shared" si="6"/>
        <v>0.20000000000000018</v>
      </c>
      <c r="H207" s="9">
        <v>41904</v>
      </c>
      <c r="I207" s="132">
        <v>5.2</v>
      </c>
      <c r="J207" s="55">
        <v>0</v>
      </c>
      <c r="K207" s="143">
        <v>0.625</v>
      </c>
      <c r="L207" s="143">
        <v>2.875</v>
      </c>
      <c r="M207" s="143">
        <v>76.5</v>
      </c>
      <c r="N207" s="143" t="s">
        <v>121</v>
      </c>
      <c r="R207" s="78"/>
    </row>
    <row r="208" spans="1:18" ht="15.75" customHeight="1" thickBot="1" x14ac:dyDescent="0.3">
      <c r="A208" s="20">
        <v>2014</v>
      </c>
      <c r="B208" s="20">
        <v>9</v>
      </c>
      <c r="C208" s="20">
        <v>23</v>
      </c>
      <c r="D208" s="20">
        <v>7.2</v>
      </c>
      <c r="E208" s="20" t="s">
        <v>12</v>
      </c>
      <c r="F208" s="21" t="s">
        <v>18</v>
      </c>
      <c r="G208" s="20">
        <f t="shared" si="6"/>
        <v>2.2000000000000002</v>
      </c>
      <c r="H208" s="9">
        <v>41905</v>
      </c>
      <c r="I208" s="132">
        <v>7.2</v>
      </c>
      <c r="J208" s="55">
        <v>0</v>
      </c>
      <c r="K208" s="143">
        <v>0.875</v>
      </c>
      <c r="L208" s="143">
        <v>3</v>
      </c>
      <c r="M208" s="143">
        <v>71.375</v>
      </c>
      <c r="N208" s="143" t="s">
        <v>124</v>
      </c>
      <c r="R208" s="78"/>
    </row>
    <row r="209" spans="1:18" ht="15.75" customHeight="1" thickBot="1" x14ac:dyDescent="0.3">
      <c r="A209" s="20">
        <v>2014</v>
      </c>
      <c r="B209" s="20">
        <v>9</v>
      </c>
      <c r="C209" s="20">
        <v>24</v>
      </c>
      <c r="D209" s="20">
        <v>8.6999999999999993</v>
      </c>
      <c r="E209" s="20" t="s">
        <v>12</v>
      </c>
      <c r="F209" s="21" t="s">
        <v>18</v>
      </c>
      <c r="G209" s="20">
        <f t="shared" si="6"/>
        <v>3.6999999999999993</v>
      </c>
      <c r="H209" s="9">
        <v>41906</v>
      </c>
      <c r="I209" s="132">
        <v>8.6999999999999993</v>
      </c>
      <c r="J209" s="55">
        <v>0</v>
      </c>
      <c r="K209" s="143">
        <v>0.5</v>
      </c>
      <c r="L209" s="143">
        <v>2.125</v>
      </c>
      <c r="M209" s="143">
        <v>74.375</v>
      </c>
      <c r="N209" s="143" t="s">
        <v>124</v>
      </c>
      <c r="R209" s="78"/>
    </row>
    <row r="210" spans="1:18" ht="15.75" customHeight="1" thickBot="1" x14ac:dyDescent="0.3">
      <c r="A210" s="20">
        <v>2014</v>
      </c>
      <c r="B210" s="20">
        <v>9</v>
      </c>
      <c r="C210" s="20">
        <v>25</v>
      </c>
      <c r="D210" s="20">
        <v>8.6</v>
      </c>
      <c r="E210" s="20" t="s">
        <v>12</v>
      </c>
      <c r="F210" s="21" t="s">
        <v>18</v>
      </c>
      <c r="G210" s="20">
        <f t="shared" si="6"/>
        <v>3.5999999999999996</v>
      </c>
      <c r="H210" s="9">
        <v>41907</v>
      </c>
      <c r="I210" s="132">
        <v>8.6</v>
      </c>
      <c r="J210" s="55">
        <v>0</v>
      </c>
      <c r="K210" s="143">
        <v>1.25</v>
      </c>
      <c r="L210" s="143">
        <v>3.75</v>
      </c>
      <c r="M210" s="143">
        <v>72</v>
      </c>
      <c r="N210" s="143" t="s">
        <v>119</v>
      </c>
      <c r="R210" s="78"/>
    </row>
    <row r="211" spans="1:18" ht="15.75" customHeight="1" thickBot="1" x14ac:dyDescent="0.3">
      <c r="A211" s="20">
        <v>2014</v>
      </c>
      <c r="B211" s="20">
        <v>9</v>
      </c>
      <c r="C211" s="20">
        <v>26</v>
      </c>
      <c r="D211" s="20">
        <v>7</v>
      </c>
      <c r="E211" s="20" t="s">
        <v>12</v>
      </c>
      <c r="F211" s="21" t="s">
        <v>18</v>
      </c>
      <c r="G211" s="20">
        <f t="shared" si="6"/>
        <v>2</v>
      </c>
      <c r="H211" s="9">
        <v>41908</v>
      </c>
      <c r="I211" s="132">
        <v>7</v>
      </c>
      <c r="J211" s="55">
        <v>0</v>
      </c>
      <c r="K211" s="143">
        <v>1.5</v>
      </c>
      <c r="L211" s="143">
        <v>4.75</v>
      </c>
      <c r="M211" s="143">
        <v>59.625</v>
      </c>
      <c r="N211" s="143" t="s">
        <v>118</v>
      </c>
      <c r="R211" s="78"/>
    </row>
    <row r="212" spans="1:18" ht="15.75" customHeight="1" thickBot="1" x14ac:dyDescent="0.3">
      <c r="A212" s="20">
        <v>2014</v>
      </c>
      <c r="B212" s="20">
        <v>9</v>
      </c>
      <c r="C212" s="20">
        <v>27</v>
      </c>
      <c r="D212" s="20">
        <v>3.6</v>
      </c>
      <c r="E212" s="20" t="s">
        <v>11</v>
      </c>
      <c r="F212" s="21" t="s">
        <v>18</v>
      </c>
      <c r="G212" s="20">
        <f t="shared" si="6"/>
        <v>-1.4</v>
      </c>
      <c r="H212" s="9">
        <v>41909</v>
      </c>
      <c r="I212" s="132">
        <v>3.6</v>
      </c>
      <c r="J212" s="55">
        <v>0</v>
      </c>
      <c r="K212" s="143">
        <v>2.5</v>
      </c>
      <c r="L212" s="143">
        <v>7</v>
      </c>
      <c r="M212" s="143">
        <v>45.25</v>
      </c>
      <c r="N212" s="143" t="s">
        <v>129</v>
      </c>
      <c r="R212" s="78"/>
    </row>
    <row r="213" spans="1:18" ht="15.75" customHeight="1" thickBot="1" x14ac:dyDescent="0.3">
      <c r="A213" s="20">
        <v>2014</v>
      </c>
      <c r="B213" s="20">
        <v>9</v>
      </c>
      <c r="C213" s="20">
        <v>28</v>
      </c>
      <c r="D213" s="20">
        <v>3.2</v>
      </c>
      <c r="E213" s="20" t="s">
        <v>11</v>
      </c>
      <c r="F213" s="21" t="s">
        <v>18</v>
      </c>
      <c r="G213" s="20">
        <f t="shared" si="6"/>
        <v>-1.7999999999999998</v>
      </c>
      <c r="H213" s="9">
        <v>41910</v>
      </c>
      <c r="I213" s="132">
        <v>3.2</v>
      </c>
      <c r="J213" s="55">
        <v>0.7</v>
      </c>
      <c r="K213" s="143">
        <v>1.375</v>
      </c>
      <c r="L213" s="143">
        <v>4.75</v>
      </c>
      <c r="M213" s="143">
        <v>70.875</v>
      </c>
      <c r="N213" s="143" t="s">
        <v>127</v>
      </c>
      <c r="R213" s="78"/>
    </row>
    <row r="214" spans="1:18" ht="15.75" customHeight="1" thickBot="1" x14ac:dyDescent="0.3">
      <c r="A214" s="20">
        <v>2014</v>
      </c>
      <c r="B214" s="20">
        <v>9</v>
      </c>
      <c r="C214" s="20">
        <v>29</v>
      </c>
      <c r="D214" s="20">
        <v>6.3</v>
      </c>
      <c r="E214" s="20" t="s">
        <v>12</v>
      </c>
      <c r="F214" s="21" t="s">
        <v>18</v>
      </c>
      <c r="G214" s="20">
        <f t="shared" si="6"/>
        <v>1.2999999999999998</v>
      </c>
      <c r="H214" s="9">
        <v>41911</v>
      </c>
      <c r="I214" s="132">
        <v>6.3</v>
      </c>
      <c r="J214" s="55">
        <v>12.2</v>
      </c>
      <c r="K214" s="143">
        <v>2.25</v>
      </c>
      <c r="L214" s="143">
        <v>5</v>
      </c>
      <c r="M214" s="143">
        <v>97.875</v>
      </c>
      <c r="N214" s="143" t="s">
        <v>117</v>
      </c>
      <c r="R214" s="78"/>
    </row>
    <row r="215" spans="1:18" ht="15.75" customHeight="1" thickBot="1" x14ac:dyDescent="0.3">
      <c r="A215" s="20">
        <v>2014</v>
      </c>
      <c r="B215" s="20">
        <v>9</v>
      </c>
      <c r="C215" s="20">
        <v>30</v>
      </c>
      <c r="D215" s="20">
        <v>7.3</v>
      </c>
      <c r="E215" s="20" t="s">
        <v>12</v>
      </c>
      <c r="F215" s="21" t="s">
        <v>18</v>
      </c>
      <c r="G215" s="20">
        <f t="shared" si="6"/>
        <v>2.2999999999999998</v>
      </c>
      <c r="H215" s="9">
        <v>41912</v>
      </c>
      <c r="I215" s="132">
        <v>7.3</v>
      </c>
      <c r="J215" s="55">
        <v>0.3</v>
      </c>
      <c r="K215" s="143">
        <v>1</v>
      </c>
      <c r="L215" s="143">
        <v>3.5</v>
      </c>
      <c r="M215" s="143">
        <v>76.75</v>
      </c>
      <c r="N215" s="143" t="s">
        <v>118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>
      <c r="R239" s="78"/>
    </row>
    <row r="240" spans="18:18" ht="15.75" customHeight="1" x14ac:dyDescent="0.25">
      <c r="R240" s="78"/>
    </row>
    <row r="241" spans="18:18" ht="15.75" customHeight="1" x14ac:dyDescent="0.25">
      <c r="R241" s="78"/>
    </row>
    <row r="242" spans="18:18" ht="15.75" customHeight="1" x14ac:dyDescent="0.25">
      <c r="R242" s="78"/>
    </row>
    <row r="243" spans="18:18" ht="15.75" customHeight="1" x14ac:dyDescent="0.25">
      <c r="R243" s="78"/>
    </row>
    <row r="244" spans="18:18" ht="15.75" customHeight="1" x14ac:dyDescent="0.25">
      <c r="R244" s="78"/>
    </row>
    <row r="245" spans="18:18" ht="15.75" customHeight="1" x14ac:dyDescent="0.25">
      <c r="R245" s="78"/>
    </row>
    <row r="246" spans="18:18" ht="15.75" customHeight="1" x14ac:dyDescent="0.25">
      <c r="R246" s="78"/>
    </row>
    <row r="247" spans="18:18" ht="15.75" customHeight="1" x14ac:dyDescent="0.25">
      <c r="R247" s="78"/>
    </row>
    <row r="248" spans="18:18" ht="15.75" customHeight="1" x14ac:dyDescent="0.25">
      <c r="R248" s="78"/>
    </row>
    <row r="249" spans="18:18" ht="15.75" customHeight="1" x14ac:dyDescent="0.25">
      <c r="R249" s="78"/>
    </row>
    <row r="250" spans="18:18" ht="15.75" customHeight="1" x14ac:dyDescent="0.25">
      <c r="R250" s="78"/>
    </row>
    <row r="251" spans="18:18" ht="15.75" customHeight="1" x14ac:dyDescent="0.25">
      <c r="R251" s="78"/>
    </row>
    <row r="252" spans="18:18" ht="15.75" customHeight="1" x14ac:dyDescent="0.25">
      <c r="R252" s="78"/>
    </row>
    <row r="253" spans="18:18" ht="15.75" customHeight="1" x14ac:dyDescent="0.25">
      <c r="R253" s="78"/>
    </row>
    <row r="254" spans="18:18" ht="15.75" customHeight="1" x14ac:dyDescent="0.25">
      <c r="R254" s="78"/>
    </row>
    <row r="255" spans="18:18" ht="15.75" customHeight="1" x14ac:dyDescent="0.25">
      <c r="R255" s="78"/>
    </row>
    <row r="256" spans="18:18" ht="15.75" customHeight="1" x14ac:dyDescent="0.25">
      <c r="R256" s="78"/>
    </row>
    <row r="257" spans="18:18" ht="15.75" customHeight="1" x14ac:dyDescent="0.25">
      <c r="R257" s="78"/>
    </row>
    <row r="258" spans="18:18" ht="15.75" customHeight="1" x14ac:dyDescent="0.25">
      <c r="R258" s="78"/>
    </row>
    <row r="259" spans="18:18" ht="15.75" customHeight="1" x14ac:dyDescent="0.25">
      <c r="R259" s="78"/>
    </row>
    <row r="260" spans="18:18" ht="15.75" customHeight="1" x14ac:dyDescent="0.25">
      <c r="R260" s="78"/>
    </row>
    <row r="261" spans="18:18" ht="15.75" customHeight="1" x14ac:dyDescent="0.25">
      <c r="R261" s="78"/>
    </row>
    <row r="262" spans="18:18" ht="15.75" customHeight="1" x14ac:dyDescent="0.25">
      <c r="R262" s="78"/>
    </row>
    <row r="263" spans="18:18" ht="15.75" customHeight="1" x14ac:dyDescent="0.25">
      <c r="R263" s="78"/>
    </row>
    <row r="264" spans="18:18" ht="15.75" customHeight="1" x14ac:dyDescent="0.25">
      <c r="R264" s="78"/>
    </row>
    <row r="265" spans="18:18" ht="15.75" customHeight="1" x14ac:dyDescent="0.25">
      <c r="R265" s="78"/>
    </row>
    <row r="266" spans="18:18" ht="15.75" customHeight="1" x14ac:dyDescent="0.25">
      <c r="R266" s="78"/>
    </row>
    <row r="267" spans="18:18" ht="15.75" customHeight="1" x14ac:dyDescent="0.25">
      <c r="R267" s="78"/>
    </row>
    <row r="268" spans="18:18" ht="15.75" customHeight="1" x14ac:dyDescent="0.25">
      <c r="R268" s="78"/>
    </row>
    <row r="269" spans="18:18" ht="15.75" customHeight="1" x14ac:dyDescent="0.25">
      <c r="R269" s="78"/>
    </row>
    <row r="270" spans="18:18" ht="15.75" customHeight="1" x14ac:dyDescent="0.25">
      <c r="R270" s="78"/>
    </row>
    <row r="271" spans="18:18" ht="15.75" customHeight="1" x14ac:dyDescent="0.25">
      <c r="R271" s="78"/>
    </row>
    <row r="272" spans="18:18" ht="15.75" customHeight="1" x14ac:dyDescent="0.25">
      <c r="R272" s="78"/>
    </row>
    <row r="273" spans="18:18" ht="15.75" customHeight="1" x14ac:dyDescent="0.25">
      <c r="R273" s="78"/>
    </row>
    <row r="274" spans="18:18" ht="15.75" customHeight="1" x14ac:dyDescent="0.25">
      <c r="R274" s="78"/>
    </row>
    <row r="275" spans="18:18" ht="15.75" customHeight="1" x14ac:dyDescent="0.25">
      <c r="R275" s="78"/>
    </row>
    <row r="276" spans="18:18" ht="15.75" customHeight="1" x14ac:dyDescent="0.25">
      <c r="R276" s="78"/>
    </row>
    <row r="277" spans="18:18" ht="15.75" customHeight="1" x14ac:dyDescent="0.25">
      <c r="R277" s="78"/>
    </row>
    <row r="278" spans="18:18" ht="15.75" customHeight="1" x14ac:dyDescent="0.25">
      <c r="R278" s="78"/>
    </row>
    <row r="279" spans="18:18" ht="15.75" customHeight="1" x14ac:dyDescent="0.25">
      <c r="R279" s="78"/>
    </row>
    <row r="280" spans="18:18" ht="15.75" customHeight="1" x14ac:dyDescent="0.25">
      <c r="R280" s="78"/>
    </row>
    <row r="281" spans="18:18" ht="15.75" customHeight="1" x14ac:dyDescent="0.25">
      <c r="R281" s="78"/>
    </row>
    <row r="282" spans="18:18" ht="15.75" customHeight="1" x14ac:dyDescent="0.25">
      <c r="R282" s="78"/>
    </row>
    <row r="283" spans="18:18" ht="15.75" customHeight="1" x14ac:dyDescent="0.25">
      <c r="R283" s="78"/>
    </row>
    <row r="284" spans="18:18" ht="15.75" customHeight="1" x14ac:dyDescent="0.25">
      <c r="R284" s="78"/>
    </row>
    <row r="285" spans="18:18" ht="15.75" customHeight="1" x14ac:dyDescent="0.25">
      <c r="R285" s="78"/>
    </row>
    <row r="286" spans="18:18" ht="15.75" customHeight="1" x14ac:dyDescent="0.25">
      <c r="R286" s="78"/>
    </row>
    <row r="287" spans="18:18" ht="15.75" customHeight="1" x14ac:dyDescent="0.25">
      <c r="R287" s="78"/>
    </row>
    <row r="288" spans="18:18" ht="15.75" customHeight="1" x14ac:dyDescent="0.25">
      <c r="R288" s="78"/>
    </row>
    <row r="289" spans="18:18" ht="15.75" customHeight="1" x14ac:dyDescent="0.25">
      <c r="R289" s="78"/>
    </row>
    <row r="290" spans="18:18" ht="15.75" customHeight="1" x14ac:dyDescent="0.25">
      <c r="R290" s="78"/>
    </row>
    <row r="291" spans="18:18" ht="15.75" customHeight="1" x14ac:dyDescent="0.25">
      <c r="R291" s="78"/>
    </row>
    <row r="292" spans="18:18" ht="15.75" customHeight="1" x14ac:dyDescent="0.25">
      <c r="R292" s="78"/>
    </row>
    <row r="293" spans="18:18" ht="15.75" customHeight="1" x14ac:dyDescent="0.25">
      <c r="R293" s="78"/>
    </row>
    <row r="294" spans="18:18" ht="15.75" customHeight="1" x14ac:dyDescent="0.25">
      <c r="R294" s="78"/>
    </row>
    <row r="295" spans="18:18" ht="15.75" customHeight="1" x14ac:dyDescent="0.25">
      <c r="R295" s="78"/>
    </row>
    <row r="296" spans="18:18" ht="15.75" customHeight="1" x14ac:dyDescent="0.25">
      <c r="R296" s="78"/>
    </row>
    <row r="297" spans="18:18" ht="15.75" customHeight="1" x14ac:dyDescent="0.25">
      <c r="R297" s="78"/>
    </row>
    <row r="298" spans="18:18" ht="15.75" customHeight="1" x14ac:dyDescent="0.25">
      <c r="R298" s="78"/>
    </row>
    <row r="299" spans="18:18" ht="15.75" customHeight="1" x14ac:dyDescent="0.25">
      <c r="R299" s="78"/>
    </row>
    <row r="300" spans="18:18" ht="15.75" customHeight="1" x14ac:dyDescent="0.25">
      <c r="R300" s="78"/>
    </row>
    <row r="301" spans="18:18" ht="15.75" customHeight="1" x14ac:dyDescent="0.25">
      <c r="R301" s="78"/>
    </row>
    <row r="302" spans="18:18" ht="15.75" customHeight="1" x14ac:dyDescent="0.25">
      <c r="R302" s="78"/>
    </row>
    <row r="303" spans="18:18" ht="15.75" customHeight="1" x14ac:dyDescent="0.25">
      <c r="R303" s="78"/>
    </row>
    <row r="304" spans="18:18" ht="15.75" customHeight="1" x14ac:dyDescent="0.25">
      <c r="R304" s="78"/>
    </row>
    <row r="305" spans="18:18" ht="15.75" customHeight="1" x14ac:dyDescent="0.25">
      <c r="R305" s="78"/>
    </row>
    <row r="306" spans="18:18" ht="15.75" customHeight="1" x14ac:dyDescent="0.25">
      <c r="R306" s="78"/>
    </row>
    <row r="307" spans="18:18" ht="15.75" customHeight="1" x14ac:dyDescent="0.25">
      <c r="R307" s="78"/>
    </row>
    <row r="308" spans="18:18" ht="15.75" customHeight="1" x14ac:dyDescent="0.25">
      <c r="R308" s="78"/>
    </row>
    <row r="309" spans="18:18" ht="15.75" customHeight="1" x14ac:dyDescent="0.25">
      <c r="R309" s="78"/>
    </row>
    <row r="310" spans="18:18" ht="15.75" customHeight="1" x14ac:dyDescent="0.25">
      <c r="R310" s="78"/>
    </row>
    <row r="311" spans="18:18" ht="15.75" customHeight="1" x14ac:dyDescent="0.25">
      <c r="R311" s="78"/>
    </row>
    <row r="312" spans="18:18" ht="15.75" customHeight="1" x14ac:dyDescent="0.25">
      <c r="R312" s="78"/>
    </row>
    <row r="313" spans="18:18" ht="15.75" customHeight="1" x14ac:dyDescent="0.25">
      <c r="R313" s="78"/>
    </row>
    <row r="314" spans="18:18" ht="15.75" customHeight="1" x14ac:dyDescent="0.25">
      <c r="R314" s="78"/>
    </row>
    <row r="315" spans="18:18" ht="15.75" customHeight="1" x14ac:dyDescent="0.25">
      <c r="R315" s="78"/>
    </row>
    <row r="316" spans="18:18" ht="15.75" customHeight="1" x14ac:dyDescent="0.25">
      <c r="R316" s="78"/>
    </row>
    <row r="317" spans="18:18" ht="15.75" customHeight="1" x14ac:dyDescent="0.25">
      <c r="R317" s="78"/>
    </row>
    <row r="318" spans="18:18" ht="15.75" customHeight="1" x14ac:dyDescent="0.25">
      <c r="R318" s="78"/>
    </row>
    <row r="319" spans="18:18" ht="15.75" customHeight="1" x14ac:dyDescent="0.25">
      <c r="R319" s="78"/>
    </row>
    <row r="320" spans="18:18" ht="15.75" customHeight="1" x14ac:dyDescent="0.25">
      <c r="R320" s="78"/>
    </row>
    <row r="321" spans="18:18" ht="15.75" customHeight="1" x14ac:dyDescent="0.25">
      <c r="R321" s="78"/>
    </row>
    <row r="322" spans="18:18" ht="15.75" customHeight="1" x14ac:dyDescent="0.25">
      <c r="R322" s="78"/>
    </row>
    <row r="323" spans="18:18" ht="15.75" customHeight="1" x14ac:dyDescent="0.25">
      <c r="R323" s="78"/>
    </row>
    <row r="324" spans="18:18" ht="15.75" customHeight="1" x14ac:dyDescent="0.25">
      <c r="R324" s="78"/>
    </row>
    <row r="325" spans="18:18" ht="15.75" customHeight="1" x14ac:dyDescent="0.25">
      <c r="R325" s="78"/>
    </row>
    <row r="326" spans="18:18" ht="15.75" customHeight="1" x14ac:dyDescent="0.25">
      <c r="R326" s="78"/>
    </row>
    <row r="327" spans="18:18" ht="15.75" customHeight="1" x14ac:dyDescent="0.25">
      <c r="R327" s="78"/>
    </row>
    <row r="328" spans="18:18" ht="15.75" customHeight="1" x14ac:dyDescent="0.25">
      <c r="R328" s="78"/>
    </row>
    <row r="329" spans="18:18" ht="15.75" customHeight="1" x14ac:dyDescent="0.25">
      <c r="R329" s="78"/>
    </row>
    <row r="330" spans="18:18" ht="15.75" customHeight="1" x14ac:dyDescent="0.25">
      <c r="R330" s="78"/>
    </row>
    <row r="331" spans="18:18" ht="15.75" customHeight="1" x14ac:dyDescent="0.25">
      <c r="R331" s="78"/>
    </row>
    <row r="332" spans="18:18" ht="15.75" customHeight="1" x14ac:dyDescent="0.25">
      <c r="R332" s="78"/>
    </row>
    <row r="333" spans="18:18" ht="15.75" customHeight="1" x14ac:dyDescent="0.25">
      <c r="R333" s="78"/>
    </row>
    <row r="334" spans="18:18" ht="15.75" customHeight="1" x14ac:dyDescent="0.25">
      <c r="R334" s="78"/>
    </row>
    <row r="335" spans="18:18" ht="15.75" customHeight="1" x14ac:dyDescent="0.25">
      <c r="R335" s="78"/>
    </row>
    <row r="336" spans="18:18" ht="15.75" customHeight="1" x14ac:dyDescent="0.25">
      <c r="R336" s="78"/>
    </row>
    <row r="337" spans="18:18" ht="15.75" customHeight="1" x14ac:dyDescent="0.25">
      <c r="R337" s="78"/>
    </row>
    <row r="338" spans="18:18" ht="15.75" customHeight="1" x14ac:dyDescent="0.25"/>
    <row r="339" spans="18:18" ht="15.75" customHeight="1" x14ac:dyDescent="0.25"/>
    <row r="340" spans="18:18" ht="15.75" customHeight="1" x14ac:dyDescent="0.25"/>
    <row r="341" spans="18:18" ht="15.75" customHeight="1" x14ac:dyDescent="0.25"/>
    <row r="342" spans="18:18" ht="15.75" customHeight="1" x14ac:dyDescent="0.25"/>
    <row r="343" spans="18:18" ht="15.75" customHeight="1" x14ac:dyDescent="0.25"/>
    <row r="344" spans="18:18" ht="15.75" customHeight="1" x14ac:dyDescent="0.25"/>
    <row r="345" spans="18:18" ht="15.75" customHeight="1" x14ac:dyDescent="0.25"/>
    <row r="346" spans="18:18" ht="15.75" customHeight="1" x14ac:dyDescent="0.25"/>
    <row r="347" spans="18:18" ht="15.75" customHeight="1" x14ac:dyDescent="0.25"/>
    <row r="348" spans="18:18" ht="15.75" customHeight="1" x14ac:dyDescent="0.25"/>
    <row r="349" spans="18:18" ht="15.75" customHeight="1" x14ac:dyDescent="0.25"/>
    <row r="350" spans="18:18" ht="15.75" customHeight="1" x14ac:dyDescent="0.25"/>
    <row r="351" spans="18:18" ht="15.75" customHeight="1" x14ac:dyDescent="0.25"/>
    <row r="352" spans="18:18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000"/>
  <sheetViews>
    <sheetView zoomScale="85" zoomScaleNormal="85" workbookViewId="0">
      <pane ySplit="1" topLeftCell="A50" activePane="bottomLeft" state="frozen"/>
      <selection activeCell="F5" sqref="F5"/>
      <selection pane="bottomLeft" activeCell="U38" sqref="U38"/>
    </sheetView>
  </sheetViews>
  <sheetFormatPr defaultColWidth="9.1406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19.28515625" customWidth="1"/>
    <col min="7" max="7" width="12.7109375" bestFit="1" customWidth="1"/>
    <col min="8" max="8" width="10.85546875" bestFit="1" customWidth="1"/>
    <col min="9" max="9" width="18" style="60" customWidth="1"/>
    <col min="10" max="10" width="19.7109375" customWidth="1"/>
    <col min="11" max="11" width="7" style="143" customWidth="1"/>
    <col min="12" max="12" width="6.85546875" style="143" customWidth="1"/>
    <col min="13" max="13" width="7.42578125" style="143" customWidth="1"/>
    <col min="14" max="14" width="8" style="143" customWidth="1"/>
    <col min="15" max="15" width="6.42578125" customWidth="1"/>
    <col min="16" max="16" width="8.7109375" customWidth="1"/>
    <col min="17" max="17" width="8.5703125" bestFit="1" customWidth="1"/>
    <col min="18" max="18" width="7.5703125" customWidth="1"/>
    <col min="19" max="19" width="8.140625" customWidth="1"/>
    <col min="20" max="20" width="7" customWidth="1"/>
    <col min="21" max="21" width="9.140625" customWidth="1"/>
    <col min="22" max="22" width="6.85546875" customWidth="1"/>
    <col min="23" max="23" width="8.42578125" bestFit="1" customWidth="1"/>
    <col min="24" max="24" width="8.28515625" bestFit="1" customWidth="1"/>
    <col min="25" max="25" width="13.28515625" customWidth="1"/>
    <col min="26" max="26" width="10" customWidth="1"/>
    <col min="27" max="27" width="10.42578125" customWidth="1"/>
    <col min="28" max="28" width="15.140625" customWidth="1"/>
  </cols>
  <sheetData>
    <row r="1" spans="1:28" ht="75.75" thickBot="1" x14ac:dyDescent="0.3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9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1">
        <v>2015</v>
      </c>
      <c r="B2" s="1">
        <v>3</v>
      </c>
      <c r="C2" s="1">
        <v>1</v>
      </c>
      <c r="D2" s="1">
        <v>-4.2</v>
      </c>
      <c r="E2" s="1" t="s">
        <v>10</v>
      </c>
      <c r="F2" s="1" t="s">
        <v>9</v>
      </c>
      <c r="G2">
        <f>D2+5</f>
        <v>0.79999999999999982</v>
      </c>
      <c r="H2" s="5">
        <v>42064</v>
      </c>
      <c r="I2" s="60">
        <f>D2</f>
        <v>-4.2</v>
      </c>
      <c r="J2" s="55">
        <v>0.5</v>
      </c>
      <c r="K2" s="143">
        <v>1.625</v>
      </c>
      <c r="L2" s="143">
        <v>3.375</v>
      </c>
      <c r="M2" s="143">
        <v>83.375</v>
      </c>
      <c r="N2" s="143" t="s">
        <v>120</v>
      </c>
    </row>
    <row r="3" spans="1:28" ht="15.75" thickBot="1" x14ac:dyDescent="0.3">
      <c r="A3" s="1">
        <v>2015</v>
      </c>
      <c r="B3" s="1">
        <v>3</v>
      </c>
      <c r="C3" s="1">
        <v>2</v>
      </c>
      <c r="D3" s="1">
        <v>-8.9</v>
      </c>
      <c r="E3" s="1" t="s">
        <v>9</v>
      </c>
      <c r="F3" s="1" t="s">
        <v>9</v>
      </c>
      <c r="G3">
        <f t="shared" ref="G3:G35" si="0">D3+5</f>
        <v>-3.9000000000000004</v>
      </c>
      <c r="H3" s="5">
        <v>42065</v>
      </c>
      <c r="I3" s="60">
        <f t="shared" ref="I3:I66" si="1">D3</f>
        <v>-8.9</v>
      </c>
      <c r="J3" s="55">
        <v>0</v>
      </c>
      <c r="K3" s="143">
        <v>0.75</v>
      </c>
      <c r="L3" s="143">
        <v>2.125</v>
      </c>
      <c r="M3" s="143">
        <v>87.375</v>
      </c>
      <c r="N3" s="143" t="s">
        <v>118</v>
      </c>
    </row>
    <row r="4" spans="1:28" ht="15.75" thickBot="1" x14ac:dyDescent="0.3">
      <c r="A4" s="1">
        <v>2015</v>
      </c>
      <c r="B4" s="1">
        <v>3</v>
      </c>
      <c r="C4" s="1">
        <v>3</v>
      </c>
      <c r="D4" s="1">
        <v>-9.1999999999999993</v>
      </c>
      <c r="E4" s="1" t="s">
        <v>9</v>
      </c>
      <c r="F4" s="1" t="s">
        <v>9</v>
      </c>
      <c r="G4">
        <f t="shared" si="0"/>
        <v>-4.1999999999999993</v>
      </c>
      <c r="H4" s="5">
        <v>42066</v>
      </c>
      <c r="I4" s="60">
        <f t="shared" si="1"/>
        <v>-9.1999999999999993</v>
      </c>
      <c r="J4" s="55">
        <v>0</v>
      </c>
      <c r="K4" s="143">
        <v>2.125</v>
      </c>
      <c r="L4" s="143">
        <v>4.625</v>
      </c>
      <c r="M4" s="143">
        <v>84.875</v>
      </c>
      <c r="N4" s="143" t="s">
        <v>117</v>
      </c>
      <c r="P4" s="78"/>
      <c r="R4" s="78"/>
    </row>
    <row r="5" spans="1:28" ht="15.75" thickBot="1" x14ac:dyDescent="0.3">
      <c r="A5" s="1">
        <v>2015</v>
      </c>
      <c r="B5" s="1">
        <v>3</v>
      </c>
      <c r="C5" s="1">
        <v>4</v>
      </c>
      <c r="D5" s="1">
        <v>-8.4</v>
      </c>
      <c r="E5" s="1" t="s">
        <v>9</v>
      </c>
      <c r="F5" s="1" t="s">
        <v>9</v>
      </c>
      <c r="G5">
        <f t="shared" si="0"/>
        <v>-3.4000000000000004</v>
      </c>
      <c r="H5" s="5">
        <v>42067</v>
      </c>
      <c r="I5" s="60">
        <f t="shared" si="1"/>
        <v>-8.4</v>
      </c>
      <c r="J5" s="55">
        <v>0.2</v>
      </c>
      <c r="K5" s="143">
        <v>2.375</v>
      </c>
      <c r="L5" s="143">
        <v>4.375</v>
      </c>
      <c r="M5" s="143">
        <v>82.125</v>
      </c>
      <c r="N5" s="143" t="s">
        <v>120</v>
      </c>
      <c r="P5" s="78"/>
      <c r="R5" s="78"/>
    </row>
    <row r="6" spans="1:28" ht="15.75" thickBot="1" x14ac:dyDescent="0.3">
      <c r="A6" s="1">
        <v>2015</v>
      </c>
      <c r="B6" s="1">
        <v>3</v>
      </c>
      <c r="C6" s="1">
        <v>5</v>
      </c>
      <c r="D6" s="1">
        <v>-8.3000000000000007</v>
      </c>
      <c r="E6" s="1" t="s">
        <v>9</v>
      </c>
      <c r="F6" s="1" t="s">
        <v>9</v>
      </c>
      <c r="G6">
        <f t="shared" si="0"/>
        <v>-3.3000000000000007</v>
      </c>
      <c r="H6" s="5">
        <v>42068</v>
      </c>
      <c r="I6" s="60">
        <f t="shared" si="1"/>
        <v>-8.3000000000000007</v>
      </c>
      <c r="J6" s="55">
        <v>0</v>
      </c>
      <c r="K6" s="143">
        <v>1.375</v>
      </c>
      <c r="L6" s="143">
        <v>3.125</v>
      </c>
      <c r="M6" s="143">
        <v>88.625</v>
      </c>
      <c r="N6" s="143" t="s">
        <v>120</v>
      </c>
      <c r="P6" s="78"/>
      <c r="R6" s="78"/>
    </row>
    <row r="7" spans="1:28" ht="15.75" thickBot="1" x14ac:dyDescent="0.3">
      <c r="A7" s="1">
        <v>2015</v>
      </c>
      <c r="B7" s="1">
        <v>3</v>
      </c>
      <c r="C7" s="1">
        <v>6</v>
      </c>
      <c r="D7" s="1">
        <v>-8.9</v>
      </c>
      <c r="E7" s="1" t="s">
        <v>9</v>
      </c>
      <c r="F7" s="1" t="s">
        <v>9</v>
      </c>
      <c r="G7">
        <f t="shared" si="0"/>
        <v>-3.9000000000000004</v>
      </c>
      <c r="H7" s="5">
        <v>42069</v>
      </c>
      <c r="I7" s="60">
        <f t="shared" si="1"/>
        <v>-8.9</v>
      </c>
      <c r="J7" s="55">
        <v>0</v>
      </c>
      <c r="K7" s="143">
        <v>1.75</v>
      </c>
      <c r="L7" s="143">
        <v>5.375</v>
      </c>
      <c r="M7" s="143">
        <v>59.5</v>
      </c>
      <c r="N7" s="143" t="s">
        <v>130</v>
      </c>
      <c r="P7" s="78"/>
      <c r="R7" s="78"/>
    </row>
    <row r="8" spans="1:28" ht="15.75" thickBot="1" x14ac:dyDescent="0.3">
      <c r="A8" s="1">
        <v>2015</v>
      </c>
      <c r="B8" s="1">
        <v>3</v>
      </c>
      <c r="C8" s="1">
        <v>7</v>
      </c>
      <c r="D8" s="1">
        <v>-11.8</v>
      </c>
      <c r="E8" s="1" t="s">
        <v>9</v>
      </c>
      <c r="F8" s="1" t="s">
        <v>9</v>
      </c>
      <c r="G8">
        <f t="shared" si="0"/>
        <v>-6.8000000000000007</v>
      </c>
      <c r="H8" s="5">
        <v>42070</v>
      </c>
      <c r="I8" s="60">
        <f t="shared" si="1"/>
        <v>-11.8</v>
      </c>
      <c r="J8" s="55">
        <v>0</v>
      </c>
      <c r="K8" s="143">
        <v>1.625</v>
      </c>
      <c r="L8" s="143">
        <v>6</v>
      </c>
      <c r="M8" s="143">
        <v>48.375</v>
      </c>
      <c r="N8" s="143" t="s">
        <v>127</v>
      </c>
      <c r="P8" s="78"/>
      <c r="R8" s="78"/>
    </row>
    <row r="9" spans="1:28" ht="15.75" thickBot="1" x14ac:dyDescent="0.3">
      <c r="A9" s="1">
        <v>2015</v>
      </c>
      <c r="B9" s="1">
        <v>3</v>
      </c>
      <c r="C9" s="1">
        <v>8</v>
      </c>
      <c r="D9" s="1">
        <v>-13.1</v>
      </c>
      <c r="E9" s="1" t="s">
        <v>9</v>
      </c>
      <c r="F9" s="1" t="s">
        <v>9</v>
      </c>
      <c r="G9">
        <f t="shared" si="0"/>
        <v>-8.1</v>
      </c>
      <c r="H9" s="5">
        <v>42071</v>
      </c>
      <c r="I9" s="60">
        <f t="shared" si="1"/>
        <v>-13.1</v>
      </c>
      <c r="J9" s="55">
        <v>0</v>
      </c>
      <c r="K9" s="143">
        <v>0.625</v>
      </c>
      <c r="L9" s="143">
        <v>2.125</v>
      </c>
      <c r="M9" s="143">
        <v>71.5</v>
      </c>
      <c r="N9" s="143" t="s">
        <v>127</v>
      </c>
      <c r="P9" s="78"/>
      <c r="R9" s="78"/>
    </row>
    <row r="10" spans="1:28" ht="15.75" thickBot="1" x14ac:dyDescent="0.3">
      <c r="A10" s="1">
        <v>2015</v>
      </c>
      <c r="B10" s="1">
        <v>3</v>
      </c>
      <c r="C10" s="1">
        <v>9</v>
      </c>
      <c r="D10" s="1">
        <v>-15.7</v>
      </c>
      <c r="E10" s="1" t="s">
        <v>9</v>
      </c>
      <c r="F10" s="1" t="s">
        <v>9</v>
      </c>
      <c r="G10">
        <f t="shared" si="0"/>
        <v>-10.7</v>
      </c>
      <c r="H10" s="5">
        <v>42072</v>
      </c>
      <c r="I10" s="60">
        <f t="shared" si="1"/>
        <v>-15.7</v>
      </c>
      <c r="J10" s="55">
        <v>0</v>
      </c>
      <c r="K10" s="143">
        <v>1</v>
      </c>
      <c r="L10" s="143">
        <v>3.125</v>
      </c>
      <c r="M10" s="143">
        <v>84</v>
      </c>
      <c r="N10" s="143" t="s">
        <v>124</v>
      </c>
      <c r="P10" s="78"/>
      <c r="R10" s="78"/>
    </row>
    <row r="11" spans="1:28" ht="16.5" thickBot="1" x14ac:dyDescent="0.3">
      <c r="A11" s="1">
        <v>2015</v>
      </c>
      <c r="B11" s="1">
        <v>3</v>
      </c>
      <c r="C11" s="1">
        <v>10</v>
      </c>
      <c r="D11" s="1">
        <v>-2.7</v>
      </c>
      <c r="E11" s="1" t="s">
        <v>10</v>
      </c>
      <c r="F11" s="8" t="s">
        <v>10</v>
      </c>
      <c r="G11">
        <f t="shared" si="0"/>
        <v>2.2999999999999998</v>
      </c>
      <c r="H11" s="5">
        <v>42073</v>
      </c>
      <c r="I11" s="60">
        <f t="shared" si="1"/>
        <v>-2.7</v>
      </c>
      <c r="J11" s="55">
        <v>0.2</v>
      </c>
      <c r="K11" s="165">
        <v>3.375</v>
      </c>
      <c r="L11" s="165">
        <v>8.5</v>
      </c>
      <c r="M11" s="165">
        <v>75.25</v>
      </c>
      <c r="N11" s="166" t="s">
        <v>117</v>
      </c>
      <c r="P11" s="78"/>
      <c r="R11" s="78"/>
    </row>
    <row r="12" spans="1:28" ht="16.5" thickBot="1" x14ac:dyDescent="0.3">
      <c r="A12" s="1">
        <v>2015</v>
      </c>
      <c r="B12" s="1">
        <v>3</v>
      </c>
      <c r="C12" s="1">
        <v>11</v>
      </c>
      <c r="D12" s="1">
        <v>-1.4</v>
      </c>
      <c r="E12" s="1" t="s">
        <v>10</v>
      </c>
      <c r="F12" s="8" t="s">
        <v>10</v>
      </c>
      <c r="G12">
        <f t="shared" si="0"/>
        <v>3.6</v>
      </c>
      <c r="H12" s="5">
        <v>42074</v>
      </c>
      <c r="I12" s="60">
        <f t="shared" si="1"/>
        <v>-1.4</v>
      </c>
      <c r="J12" s="55">
        <v>0</v>
      </c>
      <c r="K12" s="167">
        <v>3.875</v>
      </c>
      <c r="L12" s="167">
        <v>10.125</v>
      </c>
      <c r="M12" s="167">
        <v>77.375</v>
      </c>
      <c r="N12" s="168" t="s">
        <v>117</v>
      </c>
      <c r="P12" s="78"/>
      <c r="R12" s="78"/>
    </row>
    <row r="13" spans="1:28" ht="16.5" thickBot="1" x14ac:dyDescent="0.3">
      <c r="A13" s="1">
        <v>2015</v>
      </c>
      <c r="B13" s="1">
        <v>3</v>
      </c>
      <c r="C13" s="1">
        <v>12</v>
      </c>
      <c r="D13" s="1">
        <v>-1.9</v>
      </c>
      <c r="E13" s="1" t="s">
        <v>10</v>
      </c>
      <c r="F13" s="8" t="s">
        <v>10</v>
      </c>
      <c r="G13">
        <f t="shared" si="0"/>
        <v>3.1</v>
      </c>
      <c r="H13" s="5">
        <v>42075</v>
      </c>
      <c r="I13" s="60">
        <f t="shared" si="1"/>
        <v>-1.9</v>
      </c>
      <c r="J13" s="55">
        <v>3.5</v>
      </c>
      <c r="K13" s="167">
        <v>5.5</v>
      </c>
      <c r="L13" s="167">
        <v>10.5</v>
      </c>
      <c r="M13" s="167">
        <v>82.75</v>
      </c>
      <c r="N13" s="168" t="s">
        <v>120</v>
      </c>
      <c r="P13" s="78"/>
      <c r="R13" s="78"/>
    </row>
    <row r="14" spans="1:28" ht="16.5" thickBot="1" x14ac:dyDescent="0.3">
      <c r="A14" s="1">
        <v>2015</v>
      </c>
      <c r="B14" s="1">
        <v>3</v>
      </c>
      <c r="C14" s="1">
        <v>13</v>
      </c>
      <c r="D14" s="1">
        <v>-2.2999999999999998</v>
      </c>
      <c r="E14" s="1" t="s">
        <v>10</v>
      </c>
      <c r="F14" s="8" t="s">
        <v>10</v>
      </c>
      <c r="G14">
        <f t="shared" si="0"/>
        <v>2.7</v>
      </c>
      <c r="H14" s="5">
        <v>42076</v>
      </c>
      <c r="I14" s="60">
        <f t="shared" si="1"/>
        <v>-2.2999999999999998</v>
      </c>
      <c r="J14" s="55">
        <v>2.6</v>
      </c>
      <c r="K14" s="167">
        <v>3.25</v>
      </c>
      <c r="L14" s="167">
        <v>8.25</v>
      </c>
      <c r="M14" s="167">
        <v>93.25</v>
      </c>
      <c r="N14" s="168" t="s">
        <v>120</v>
      </c>
      <c r="P14" s="78"/>
      <c r="R14" s="78"/>
    </row>
    <row r="15" spans="1:28" ht="16.5" thickBot="1" x14ac:dyDescent="0.3">
      <c r="A15" s="1">
        <v>2015</v>
      </c>
      <c r="B15" s="1">
        <v>3</v>
      </c>
      <c r="C15" s="1">
        <v>14</v>
      </c>
      <c r="D15" s="1">
        <v>-3.1</v>
      </c>
      <c r="E15" s="1" t="s">
        <v>10</v>
      </c>
      <c r="F15" s="8" t="s">
        <v>10</v>
      </c>
      <c r="G15">
        <f t="shared" si="0"/>
        <v>1.9</v>
      </c>
      <c r="H15" s="5">
        <v>42077</v>
      </c>
      <c r="I15" s="60">
        <f t="shared" si="1"/>
        <v>-3.1</v>
      </c>
      <c r="J15" s="55">
        <v>3.8</v>
      </c>
      <c r="K15" s="167">
        <v>2</v>
      </c>
      <c r="L15" s="167">
        <v>3.625</v>
      </c>
      <c r="M15" s="167">
        <v>87.75</v>
      </c>
      <c r="N15" s="168" t="s">
        <v>119</v>
      </c>
      <c r="P15" s="78"/>
      <c r="R15" s="78"/>
    </row>
    <row r="16" spans="1:28" ht="16.5" thickBot="1" x14ac:dyDescent="0.3">
      <c r="A16" s="1">
        <v>2015</v>
      </c>
      <c r="B16" s="1">
        <v>3</v>
      </c>
      <c r="C16" s="1">
        <v>15</v>
      </c>
      <c r="D16" s="1">
        <v>-5</v>
      </c>
      <c r="E16" s="1" t="s">
        <v>10</v>
      </c>
      <c r="F16" s="8" t="s">
        <v>10</v>
      </c>
      <c r="G16">
        <f t="shared" si="0"/>
        <v>0</v>
      </c>
      <c r="H16" s="5">
        <v>42078</v>
      </c>
      <c r="I16" s="60">
        <f t="shared" si="1"/>
        <v>-5</v>
      </c>
      <c r="J16" s="55">
        <v>0.8</v>
      </c>
      <c r="K16" s="167">
        <v>3.875</v>
      </c>
      <c r="L16" s="167">
        <v>8.875</v>
      </c>
      <c r="M16" s="167">
        <v>75.25</v>
      </c>
      <c r="N16" s="168" t="s">
        <v>120</v>
      </c>
      <c r="P16" s="78"/>
      <c r="R16" s="78"/>
    </row>
    <row r="17" spans="1:18" ht="16.5" thickBot="1" x14ac:dyDescent="0.3">
      <c r="A17" s="1">
        <v>2015</v>
      </c>
      <c r="B17" s="1">
        <v>3</v>
      </c>
      <c r="C17" s="1">
        <v>16</v>
      </c>
      <c r="D17" s="1">
        <v>-4</v>
      </c>
      <c r="E17" s="1" t="s">
        <v>10</v>
      </c>
      <c r="F17" s="8" t="s">
        <v>10</v>
      </c>
      <c r="G17">
        <f t="shared" si="0"/>
        <v>1</v>
      </c>
      <c r="H17" s="5">
        <v>42079</v>
      </c>
      <c r="I17" s="60">
        <f t="shared" si="1"/>
        <v>-4</v>
      </c>
      <c r="J17" s="55">
        <v>0.8</v>
      </c>
      <c r="K17" s="167">
        <v>4.125</v>
      </c>
      <c r="L17" s="167">
        <v>8.375</v>
      </c>
      <c r="M17" s="167">
        <v>86.125</v>
      </c>
      <c r="N17" s="168" t="s">
        <v>119</v>
      </c>
      <c r="P17" s="78"/>
      <c r="R17" s="78"/>
    </row>
    <row r="18" spans="1:18" ht="16.5" thickBot="1" x14ac:dyDescent="0.3">
      <c r="A18" s="1">
        <v>2015</v>
      </c>
      <c r="B18" s="1">
        <v>3</v>
      </c>
      <c r="C18" s="1">
        <v>17</v>
      </c>
      <c r="D18" s="1">
        <v>-3.2</v>
      </c>
      <c r="E18" s="1" t="s">
        <v>10</v>
      </c>
      <c r="F18" s="8" t="s">
        <v>10</v>
      </c>
      <c r="G18">
        <f t="shared" si="0"/>
        <v>1.7999999999999998</v>
      </c>
      <c r="H18" s="5">
        <v>42080</v>
      </c>
      <c r="I18" s="60">
        <f t="shared" si="1"/>
        <v>-3.2</v>
      </c>
      <c r="J18" s="55">
        <v>1.1000000000000001</v>
      </c>
      <c r="K18" s="167">
        <v>6.375</v>
      </c>
      <c r="L18" s="167">
        <v>12</v>
      </c>
      <c r="M18" s="167">
        <v>82.625</v>
      </c>
      <c r="N18" s="168" t="s">
        <v>119</v>
      </c>
      <c r="P18" s="78"/>
      <c r="R18" s="78"/>
    </row>
    <row r="19" spans="1:18" ht="16.5" thickBot="1" x14ac:dyDescent="0.3">
      <c r="A19" s="1">
        <v>2015</v>
      </c>
      <c r="B19" s="1">
        <v>3</v>
      </c>
      <c r="C19" s="1">
        <v>18</v>
      </c>
      <c r="D19" s="1">
        <v>-4.5999999999999996</v>
      </c>
      <c r="E19" s="1" t="s">
        <v>10</v>
      </c>
      <c r="F19" s="8" t="s">
        <v>10</v>
      </c>
      <c r="G19">
        <f t="shared" si="0"/>
        <v>0.40000000000000036</v>
      </c>
      <c r="H19" s="5">
        <v>42081</v>
      </c>
      <c r="I19" s="60">
        <f t="shared" si="1"/>
        <v>-4.5999999999999996</v>
      </c>
      <c r="J19" s="55">
        <v>1.4</v>
      </c>
      <c r="K19" s="167">
        <v>5</v>
      </c>
      <c r="L19" s="167">
        <v>10.125</v>
      </c>
      <c r="M19" s="167">
        <v>83.375</v>
      </c>
      <c r="N19" s="168" t="s">
        <v>119</v>
      </c>
      <c r="P19" s="78"/>
      <c r="R19" s="78"/>
    </row>
    <row r="20" spans="1:18" ht="16.5" thickBot="1" x14ac:dyDescent="0.3">
      <c r="A20" s="1">
        <v>2015</v>
      </c>
      <c r="B20" s="1">
        <v>3</v>
      </c>
      <c r="C20" s="1">
        <v>19</v>
      </c>
      <c r="D20" s="1">
        <v>-2.6</v>
      </c>
      <c r="E20" s="1" t="s">
        <v>10</v>
      </c>
      <c r="F20" s="8" t="s">
        <v>10</v>
      </c>
      <c r="G20">
        <f t="shared" si="0"/>
        <v>2.4</v>
      </c>
      <c r="H20" s="5">
        <v>42082</v>
      </c>
      <c r="I20" s="60">
        <f t="shared" si="1"/>
        <v>-2.6</v>
      </c>
      <c r="J20" s="55">
        <v>0</v>
      </c>
      <c r="K20" s="167">
        <v>5.625</v>
      </c>
      <c r="L20" s="167">
        <v>11</v>
      </c>
      <c r="M20" s="167">
        <v>85.75</v>
      </c>
      <c r="N20" s="168" t="s">
        <v>119</v>
      </c>
      <c r="P20" s="78"/>
      <c r="R20" s="78"/>
    </row>
    <row r="21" spans="1:18" ht="15.75" customHeight="1" thickBot="1" x14ac:dyDescent="0.3">
      <c r="A21" s="1">
        <v>2015</v>
      </c>
      <c r="B21" s="1">
        <v>3</v>
      </c>
      <c r="C21" s="1">
        <v>20</v>
      </c>
      <c r="D21" s="1">
        <v>-1.7</v>
      </c>
      <c r="E21" s="1" t="s">
        <v>10</v>
      </c>
      <c r="F21" s="8" t="s">
        <v>10</v>
      </c>
      <c r="G21">
        <f t="shared" si="0"/>
        <v>3.3</v>
      </c>
      <c r="H21" s="5">
        <v>42083</v>
      </c>
      <c r="I21" s="60">
        <f t="shared" si="1"/>
        <v>-1.7</v>
      </c>
      <c r="J21" s="55">
        <v>0.6</v>
      </c>
      <c r="K21" s="167">
        <v>2.125</v>
      </c>
      <c r="L21" s="167">
        <v>4.375</v>
      </c>
      <c r="M21" s="167">
        <v>77.75</v>
      </c>
      <c r="N21" s="168" t="s">
        <v>117</v>
      </c>
      <c r="P21" s="78"/>
      <c r="R21" s="78"/>
    </row>
    <row r="22" spans="1:18" ht="15.75" customHeight="1" thickBot="1" x14ac:dyDescent="0.3">
      <c r="A22" s="1">
        <v>2015</v>
      </c>
      <c r="B22" s="1">
        <v>3</v>
      </c>
      <c r="C22" s="1">
        <v>21</v>
      </c>
      <c r="D22" s="1">
        <v>-3</v>
      </c>
      <c r="E22" s="1" t="s">
        <v>10</v>
      </c>
      <c r="F22" s="8" t="s">
        <v>10</v>
      </c>
      <c r="G22">
        <f t="shared" si="0"/>
        <v>2</v>
      </c>
      <c r="H22" s="5">
        <v>42084</v>
      </c>
      <c r="I22" s="60">
        <f t="shared" si="1"/>
        <v>-3</v>
      </c>
      <c r="J22" s="55">
        <v>0</v>
      </c>
      <c r="K22" s="167">
        <v>1.625</v>
      </c>
      <c r="L22" s="167">
        <v>4.875</v>
      </c>
      <c r="M22" s="167">
        <v>72.5</v>
      </c>
      <c r="N22" s="168" t="s">
        <v>117</v>
      </c>
      <c r="P22" s="78"/>
      <c r="R22" s="78"/>
    </row>
    <row r="23" spans="1:18" ht="15.75" customHeight="1" thickBot="1" x14ac:dyDescent="0.3">
      <c r="A23" s="1">
        <v>2015</v>
      </c>
      <c r="B23" s="1">
        <v>3</v>
      </c>
      <c r="C23" s="1">
        <v>22</v>
      </c>
      <c r="D23" s="1">
        <v>-2.5</v>
      </c>
      <c r="E23" s="1" t="s">
        <v>10</v>
      </c>
      <c r="F23" s="8" t="s">
        <v>10</v>
      </c>
      <c r="G23">
        <f t="shared" si="0"/>
        <v>2.5</v>
      </c>
      <c r="H23" s="5">
        <v>42085</v>
      </c>
      <c r="I23" s="60">
        <f t="shared" si="1"/>
        <v>-2.5</v>
      </c>
      <c r="J23" s="55">
        <v>0</v>
      </c>
      <c r="K23" s="167">
        <v>2.375</v>
      </c>
      <c r="L23" s="167">
        <v>5.875</v>
      </c>
      <c r="M23" s="167">
        <v>53</v>
      </c>
      <c r="N23" s="168" t="s">
        <v>121</v>
      </c>
      <c r="P23" s="78"/>
      <c r="R23" s="78"/>
    </row>
    <row r="24" spans="1:18" ht="15.75" customHeight="1" thickBot="1" x14ac:dyDescent="0.3">
      <c r="A24" s="1">
        <v>2015</v>
      </c>
      <c r="B24" s="1">
        <v>3</v>
      </c>
      <c r="C24" s="1">
        <v>23</v>
      </c>
      <c r="D24" s="1">
        <v>3.1</v>
      </c>
      <c r="E24" s="1" t="s">
        <v>11</v>
      </c>
      <c r="F24" s="8" t="s">
        <v>10</v>
      </c>
      <c r="G24">
        <f t="shared" si="0"/>
        <v>8.1</v>
      </c>
      <c r="H24" s="5">
        <v>42086</v>
      </c>
      <c r="I24" s="60">
        <f t="shared" si="1"/>
        <v>3.1</v>
      </c>
      <c r="J24" s="55">
        <v>1.2</v>
      </c>
      <c r="K24" s="167">
        <v>3.625</v>
      </c>
      <c r="L24" s="167">
        <v>9.625</v>
      </c>
      <c r="M24" s="167">
        <v>81.75</v>
      </c>
      <c r="N24" s="168" t="s">
        <v>120</v>
      </c>
      <c r="P24" s="78"/>
      <c r="R24" s="78"/>
    </row>
    <row r="25" spans="1:18" ht="15.75" customHeight="1" thickBot="1" x14ac:dyDescent="0.3">
      <c r="A25" s="1">
        <v>2015</v>
      </c>
      <c r="B25" s="1">
        <v>3</v>
      </c>
      <c r="C25" s="1">
        <v>24</v>
      </c>
      <c r="D25" s="1">
        <v>2.6</v>
      </c>
      <c r="E25" s="1" t="s">
        <v>11</v>
      </c>
      <c r="F25" s="8" t="s">
        <v>10</v>
      </c>
      <c r="G25">
        <f t="shared" si="0"/>
        <v>7.6</v>
      </c>
      <c r="H25" s="5">
        <v>42087</v>
      </c>
      <c r="I25" s="60">
        <f t="shared" si="1"/>
        <v>2.6</v>
      </c>
      <c r="J25" s="55">
        <v>2.8</v>
      </c>
      <c r="K25" s="167">
        <v>3.5</v>
      </c>
      <c r="L25" s="167">
        <v>8.75</v>
      </c>
      <c r="M25" s="167">
        <v>89.5</v>
      </c>
      <c r="N25" s="168" t="s">
        <v>121</v>
      </c>
      <c r="P25" s="78"/>
      <c r="R25" s="78"/>
    </row>
    <row r="26" spans="1:18" ht="15.75" customHeight="1" thickBot="1" x14ac:dyDescent="0.3">
      <c r="A26" s="1">
        <v>2015</v>
      </c>
      <c r="B26" s="1">
        <v>3</v>
      </c>
      <c r="C26" s="1">
        <v>25</v>
      </c>
      <c r="D26" s="1">
        <v>1</v>
      </c>
      <c r="E26" s="1" t="s">
        <v>11</v>
      </c>
      <c r="F26" s="8" t="s">
        <v>10</v>
      </c>
      <c r="G26">
        <f t="shared" si="0"/>
        <v>6</v>
      </c>
      <c r="H26" s="5">
        <v>42088</v>
      </c>
      <c r="I26" s="60">
        <f t="shared" si="1"/>
        <v>1</v>
      </c>
      <c r="J26" s="55">
        <v>6.9</v>
      </c>
      <c r="K26" s="167">
        <v>5.125</v>
      </c>
      <c r="L26" s="167">
        <v>11.75</v>
      </c>
      <c r="M26" s="167">
        <v>82.25</v>
      </c>
      <c r="N26" s="168" t="s">
        <v>119</v>
      </c>
      <c r="P26" s="78"/>
      <c r="R26" s="78"/>
    </row>
    <row r="27" spans="1:18" ht="15.75" customHeight="1" thickBot="1" x14ac:dyDescent="0.3">
      <c r="A27" s="1">
        <v>2015</v>
      </c>
      <c r="B27" s="1">
        <v>3</v>
      </c>
      <c r="C27" s="1">
        <v>26</v>
      </c>
      <c r="D27" s="1">
        <v>-5.4</v>
      </c>
      <c r="E27" s="1" t="s">
        <v>9</v>
      </c>
      <c r="F27" s="8" t="s">
        <v>10</v>
      </c>
      <c r="G27">
        <f t="shared" si="0"/>
        <v>-0.40000000000000036</v>
      </c>
      <c r="H27" s="5">
        <v>42089</v>
      </c>
      <c r="I27" s="60">
        <f t="shared" si="1"/>
        <v>-5.4</v>
      </c>
      <c r="J27" s="55">
        <v>0</v>
      </c>
      <c r="K27" s="167">
        <v>4.75</v>
      </c>
      <c r="L27" s="167">
        <v>10.75</v>
      </c>
      <c r="M27" s="167">
        <v>69.375</v>
      </c>
      <c r="N27" s="168" t="s">
        <v>117</v>
      </c>
      <c r="P27" s="78"/>
      <c r="R27" s="78"/>
    </row>
    <row r="28" spans="1:18" ht="15.75" customHeight="1" thickBot="1" x14ac:dyDescent="0.3">
      <c r="A28" s="1">
        <v>2015</v>
      </c>
      <c r="B28" s="1">
        <v>3</v>
      </c>
      <c r="C28" s="1">
        <v>27</v>
      </c>
      <c r="D28" s="1">
        <v>-1.1000000000000001</v>
      </c>
      <c r="E28" s="1" t="s">
        <v>10</v>
      </c>
      <c r="F28" s="8" t="s">
        <v>10</v>
      </c>
      <c r="G28">
        <f t="shared" si="0"/>
        <v>3.9</v>
      </c>
      <c r="H28" s="5">
        <v>42090</v>
      </c>
      <c r="I28" s="60">
        <f t="shared" si="1"/>
        <v>-1.1000000000000001</v>
      </c>
      <c r="J28" s="55">
        <v>1.2</v>
      </c>
      <c r="K28" s="167">
        <v>3.625</v>
      </c>
      <c r="L28" s="167">
        <v>7.5</v>
      </c>
      <c r="M28" s="167">
        <v>70.75</v>
      </c>
      <c r="N28" s="168" t="s">
        <v>122</v>
      </c>
      <c r="P28" s="78"/>
      <c r="R28" s="78"/>
    </row>
    <row r="29" spans="1:18" ht="15.75" customHeight="1" thickBot="1" x14ac:dyDescent="0.3">
      <c r="A29" s="1">
        <v>2015</v>
      </c>
      <c r="B29" s="1">
        <v>3</v>
      </c>
      <c r="C29" s="1">
        <v>28</v>
      </c>
      <c r="D29" s="1">
        <v>-4.8</v>
      </c>
      <c r="E29" s="1" t="s">
        <v>10</v>
      </c>
      <c r="F29" s="8" t="s">
        <v>10</v>
      </c>
      <c r="G29">
        <f t="shared" si="0"/>
        <v>0.20000000000000018</v>
      </c>
      <c r="H29" s="5">
        <v>42091</v>
      </c>
      <c r="I29" s="60">
        <f t="shared" si="1"/>
        <v>-4.8</v>
      </c>
      <c r="J29" s="55">
        <v>0.3</v>
      </c>
      <c r="K29" s="167">
        <v>2.125</v>
      </c>
      <c r="L29" s="167">
        <v>5.125</v>
      </c>
      <c r="M29" s="167">
        <v>66.375</v>
      </c>
      <c r="N29" s="168" t="s">
        <v>126</v>
      </c>
      <c r="P29" s="78"/>
      <c r="R29" s="78"/>
    </row>
    <row r="30" spans="1:18" ht="15.75" customHeight="1" thickBot="1" x14ac:dyDescent="0.3">
      <c r="A30" s="1">
        <v>2015</v>
      </c>
      <c r="B30" s="1">
        <v>3</v>
      </c>
      <c r="C30" s="1">
        <v>29</v>
      </c>
      <c r="D30" s="1">
        <v>-6.6</v>
      </c>
      <c r="E30" s="1" t="s">
        <v>9</v>
      </c>
      <c r="F30" s="8" t="s">
        <v>10</v>
      </c>
      <c r="G30">
        <f t="shared" si="0"/>
        <v>-1.5999999999999996</v>
      </c>
      <c r="H30" s="5">
        <v>42092</v>
      </c>
      <c r="I30" s="60">
        <f t="shared" si="1"/>
        <v>-6.6</v>
      </c>
      <c r="J30" s="55">
        <v>0</v>
      </c>
      <c r="K30" s="167">
        <v>2.25</v>
      </c>
      <c r="L30" s="167">
        <v>6.875</v>
      </c>
      <c r="M30" s="167">
        <v>50.75</v>
      </c>
      <c r="N30" s="168" t="s">
        <v>118</v>
      </c>
      <c r="P30" s="78"/>
      <c r="R30" s="78"/>
    </row>
    <row r="31" spans="1:18" ht="15.75" customHeight="1" thickBot="1" x14ac:dyDescent="0.3">
      <c r="A31" s="1">
        <v>2015</v>
      </c>
      <c r="B31" s="1">
        <v>3</v>
      </c>
      <c r="C31" s="1">
        <v>30</v>
      </c>
      <c r="D31" s="1">
        <v>-4.7</v>
      </c>
      <c r="E31" s="1" t="s">
        <v>10</v>
      </c>
      <c r="F31" s="8" t="s">
        <v>10</v>
      </c>
      <c r="G31">
        <f t="shared" si="0"/>
        <v>0.29999999999999982</v>
      </c>
      <c r="H31" s="5">
        <v>42093</v>
      </c>
      <c r="I31" s="60">
        <f t="shared" si="1"/>
        <v>-4.7</v>
      </c>
      <c r="J31" s="55">
        <v>0</v>
      </c>
      <c r="K31" s="167">
        <v>1.875</v>
      </c>
      <c r="L31" s="167">
        <v>5.25</v>
      </c>
      <c r="M31" s="167">
        <v>44.125</v>
      </c>
      <c r="N31" s="168" t="s">
        <v>121</v>
      </c>
      <c r="P31" s="78"/>
      <c r="R31" s="78"/>
    </row>
    <row r="32" spans="1:18" ht="15.75" customHeight="1" thickBot="1" x14ac:dyDescent="0.3">
      <c r="A32" s="1">
        <v>2015</v>
      </c>
      <c r="B32" s="1">
        <v>3</v>
      </c>
      <c r="C32" s="1">
        <v>31</v>
      </c>
      <c r="D32" s="1">
        <v>-6</v>
      </c>
      <c r="E32" s="1" t="s">
        <v>9</v>
      </c>
      <c r="F32" s="8" t="s">
        <v>10</v>
      </c>
      <c r="G32">
        <f t="shared" si="0"/>
        <v>-1</v>
      </c>
      <c r="H32" s="5">
        <v>42094</v>
      </c>
      <c r="I32" s="60">
        <f t="shared" si="1"/>
        <v>-6</v>
      </c>
      <c r="J32" s="55">
        <v>0</v>
      </c>
      <c r="K32" s="167">
        <v>2.75</v>
      </c>
      <c r="L32" s="167">
        <v>5.625</v>
      </c>
      <c r="M32" s="167">
        <v>75.25</v>
      </c>
      <c r="N32" s="168" t="s">
        <v>122</v>
      </c>
      <c r="P32" s="78"/>
      <c r="R32" s="78"/>
    </row>
    <row r="33" spans="1:18" ht="15.75" customHeight="1" thickBot="1" x14ac:dyDescent="0.3">
      <c r="A33" s="1">
        <v>2015</v>
      </c>
      <c r="B33" s="1">
        <v>4</v>
      </c>
      <c r="C33" s="1">
        <v>1</v>
      </c>
      <c r="D33" s="1">
        <v>-5.5</v>
      </c>
      <c r="E33" s="1" t="s">
        <v>9</v>
      </c>
      <c r="F33" s="8" t="s">
        <v>10</v>
      </c>
      <c r="G33">
        <f t="shared" si="0"/>
        <v>-0.5</v>
      </c>
      <c r="H33" s="5">
        <v>42095</v>
      </c>
      <c r="I33" s="60">
        <f t="shared" si="1"/>
        <v>-5.5</v>
      </c>
      <c r="J33" s="55">
        <v>0</v>
      </c>
      <c r="K33" s="167">
        <v>2.25</v>
      </c>
      <c r="L33" s="167">
        <v>4.5</v>
      </c>
      <c r="M33" s="167">
        <v>82.875</v>
      </c>
      <c r="N33" s="168" t="s">
        <v>119</v>
      </c>
      <c r="P33" s="78"/>
      <c r="R33" s="78"/>
    </row>
    <row r="34" spans="1:18" ht="15.75" customHeight="1" thickBot="1" x14ac:dyDescent="0.3">
      <c r="A34" s="1">
        <v>2015</v>
      </c>
      <c r="B34" s="1">
        <v>4</v>
      </c>
      <c r="C34" s="1">
        <v>2</v>
      </c>
      <c r="D34" s="1">
        <v>-5.3</v>
      </c>
      <c r="E34" s="1" t="s">
        <v>9</v>
      </c>
      <c r="F34" s="8" t="s">
        <v>10</v>
      </c>
      <c r="G34">
        <f t="shared" si="0"/>
        <v>-0.29999999999999982</v>
      </c>
      <c r="H34" s="5">
        <v>42096</v>
      </c>
      <c r="I34" s="60">
        <f t="shared" si="1"/>
        <v>-5.3</v>
      </c>
      <c r="J34" s="55">
        <v>0.3</v>
      </c>
      <c r="K34" s="167">
        <v>1.875</v>
      </c>
      <c r="L34" s="167">
        <v>3.75</v>
      </c>
      <c r="M34" s="167">
        <v>78.625</v>
      </c>
      <c r="N34" s="168" t="s">
        <v>117</v>
      </c>
      <c r="P34" s="78"/>
      <c r="R34" s="78"/>
    </row>
    <row r="35" spans="1:18" ht="15.75" customHeight="1" thickBot="1" x14ac:dyDescent="0.3">
      <c r="A35" s="51">
        <v>2015</v>
      </c>
      <c r="B35" s="51">
        <v>4</v>
      </c>
      <c r="C35" s="51">
        <v>3</v>
      </c>
      <c r="D35" s="51">
        <v>-3.5</v>
      </c>
      <c r="E35" s="51" t="s">
        <v>10</v>
      </c>
      <c r="F35" s="8" t="s">
        <v>10</v>
      </c>
      <c r="G35" s="30">
        <f t="shared" si="0"/>
        <v>1.5</v>
      </c>
      <c r="H35" s="5">
        <v>42097</v>
      </c>
      <c r="I35" s="117">
        <f t="shared" si="1"/>
        <v>-3.5</v>
      </c>
      <c r="J35" s="55">
        <v>0</v>
      </c>
      <c r="K35" s="167">
        <v>1.125</v>
      </c>
      <c r="L35" s="167">
        <v>3</v>
      </c>
      <c r="M35" s="167">
        <v>73.5</v>
      </c>
      <c r="N35" s="168" t="s">
        <v>127</v>
      </c>
      <c r="P35" s="78"/>
      <c r="R35" s="78"/>
    </row>
    <row r="36" spans="1:18" ht="15.75" customHeight="1" thickBot="1" x14ac:dyDescent="0.3">
      <c r="A36" s="1">
        <v>2015</v>
      </c>
      <c r="B36" s="1">
        <v>4</v>
      </c>
      <c r="C36" s="1">
        <v>4</v>
      </c>
      <c r="D36" s="1">
        <v>0.3</v>
      </c>
      <c r="E36" s="1" t="s">
        <v>11</v>
      </c>
      <c r="F36" s="37" t="s">
        <v>11</v>
      </c>
      <c r="G36">
        <f>D36</f>
        <v>0.3</v>
      </c>
      <c r="H36" s="5">
        <v>42098</v>
      </c>
      <c r="I36" s="60">
        <f t="shared" si="1"/>
        <v>0.3</v>
      </c>
      <c r="J36" s="55">
        <v>0</v>
      </c>
      <c r="K36" s="167">
        <v>1.375</v>
      </c>
      <c r="L36" s="167">
        <v>4.625</v>
      </c>
      <c r="M36" s="167">
        <v>49.25</v>
      </c>
      <c r="N36" s="168" t="s">
        <v>127</v>
      </c>
      <c r="P36" s="78"/>
      <c r="R36" s="78"/>
    </row>
    <row r="37" spans="1:18" ht="15.75" customHeight="1" thickBot="1" x14ac:dyDescent="0.3">
      <c r="A37" s="1">
        <v>2015</v>
      </c>
      <c r="B37" s="1">
        <v>4</v>
      </c>
      <c r="C37" s="1">
        <v>5</v>
      </c>
      <c r="D37" s="1">
        <v>1.5</v>
      </c>
      <c r="E37" s="1" t="s">
        <v>11</v>
      </c>
      <c r="F37" s="11" t="s">
        <v>11</v>
      </c>
      <c r="G37">
        <f t="shared" ref="G37:G49" si="2">D37</f>
        <v>1.5</v>
      </c>
      <c r="H37" s="5">
        <v>42099</v>
      </c>
      <c r="I37" s="60">
        <f t="shared" si="1"/>
        <v>1.5</v>
      </c>
      <c r="J37" s="55">
        <v>0</v>
      </c>
      <c r="K37" s="167">
        <v>1.75</v>
      </c>
      <c r="L37" s="167">
        <v>5.5</v>
      </c>
      <c r="M37" s="167">
        <v>41.875</v>
      </c>
      <c r="N37" s="168" t="s">
        <v>121</v>
      </c>
      <c r="P37" s="78"/>
      <c r="R37" s="78"/>
    </row>
    <row r="38" spans="1:18" ht="15.75" customHeight="1" thickBot="1" x14ac:dyDescent="0.3">
      <c r="A38" s="1">
        <v>2015</v>
      </c>
      <c r="B38" s="1">
        <v>4</v>
      </c>
      <c r="C38" s="1">
        <v>6</v>
      </c>
      <c r="D38" s="1">
        <v>3.3</v>
      </c>
      <c r="E38" s="1" t="s">
        <v>11</v>
      </c>
      <c r="F38" s="11" t="s">
        <v>11</v>
      </c>
      <c r="G38">
        <f t="shared" si="2"/>
        <v>3.3</v>
      </c>
      <c r="H38" s="5">
        <v>42100</v>
      </c>
      <c r="I38" s="60">
        <f t="shared" si="1"/>
        <v>3.3</v>
      </c>
      <c r="J38" s="55">
        <v>0</v>
      </c>
      <c r="K38" s="167">
        <v>1.125</v>
      </c>
      <c r="L38" s="167">
        <v>3.875</v>
      </c>
      <c r="M38" s="167">
        <v>43.625</v>
      </c>
      <c r="N38" s="168" t="s">
        <v>127</v>
      </c>
      <c r="P38" s="78"/>
      <c r="R38" s="78"/>
    </row>
    <row r="39" spans="1:18" ht="15.75" customHeight="1" thickBot="1" x14ac:dyDescent="0.3">
      <c r="A39" s="1">
        <v>2015</v>
      </c>
      <c r="B39" s="1">
        <v>4</v>
      </c>
      <c r="C39" s="1">
        <v>7</v>
      </c>
      <c r="D39" s="1">
        <v>3.4</v>
      </c>
      <c r="E39" s="1" t="s">
        <v>11</v>
      </c>
      <c r="F39" s="11" t="s">
        <v>11</v>
      </c>
      <c r="G39">
        <f t="shared" si="2"/>
        <v>3.4</v>
      </c>
      <c r="H39" s="5">
        <v>42101</v>
      </c>
      <c r="I39" s="60">
        <f t="shared" si="1"/>
        <v>3.4</v>
      </c>
      <c r="J39" s="55">
        <v>0</v>
      </c>
      <c r="K39" s="167">
        <v>0.75</v>
      </c>
      <c r="L39" s="167">
        <v>2.375</v>
      </c>
      <c r="M39" s="167">
        <v>52.75</v>
      </c>
      <c r="N39" s="168" t="s">
        <v>127</v>
      </c>
      <c r="P39" s="78"/>
      <c r="R39" s="78"/>
    </row>
    <row r="40" spans="1:18" ht="15.75" customHeight="1" thickBot="1" x14ac:dyDescent="0.3">
      <c r="A40" s="1">
        <v>2015</v>
      </c>
      <c r="B40" s="1">
        <v>4</v>
      </c>
      <c r="C40" s="1">
        <v>8</v>
      </c>
      <c r="D40" s="1">
        <v>2.2999999999999998</v>
      </c>
      <c r="E40" s="1" t="s">
        <v>11</v>
      </c>
      <c r="F40" s="11" t="s">
        <v>11</v>
      </c>
      <c r="G40">
        <f t="shared" si="2"/>
        <v>2.2999999999999998</v>
      </c>
      <c r="H40" s="5">
        <v>42102</v>
      </c>
      <c r="I40" s="60">
        <f t="shared" si="1"/>
        <v>2.2999999999999998</v>
      </c>
      <c r="J40" s="55">
        <v>0</v>
      </c>
      <c r="K40" s="167">
        <v>3.125</v>
      </c>
      <c r="L40" s="167">
        <v>6.25</v>
      </c>
      <c r="M40" s="167">
        <v>71.125</v>
      </c>
      <c r="N40" s="168" t="s">
        <v>117</v>
      </c>
      <c r="P40" s="78"/>
      <c r="R40" s="78"/>
    </row>
    <row r="41" spans="1:18" ht="15.75" customHeight="1" thickBot="1" x14ac:dyDescent="0.3">
      <c r="A41" s="1">
        <v>2015</v>
      </c>
      <c r="B41" s="1">
        <v>4</v>
      </c>
      <c r="C41" s="1">
        <v>9</v>
      </c>
      <c r="D41" s="1">
        <v>1.9</v>
      </c>
      <c r="E41" s="1" t="s">
        <v>11</v>
      </c>
      <c r="F41" s="11" t="s">
        <v>11</v>
      </c>
      <c r="G41">
        <f t="shared" si="2"/>
        <v>1.9</v>
      </c>
      <c r="H41" s="5">
        <v>42103</v>
      </c>
      <c r="I41" s="60">
        <f t="shared" si="1"/>
        <v>1.9</v>
      </c>
      <c r="J41" s="55">
        <v>0</v>
      </c>
      <c r="K41" s="167">
        <v>1.875</v>
      </c>
      <c r="L41" s="167">
        <v>4.75</v>
      </c>
      <c r="M41" s="167">
        <v>76.625</v>
      </c>
      <c r="N41" s="168" t="s">
        <v>121</v>
      </c>
      <c r="P41" s="78"/>
      <c r="R41" s="78"/>
    </row>
    <row r="42" spans="1:18" ht="15.75" customHeight="1" thickBot="1" x14ac:dyDescent="0.3">
      <c r="A42" s="1">
        <v>2015</v>
      </c>
      <c r="B42" s="1">
        <v>4</v>
      </c>
      <c r="C42" s="1">
        <v>10</v>
      </c>
      <c r="D42" s="1">
        <v>3</v>
      </c>
      <c r="E42" s="1" t="s">
        <v>11</v>
      </c>
      <c r="F42" s="11" t="s">
        <v>11</v>
      </c>
      <c r="G42">
        <f t="shared" si="2"/>
        <v>3</v>
      </c>
      <c r="H42" s="5">
        <v>42104</v>
      </c>
      <c r="I42" s="60">
        <f t="shared" si="1"/>
        <v>3</v>
      </c>
      <c r="J42" s="55">
        <v>0</v>
      </c>
      <c r="K42" s="167">
        <v>1.875</v>
      </c>
      <c r="L42" s="167">
        <v>4.75</v>
      </c>
      <c r="M42" s="167">
        <v>55.375</v>
      </c>
      <c r="N42" s="168" t="s">
        <v>118</v>
      </c>
      <c r="P42" s="78"/>
      <c r="R42" s="78"/>
    </row>
    <row r="43" spans="1:18" ht="15.75" customHeight="1" thickBot="1" x14ac:dyDescent="0.3">
      <c r="A43" s="1">
        <v>2015</v>
      </c>
      <c r="B43" s="1">
        <v>4</v>
      </c>
      <c r="C43" s="1">
        <v>11</v>
      </c>
      <c r="D43" s="1">
        <v>7.7</v>
      </c>
      <c r="E43" s="1" t="s">
        <v>12</v>
      </c>
      <c r="F43" s="40" t="s">
        <v>12</v>
      </c>
      <c r="G43">
        <f t="shared" si="2"/>
        <v>7.7</v>
      </c>
      <c r="H43" s="5">
        <v>42105</v>
      </c>
      <c r="I43" s="60">
        <f t="shared" si="1"/>
        <v>7.7</v>
      </c>
      <c r="J43" s="55">
        <v>0</v>
      </c>
      <c r="K43" s="167">
        <v>4.25</v>
      </c>
      <c r="L43" s="167">
        <v>10.5</v>
      </c>
      <c r="M43" s="167">
        <v>39.375</v>
      </c>
      <c r="N43" s="168" t="s">
        <v>117</v>
      </c>
      <c r="P43" s="78"/>
      <c r="R43" s="78"/>
    </row>
    <row r="44" spans="1:18" ht="15.75" customHeight="1" thickBot="1" x14ac:dyDescent="0.3">
      <c r="A44" s="1">
        <v>2015</v>
      </c>
      <c r="B44" s="1">
        <v>4</v>
      </c>
      <c r="C44" s="1">
        <v>12</v>
      </c>
      <c r="D44" s="1">
        <v>10</v>
      </c>
      <c r="E44" s="1" t="s">
        <v>13</v>
      </c>
      <c r="F44" s="40" t="s">
        <v>12</v>
      </c>
      <c r="G44">
        <f t="shared" si="2"/>
        <v>10</v>
      </c>
      <c r="H44" s="5">
        <v>42106</v>
      </c>
      <c r="I44" s="60">
        <f t="shared" si="1"/>
        <v>10</v>
      </c>
      <c r="J44" s="55">
        <v>0.1</v>
      </c>
      <c r="K44" s="167">
        <v>3.5</v>
      </c>
      <c r="L44" s="167">
        <v>9.125</v>
      </c>
      <c r="M44" s="167">
        <v>76.375</v>
      </c>
      <c r="N44" s="168" t="s">
        <v>117</v>
      </c>
      <c r="P44" s="78"/>
      <c r="R44" s="78"/>
    </row>
    <row r="45" spans="1:18" ht="15.75" customHeight="1" thickBot="1" x14ac:dyDescent="0.3">
      <c r="A45" s="1">
        <v>2015</v>
      </c>
      <c r="B45" s="1">
        <v>4</v>
      </c>
      <c r="C45" s="1">
        <v>13</v>
      </c>
      <c r="D45" s="1">
        <v>5.3</v>
      </c>
      <c r="E45" s="1" t="s">
        <v>12</v>
      </c>
      <c r="F45" s="40" t="s">
        <v>12</v>
      </c>
      <c r="G45">
        <f t="shared" si="2"/>
        <v>5.3</v>
      </c>
      <c r="H45" s="5">
        <v>42107</v>
      </c>
      <c r="I45" s="60">
        <f t="shared" si="1"/>
        <v>5.3</v>
      </c>
      <c r="J45" s="55">
        <v>9.9</v>
      </c>
      <c r="K45" s="167">
        <v>3.625</v>
      </c>
      <c r="L45" s="167">
        <v>7.875</v>
      </c>
      <c r="M45" s="167">
        <v>76.125</v>
      </c>
      <c r="N45" s="168" t="s">
        <v>120</v>
      </c>
      <c r="P45" s="78"/>
      <c r="R45" s="78"/>
    </row>
    <row r="46" spans="1:18" ht="15.75" customHeight="1" thickBot="1" x14ac:dyDescent="0.3">
      <c r="A46" s="1">
        <v>2015</v>
      </c>
      <c r="B46" s="1">
        <v>4</v>
      </c>
      <c r="C46" s="1">
        <v>14</v>
      </c>
      <c r="D46" s="1">
        <v>3.9</v>
      </c>
      <c r="E46" s="1" t="s">
        <v>11</v>
      </c>
      <c r="F46" s="40" t="s">
        <v>12</v>
      </c>
      <c r="G46">
        <f t="shared" si="2"/>
        <v>3.9</v>
      </c>
      <c r="H46" s="5">
        <v>42108</v>
      </c>
      <c r="I46" s="60">
        <f t="shared" si="1"/>
        <v>3.9</v>
      </c>
      <c r="J46" s="55">
        <v>0</v>
      </c>
      <c r="K46" s="167">
        <v>2.875</v>
      </c>
      <c r="L46" s="167">
        <v>7.75</v>
      </c>
      <c r="M46" s="167">
        <v>64.375</v>
      </c>
      <c r="N46" s="168" t="s">
        <v>119</v>
      </c>
      <c r="P46" s="78"/>
      <c r="R46" s="78"/>
    </row>
    <row r="47" spans="1:18" ht="15.75" customHeight="1" thickBot="1" x14ac:dyDescent="0.3">
      <c r="A47" s="1">
        <v>2015</v>
      </c>
      <c r="B47" s="1">
        <v>4</v>
      </c>
      <c r="C47" s="1">
        <v>15</v>
      </c>
      <c r="D47" s="1">
        <v>3.3</v>
      </c>
      <c r="E47" s="1" t="s">
        <v>11</v>
      </c>
      <c r="F47" s="40" t="s">
        <v>12</v>
      </c>
      <c r="G47">
        <f t="shared" si="2"/>
        <v>3.3</v>
      </c>
      <c r="H47" s="5">
        <v>42109</v>
      </c>
      <c r="I47" s="60">
        <f t="shared" si="1"/>
        <v>3.3</v>
      </c>
      <c r="J47" s="55">
        <v>0</v>
      </c>
      <c r="K47" s="167">
        <v>1.625</v>
      </c>
      <c r="L47" s="167">
        <v>5.125</v>
      </c>
      <c r="M47" s="167">
        <v>68.25</v>
      </c>
      <c r="N47" s="168" t="s">
        <v>118</v>
      </c>
      <c r="P47" s="78"/>
      <c r="R47" s="78"/>
    </row>
    <row r="48" spans="1:18" ht="15.75" customHeight="1" thickBot="1" x14ac:dyDescent="0.3">
      <c r="A48" s="1">
        <v>2015</v>
      </c>
      <c r="B48" s="1">
        <v>4</v>
      </c>
      <c r="C48" s="1">
        <v>16</v>
      </c>
      <c r="D48" s="1">
        <v>3.2</v>
      </c>
      <c r="E48" s="1" t="s">
        <v>11</v>
      </c>
      <c r="F48" s="40" t="s">
        <v>12</v>
      </c>
      <c r="G48">
        <f t="shared" si="2"/>
        <v>3.2</v>
      </c>
      <c r="H48" s="5">
        <v>42110</v>
      </c>
      <c r="I48" s="60">
        <f t="shared" si="1"/>
        <v>3.2</v>
      </c>
      <c r="J48" s="55">
        <v>8.8000000000000007</v>
      </c>
      <c r="K48" s="167">
        <v>1.875</v>
      </c>
      <c r="L48" s="167">
        <v>4.625</v>
      </c>
      <c r="M48" s="167">
        <v>83.125</v>
      </c>
      <c r="N48" s="168" t="s">
        <v>123</v>
      </c>
      <c r="P48" s="78"/>
      <c r="R48" s="78"/>
    </row>
    <row r="49" spans="1:18" ht="15.75" customHeight="1" thickBot="1" x14ac:dyDescent="0.3">
      <c r="A49" s="51">
        <v>2015</v>
      </c>
      <c r="B49" s="51">
        <v>4</v>
      </c>
      <c r="C49" s="51">
        <v>17</v>
      </c>
      <c r="D49" s="51">
        <v>4.5999999999999996</v>
      </c>
      <c r="E49" s="51" t="s">
        <v>11</v>
      </c>
      <c r="F49" s="40" t="s">
        <v>12</v>
      </c>
      <c r="G49" s="30">
        <f t="shared" si="2"/>
        <v>4.5999999999999996</v>
      </c>
      <c r="H49" s="5">
        <v>42111</v>
      </c>
      <c r="I49" s="117">
        <f t="shared" si="1"/>
        <v>4.5999999999999996</v>
      </c>
      <c r="J49" s="55">
        <v>0</v>
      </c>
      <c r="K49" s="167">
        <v>0.875</v>
      </c>
      <c r="L49" s="167">
        <v>3.125</v>
      </c>
      <c r="M49" s="167">
        <v>51.25</v>
      </c>
      <c r="N49" s="168" t="s">
        <v>118</v>
      </c>
      <c r="P49" s="78"/>
      <c r="R49" s="78"/>
    </row>
    <row r="50" spans="1:18" ht="15.75" customHeight="1" thickBot="1" x14ac:dyDescent="0.3">
      <c r="A50" s="1">
        <v>2015</v>
      </c>
      <c r="B50" s="1">
        <v>4</v>
      </c>
      <c r="C50" s="1">
        <v>18</v>
      </c>
      <c r="D50" s="1">
        <v>7.1</v>
      </c>
      <c r="E50" s="1" t="s">
        <v>12</v>
      </c>
      <c r="F50" s="40" t="s">
        <v>12</v>
      </c>
      <c r="G50">
        <f>D50-5</f>
        <v>2.0999999999999996</v>
      </c>
      <c r="H50" s="5">
        <v>42112</v>
      </c>
      <c r="I50" s="60">
        <f t="shared" si="1"/>
        <v>7.1</v>
      </c>
      <c r="J50" s="55">
        <v>0</v>
      </c>
      <c r="K50" s="167">
        <v>1.875</v>
      </c>
      <c r="L50" s="167">
        <v>5</v>
      </c>
      <c r="M50" s="167">
        <v>61.25</v>
      </c>
      <c r="N50" s="168" t="s">
        <v>118</v>
      </c>
      <c r="P50">
        <v>8</v>
      </c>
      <c r="Q50">
        <v>10</v>
      </c>
      <c r="R50" s="78"/>
    </row>
    <row r="51" spans="1:18" ht="15.75" customHeight="1" thickBot="1" x14ac:dyDescent="0.3">
      <c r="A51" s="51">
        <v>2015</v>
      </c>
      <c r="B51" s="51">
        <v>4</v>
      </c>
      <c r="C51" s="51">
        <v>19</v>
      </c>
      <c r="D51" s="51">
        <v>9.4</v>
      </c>
      <c r="E51" s="51" t="s">
        <v>12</v>
      </c>
      <c r="F51" s="40" t="s">
        <v>12</v>
      </c>
      <c r="G51" s="30">
        <f>D51-5</f>
        <v>4.4000000000000004</v>
      </c>
      <c r="H51" s="5">
        <v>42113</v>
      </c>
      <c r="I51" s="117">
        <f t="shared" si="1"/>
        <v>9.4</v>
      </c>
      <c r="J51" s="55">
        <v>0.5</v>
      </c>
      <c r="K51" s="167">
        <v>5.25</v>
      </c>
      <c r="L51" s="167">
        <v>11.625</v>
      </c>
      <c r="M51" s="167">
        <v>56.375</v>
      </c>
      <c r="N51" s="168" t="s">
        <v>120</v>
      </c>
      <c r="O51">
        <v>3</v>
      </c>
      <c r="P51">
        <v>12</v>
      </c>
      <c r="Q51">
        <v>23</v>
      </c>
      <c r="R51" s="78"/>
    </row>
    <row r="52" spans="1:18" ht="15.75" customHeight="1" thickBot="1" x14ac:dyDescent="0.3">
      <c r="A52" s="1">
        <v>2015</v>
      </c>
      <c r="B52" s="1">
        <v>4</v>
      </c>
      <c r="C52" s="1">
        <v>20</v>
      </c>
      <c r="D52" s="1">
        <v>12.8</v>
      </c>
      <c r="E52" s="1" t="s">
        <v>13</v>
      </c>
      <c r="F52" s="32" t="s">
        <v>15</v>
      </c>
      <c r="G52">
        <f>D52-10</f>
        <v>2.8000000000000007</v>
      </c>
      <c r="H52" s="5">
        <v>42114</v>
      </c>
      <c r="I52" s="60">
        <f t="shared" si="1"/>
        <v>12.8</v>
      </c>
      <c r="J52" s="55">
        <v>0</v>
      </c>
      <c r="K52" s="167">
        <v>3.375</v>
      </c>
      <c r="L52" s="167">
        <v>8</v>
      </c>
      <c r="M52" s="167">
        <v>57.125</v>
      </c>
      <c r="N52" s="168" t="s">
        <v>119</v>
      </c>
      <c r="O52">
        <v>12</v>
      </c>
      <c r="P52">
        <v>18</v>
      </c>
      <c r="Q52">
        <v>54</v>
      </c>
      <c r="R52" s="78">
        <v>7</v>
      </c>
    </row>
    <row r="53" spans="1:18" ht="15.75" customHeight="1" thickBot="1" x14ac:dyDescent="0.3">
      <c r="A53" s="1">
        <v>2015</v>
      </c>
      <c r="B53" s="1">
        <v>4</v>
      </c>
      <c r="C53" s="1">
        <v>21</v>
      </c>
      <c r="D53" s="1">
        <v>15.9</v>
      </c>
      <c r="E53" s="1" t="s">
        <v>14</v>
      </c>
      <c r="F53" s="15" t="s">
        <v>15</v>
      </c>
      <c r="G53">
        <f t="shared" ref="G53:G77" si="3">D53-10</f>
        <v>5.9</v>
      </c>
      <c r="H53" s="5">
        <v>42115</v>
      </c>
      <c r="I53" s="60">
        <f t="shared" si="1"/>
        <v>15.9</v>
      </c>
      <c r="J53" s="55">
        <v>0</v>
      </c>
      <c r="K53" s="167">
        <v>1.625</v>
      </c>
      <c r="L53" s="167">
        <v>5</v>
      </c>
      <c r="M53" s="167">
        <v>51.375</v>
      </c>
      <c r="N53" s="168" t="s">
        <v>120</v>
      </c>
      <c r="O53">
        <v>48</v>
      </c>
      <c r="P53">
        <v>27</v>
      </c>
      <c r="Q53">
        <v>65</v>
      </c>
      <c r="R53" s="78">
        <v>12</v>
      </c>
    </row>
    <row r="54" spans="1:18" ht="15.75" customHeight="1" thickBot="1" x14ac:dyDescent="0.3">
      <c r="A54" s="1">
        <v>2015</v>
      </c>
      <c r="B54" s="1">
        <v>4</v>
      </c>
      <c r="C54" s="1">
        <v>22</v>
      </c>
      <c r="D54" s="1">
        <v>17.7</v>
      </c>
      <c r="E54" s="1" t="s">
        <v>14</v>
      </c>
      <c r="F54" s="15" t="s">
        <v>15</v>
      </c>
      <c r="G54">
        <f t="shared" si="3"/>
        <v>7.6999999999999993</v>
      </c>
      <c r="H54" s="5">
        <v>42116</v>
      </c>
      <c r="I54" s="60">
        <f t="shared" si="1"/>
        <v>17.7</v>
      </c>
      <c r="J54" s="55">
        <v>0</v>
      </c>
      <c r="K54" s="167">
        <v>2.875</v>
      </c>
      <c r="L54" s="167">
        <v>8</v>
      </c>
      <c r="M54" s="167">
        <v>44</v>
      </c>
      <c r="N54" s="168" t="s">
        <v>117</v>
      </c>
      <c r="O54">
        <v>88</v>
      </c>
      <c r="P54">
        <v>41</v>
      </c>
      <c r="Q54">
        <v>58</v>
      </c>
      <c r="R54" s="78">
        <v>18</v>
      </c>
    </row>
    <row r="55" spans="1:18" ht="15.75" customHeight="1" thickBot="1" x14ac:dyDescent="0.3">
      <c r="A55" s="1">
        <v>2015</v>
      </c>
      <c r="B55" s="1">
        <v>4</v>
      </c>
      <c r="C55" s="1">
        <v>23</v>
      </c>
      <c r="D55" s="1">
        <v>17.399999999999999</v>
      </c>
      <c r="E55" s="1" t="s">
        <v>14</v>
      </c>
      <c r="F55" s="15" t="s">
        <v>15</v>
      </c>
      <c r="G55">
        <f t="shared" si="3"/>
        <v>7.3999999999999986</v>
      </c>
      <c r="H55" s="5">
        <v>42117</v>
      </c>
      <c r="I55" s="60">
        <f t="shared" si="1"/>
        <v>17.399999999999999</v>
      </c>
      <c r="J55" s="55">
        <v>0.4</v>
      </c>
      <c r="K55" s="167">
        <v>3.5</v>
      </c>
      <c r="L55" s="167">
        <v>10.75</v>
      </c>
      <c r="M55" s="167">
        <v>59.625</v>
      </c>
      <c r="N55" s="168" t="s">
        <v>117</v>
      </c>
      <c r="O55">
        <v>65</v>
      </c>
      <c r="P55">
        <v>62</v>
      </c>
      <c r="Q55">
        <v>55</v>
      </c>
      <c r="R55" s="78">
        <v>15</v>
      </c>
    </row>
    <row r="56" spans="1:18" ht="15.75" customHeight="1" thickBot="1" x14ac:dyDescent="0.3">
      <c r="A56" s="1">
        <v>2015</v>
      </c>
      <c r="B56" s="1">
        <v>4</v>
      </c>
      <c r="C56" s="1">
        <v>24</v>
      </c>
      <c r="D56" s="1">
        <v>14.3</v>
      </c>
      <c r="E56" s="1" t="s">
        <v>13</v>
      </c>
      <c r="F56" s="15" t="s">
        <v>15</v>
      </c>
      <c r="G56">
        <f t="shared" si="3"/>
        <v>4.3000000000000007</v>
      </c>
      <c r="H56" s="5">
        <v>42118</v>
      </c>
      <c r="I56" s="60">
        <f t="shared" si="1"/>
        <v>14.3</v>
      </c>
      <c r="J56" s="55">
        <v>7</v>
      </c>
      <c r="K56" s="167">
        <v>3</v>
      </c>
      <c r="L56" s="167">
        <v>7.625</v>
      </c>
      <c r="M56" s="167">
        <v>78.25</v>
      </c>
      <c r="N56" s="168" t="s">
        <v>120</v>
      </c>
      <c r="O56">
        <v>8</v>
      </c>
      <c r="P56">
        <v>45</v>
      </c>
      <c r="Q56">
        <v>47</v>
      </c>
      <c r="R56" s="78">
        <v>8</v>
      </c>
    </row>
    <row r="57" spans="1:18" ht="15.75" customHeight="1" thickBot="1" x14ac:dyDescent="0.3">
      <c r="A57" s="1">
        <v>2015</v>
      </c>
      <c r="B57" s="1">
        <v>4</v>
      </c>
      <c r="C57" s="1">
        <v>25</v>
      </c>
      <c r="D57" s="1">
        <v>10.4</v>
      </c>
      <c r="E57" s="1" t="s">
        <v>13</v>
      </c>
      <c r="F57" s="15" t="s">
        <v>15</v>
      </c>
      <c r="G57">
        <f t="shared" si="3"/>
        <v>0.40000000000000036</v>
      </c>
      <c r="H57" s="5">
        <v>42119</v>
      </c>
      <c r="I57" s="60">
        <f t="shared" si="1"/>
        <v>10.4</v>
      </c>
      <c r="J57" s="55">
        <v>0</v>
      </c>
      <c r="K57" s="167">
        <v>2.75</v>
      </c>
      <c r="L57" s="167">
        <v>6.75</v>
      </c>
      <c r="M57" s="167">
        <v>46.875</v>
      </c>
      <c r="N57" s="168" t="s">
        <v>117</v>
      </c>
      <c r="O57">
        <v>22</v>
      </c>
      <c r="P57">
        <v>68</v>
      </c>
      <c r="Q57">
        <v>47</v>
      </c>
      <c r="R57" s="78">
        <v>14</v>
      </c>
    </row>
    <row r="58" spans="1:18" ht="15.75" customHeight="1" thickBot="1" x14ac:dyDescent="0.3">
      <c r="A58" s="1">
        <v>2015</v>
      </c>
      <c r="B58" s="1">
        <v>4</v>
      </c>
      <c r="C58" s="1">
        <v>26</v>
      </c>
      <c r="D58" s="1">
        <v>11.2</v>
      </c>
      <c r="E58" s="1" t="s">
        <v>13</v>
      </c>
      <c r="F58" s="15" t="s">
        <v>15</v>
      </c>
      <c r="G58">
        <f t="shared" si="3"/>
        <v>1.1999999999999993</v>
      </c>
      <c r="H58" s="5">
        <v>42120</v>
      </c>
      <c r="I58" s="60">
        <f t="shared" si="1"/>
        <v>11.2</v>
      </c>
      <c r="J58" s="55">
        <v>0</v>
      </c>
      <c r="K58" s="167">
        <v>2</v>
      </c>
      <c r="L58" s="167">
        <v>5.125</v>
      </c>
      <c r="M58" s="167">
        <v>75.125</v>
      </c>
      <c r="N58" s="168" t="s">
        <v>117</v>
      </c>
      <c r="O58">
        <v>35</v>
      </c>
      <c r="P58">
        <v>102</v>
      </c>
      <c r="Q58">
        <v>22</v>
      </c>
      <c r="R58" s="78">
        <v>19</v>
      </c>
    </row>
    <row r="59" spans="1:18" ht="15.75" customHeight="1" thickBot="1" x14ac:dyDescent="0.3">
      <c r="A59" s="1">
        <v>2015</v>
      </c>
      <c r="B59" s="1">
        <v>4</v>
      </c>
      <c r="C59" s="1">
        <v>27</v>
      </c>
      <c r="D59" s="1">
        <v>10</v>
      </c>
      <c r="E59" s="1" t="s">
        <v>13</v>
      </c>
      <c r="F59" s="15" t="s">
        <v>15</v>
      </c>
      <c r="G59">
        <f t="shared" si="3"/>
        <v>0</v>
      </c>
      <c r="H59" s="5">
        <v>42121</v>
      </c>
      <c r="I59" s="60">
        <f t="shared" si="1"/>
        <v>10</v>
      </c>
      <c r="J59" s="55">
        <v>11.7</v>
      </c>
      <c r="K59" s="167">
        <v>5.5</v>
      </c>
      <c r="L59" s="167">
        <v>12.375</v>
      </c>
      <c r="M59" s="167">
        <v>62.25</v>
      </c>
      <c r="N59" s="168" t="s">
        <v>120</v>
      </c>
      <c r="O59">
        <v>3</v>
      </c>
      <c r="P59">
        <v>75</v>
      </c>
      <c r="Q59">
        <v>13</v>
      </c>
      <c r="R59" s="78">
        <v>6</v>
      </c>
    </row>
    <row r="60" spans="1:18" ht="15.75" customHeight="1" thickBot="1" x14ac:dyDescent="0.3">
      <c r="A60" s="1">
        <v>2015</v>
      </c>
      <c r="B60" s="1">
        <v>4</v>
      </c>
      <c r="C60" s="1">
        <v>28</v>
      </c>
      <c r="D60" s="1">
        <v>6.7</v>
      </c>
      <c r="E60" s="1" t="s">
        <v>12</v>
      </c>
      <c r="F60" s="15" t="s">
        <v>15</v>
      </c>
      <c r="G60">
        <f t="shared" si="3"/>
        <v>-3.3</v>
      </c>
      <c r="H60" s="5">
        <v>42122</v>
      </c>
      <c r="I60" s="60">
        <f t="shared" si="1"/>
        <v>6.7</v>
      </c>
      <c r="J60" s="55">
        <v>2.1</v>
      </c>
      <c r="K60" s="167">
        <v>4.375</v>
      </c>
      <c r="L60" s="167">
        <v>10.125</v>
      </c>
      <c r="M60" s="167">
        <v>66.75</v>
      </c>
      <c r="N60" s="168" t="s">
        <v>122</v>
      </c>
      <c r="O60">
        <v>5</v>
      </c>
      <c r="P60">
        <v>113</v>
      </c>
      <c r="Q60">
        <v>57</v>
      </c>
      <c r="R60" s="78">
        <v>9</v>
      </c>
    </row>
    <row r="61" spans="1:18" ht="15.75" customHeight="1" thickBot="1" x14ac:dyDescent="0.3">
      <c r="A61" s="1">
        <v>2015</v>
      </c>
      <c r="B61" s="1">
        <v>4</v>
      </c>
      <c r="C61" s="1">
        <v>29</v>
      </c>
      <c r="D61" s="1">
        <v>5.6</v>
      </c>
      <c r="E61" s="1" t="s">
        <v>12</v>
      </c>
      <c r="F61" s="15" t="s">
        <v>15</v>
      </c>
      <c r="G61">
        <f t="shared" si="3"/>
        <v>-4.4000000000000004</v>
      </c>
      <c r="H61" s="5">
        <v>42123</v>
      </c>
      <c r="I61" s="60">
        <f t="shared" si="1"/>
        <v>5.6</v>
      </c>
      <c r="J61" s="55">
        <v>0.3</v>
      </c>
      <c r="K61" s="167">
        <v>1.875</v>
      </c>
      <c r="L61" s="167">
        <v>5.75</v>
      </c>
      <c r="M61" s="167">
        <v>65.125</v>
      </c>
      <c r="N61" s="168" t="s">
        <v>120</v>
      </c>
      <c r="O61">
        <v>7</v>
      </c>
      <c r="P61">
        <v>170</v>
      </c>
      <c r="Q61">
        <v>68</v>
      </c>
      <c r="R61" s="78">
        <v>7</v>
      </c>
    </row>
    <row r="62" spans="1:18" ht="15.75" customHeight="1" thickBot="1" x14ac:dyDescent="0.3">
      <c r="A62" s="1">
        <v>2015</v>
      </c>
      <c r="B62" s="1">
        <v>4</v>
      </c>
      <c r="C62" s="1">
        <v>30</v>
      </c>
      <c r="D62" s="1">
        <v>6.6</v>
      </c>
      <c r="E62" s="1" t="s">
        <v>12</v>
      </c>
      <c r="F62" s="15" t="s">
        <v>15</v>
      </c>
      <c r="G62">
        <f t="shared" si="3"/>
        <v>-3.4000000000000004</v>
      </c>
      <c r="H62" s="5">
        <v>42124</v>
      </c>
      <c r="I62" s="60">
        <f t="shared" si="1"/>
        <v>6.6</v>
      </c>
      <c r="J62" s="55">
        <v>0</v>
      </c>
      <c r="K62" s="167">
        <v>5.25</v>
      </c>
      <c r="L62" s="167">
        <v>11</v>
      </c>
      <c r="M62" s="167">
        <v>44</v>
      </c>
      <c r="N62" s="168" t="s">
        <v>119</v>
      </c>
      <c r="O62">
        <v>12</v>
      </c>
      <c r="P62">
        <v>255</v>
      </c>
      <c r="Q62">
        <v>42</v>
      </c>
      <c r="R62" s="78">
        <v>11</v>
      </c>
    </row>
    <row r="63" spans="1:18" ht="15.75" customHeight="1" thickBot="1" x14ac:dyDescent="0.3">
      <c r="A63" s="1">
        <v>2015</v>
      </c>
      <c r="B63" s="1">
        <v>5</v>
      </c>
      <c r="C63" s="1">
        <v>1</v>
      </c>
      <c r="D63" s="1">
        <v>10.7</v>
      </c>
      <c r="E63" s="1" t="s">
        <v>13</v>
      </c>
      <c r="F63" s="15" t="s">
        <v>15</v>
      </c>
      <c r="G63">
        <f t="shared" si="3"/>
        <v>0.69999999999999929</v>
      </c>
      <c r="H63" s="5">
        <v>42125</v>
      </c>
      <c r="I63" s="60">
        <f t="shared" si="1"/>
        <v>10.7</v>
      </c>
      <c r="J63" s="55">
        <v>0</v>
      </c>
      <c r="K63" s="167">
        <v>1.5</v>
      </c>
      <c r="L63" s="167">
        <v>4.375</v>
      </c>
      <c r="M63" s="167">
        <v>43</v>
      </c>
      <c r="N63" s="168" t="s">
        <v>117</v>
      </c>
      <c r="O63">
        <v>18</v>
      </c>
      <c r="P63">
        <v>382</v>
      </c>
      <c r="Q63">
        <v>32</v>
      </c>
      <c r="R63" s="78">
        <v>17</v>
      </c>
    </row>
    <row r="64" spans="1:18" ht="15.75" customHeight="1" thickBot="1" x14ac:dyDescent="0.3">
      <c r="A64" s="1">
        <v>2015</v>
      </c>
      <c r="B64" s="1">
        <v>5</v>
      </c>
      <c r="C64" s="1">
        <v>2</v>
      </c>
      <c r="D64" s="1">
        <v>9.8000000000000007</v>
      </c>
      <c r="E64" s="1" t="s">
        <v>12</v>
      </c>
      <c r="F64" s="15" t="s">
        <v>15</v>
      </c>
      <c r="G64">
        <f t="shared" si="3"/>
        <v>-0.19999999999999929</v>
      </c>
      <c r="H64" s="5">
        <v>42126</v>
      </c>
      <c r="I64" s="60">
        <f t="shared" si="1"/>
        <v>9.8000000000000007</v>
      </c>
      <c r="J64" s="55">
        <v>0</v>
      </c>
      <c r="K64" s="167">
        <v>2</v>
      </c>
      <c r="L64" s="167">
        <v>6</v>
      </c>
      <c r="M64" s="167">
        <v>47.875</v>
      </c>
      <c r="N64" s="168" t="s">
        <v>119</v>
      </c>
      <c r="O64">
        <v>9</v>
      </c>
      <c r="P64">
        <v>373</v>
      </c>
      <c r="Q64">
        <v>31</v>
      </c>
      <c r="R64" s="78">
        <v>24</v>
      </c>
    </row>
    <row r="65" spans="1:34" ht="15.75" customHeight="1" thickBot="1" x14ac:dyDescent="0.3">
      <c r="A65" s="1">
        <v>2015</v>
      </c>
      <c r="B65" s="1">
        <v>5</v>
      </c>
      <c r="C65" s="1">
        <v>3</v>
      </c>
      <c r="D65" s="1">
        <v>9.3000000000000007</v>
      </c>
      <c r="E65" s="1" t="s">
        <v>12</v>
      </c>
      <c r="F65" s="15" t="s">
        <v>15</v>
      </c>
      <c r="G65">
        <f t="shared" si="3"/>
        <v>-0.69999999999999929</v>
      </c>
      <c r="H65" s="5">
        <v>42127</v>
      </c>
      <c r="I65" s="60">
        <f t="shared" si="1"/>
        <v>9.3000000000000007</v>
      </c>
      <c r="J65" s="55">
        <v>0</v>
      </c>
      <c r="K65" s="167">
        <v>1.75</v>
      </c>
      <c r="L65" s="167">
        <v>6.25</v>
      </c>
      <c r="M65" s="167">
        <v>35.375</v>
      </c>
      <c r="N65" s="168" t="s">
        <v>117</v>
      </c>
      <c r="O65">
        <v>4</v>
      </c>
      <c r="P65">
        <v>560</v>
      </c>
      <c r="Q65">
        <v>29</v>
      </c>
      <c r="R65" s="78">
        <v>32</v>
      </c>
    </row>
    <row r="66" spans="1:34" ht="15.75" customHeight="1" thickBot="1" x14ac:dyDescent="0.3">
      <c r="A66" s="1">
        <v>2015</v>
      </c>
      <c r="B66" s="1">
        <v>5</v>
      </c>
      <c r="C66" s="1">
        <v>4</v>
      </c>
      <c r="D66" s="1">
        <v>10.199999999999999</v>
      </c>
      <c r="E66" s="1" t="s">
        <v>13</v>
      </c>
      <c r="F66" s="15" t="s">
        <v>15</v>
      </c>
      <c r="G66">
        <f t="shared" si="3"/>
        <v>0.19999999999999929</v>
      </c>
      <c r="H66" s="5">
        <v>42128</v>
      </c>
      <c r="I66" s="60">
        <f t="shared" si="1"/>
        <v>10.199999999999999</v>
      </c>
      <c r="J66" s="55">
        <v>0</v>
      </c>
      <c r="K66" s="167">
        <v>1.25</v>
      </c>
      <c r="L66" s="167">
        <v>3.5</v>
      </c>
      <c r="M66" s="167">
        <v>38.625</v>
      </c>
      <c r="N66" s="168" t="s">
        <v>119</v>
      </c>
      <c r="O66">
        <v>3</v>
      </c>
      <c r="P66">
        <v>990</v>
      </c>
      <c r="Q66">
        <v>47</v>
      </c>
      <c r="R66" s="78">
        <v>45</v>
      </c>
    </row>
    <row r="67" spans="1:34" ht="15.75" customHeight="1" thickBot="1" x14ac:dyDescent="0.3">
      <c r="A67" s="1">
        <v>2015</v>
      </c>
      <c r="B67" s="1">
        <v>5</v>
      </c>
      <c r="C67" s="1">
        <v>5</v>
      </c>
      <c r="D67" s="1">
        <v>12.9</v>
      </c>
      <c r="E67" s="1" t="s">
        <v>13</v>
      </c>
      <c r="F67" s="15" t="s">
        <v>15</v>
      </c>
      <c r="G67">
        <f t="shared" si="3"/>
        <v>2.9000000000000004</v>
      </c>
      <c r="H67" s="5">
        <v>42129</v>
      </c>
      <c r="I67" s="60">
        <f t="shared" ref="I67:I130" si="4">D67</f>
        <v>12.9</v>
      </c>
      <c r="J67" s="55">
        <v>0</v>
      </c>
      <c r="K67" s="167">
        <v>1.25</v>
      </c>
      <c r="L67" s="167">
        <v>3.875</v>
      </c>
      <c r="M67" s="167">
        <v>38.25</v>
      </c>
      <c r="N67" s="168" t="s">
        <v>118</v>
      </c>
      <c r="O67">
        <v>3</v>
      </c>
      <c r="P67">
        <v>1035</v>
      </c>
      <c r="Q67">
        <v>5</v>
      </c>
      <c r="R67" s="78">
        <v>87</v>
      </c>
    </row>
    <row r="68" spans="1:34" ht="15.75" customHeight="1" thickBot="1" x14ac:dyDescent="0.3">
      <c r="A68" s="1">
        <v>2015</v>
      </c>
      <c r="B68" s="1">
        <v>5</v>
      </c>
      <c r="C68" s="1">
        <v>6</v>
      </c>
      <c r="D68" s="1">
        <v>14.6</v>
      </c>
      <c r="E68" s="1" t="s">
        <v>13</v>
      </c>
      <c r="F68" s="15" t="s">
        <v>15</v>
      </c>
      <c r="G68">
        <f t="shared" si="3"/>
        <v>4.5999999999999996</v>
      </c>
      <c r="H68" s="5">
        <v>42130</v>
      </c>
      <c r="I68" s="60">
        <f t="shared" si="4"/>
        <v>14.6</v>
      </c>
      <c r="J68" s="55">
        <v>0</v>
      </c>
      <c r="K68" s="167">
        <v>1.875</v>
      </c>
      <c r="L68" s="167">
        <v>5</v>
      </c>
      <c r="M68" s="167">
        <v>38</v>
      </c>
      <c r="N68" s="168" t="s">
        <v>120</v>
      </c>
      <c r="O68">
        <v>5</v>
      </c>
      <c r="P68">
        <v>3220</v>
      </c>
      <c r="Q68">
        <v>55</v>
      </c>
      <c r="R68" s="78">
        <v>134</v>
      </c>
    </row>
    <row r="69" spans="1:34" ht="15.75" customHeight="1" thickBot="1" x14ac:dyDescent="0.3">
      <c r="A69" s="1">
        <v>2015</v>
      </c>
      <c r="B69" s="1">
        <v>5</v>
      </c>
      <c r="C69" s="1">
        <v>7</v>
      </c>
      <c r="D69" s="1">
        <v>11.7</v>
      </c>
      <c r="E69" s="1" t="s">
        <v>13</v>
      </c>
      <c r="F69" s="15" t="s">
        <v>15</v>
      </c>
      <c r="G69">
        <f t="shared" si="3"/>
        <v>1.6999999999999993</v>
      </c>
      <c r="H69" s="5">
        <v>42131</v>
      </c>
      <c r="I69" s="60">
        <f t="shared" si="4"/>
        <v>11.7</v>
      </c>
      <c r="J69" s="55">
        <v>1.1000000000000001</v>
      </c>
      <c r="K69" s="167">
        <v>2</v>
      </c>
      <c r="L69" s="167">
        <v>6.875</v>
      </c>
      <c r="M69" s="167">
        <v>65.125</v>
      </c>
      <c r="N69" s="168" t="s">
        <v>125</v>
      </c>
      <c r="O69">
        <v>1</v>
      </c>
      <c r="P69">
        <v>1415</v>
      </c>
      <c r="R69" s="78">
        <v>98</v>
      </c>
    </row>
    <row r="70" spans="1:34" ht="15.75" customHeight="1" thickBot="1" x14ac:dyDescent="0.3">
      <c r="A70" s="1">
        <v>2015</v>
      </c>
      <c r="B70" s="1">
        <v>5</v>
      </c>
      <c r="C70" s="1">
        <v>8</v>
      </c>
      <c r="D70" s="1">
        <v>11.7</v>
      </c>
      <c r="E70" s="1" t="s">
        <v>13</v>
      </c>
      <c r="F70" s="15" t="s">
        <v>15</v>
      </c>
      <c r="G70">
        <f t="shared" si="3"/>
        <v>1.6999999999999993</v>
      </c>
      <c r="H70" s="5">
        <v>42132</v>
      </c>
      <c r="I70" s="60">
        <f t="shared" si="4"/>
        <v>11.7</v>
      </c>
      <c r="J70" s="55">
        <v>0</v>
      </c>
      <c r="K70" s="167">
        <v>2.125</v>
      </c>
      <c r="L70" s="167">
        <v>6.125</v>
      </c>
      <c r="M70" s="167">
        <v>36.5</v>
      </c>
      <c r="N70" s="168" t="s">
        <v>125</v>
      </c>
      <c r="P70">
        <v>511</v>
      </c>
      <c r="R70" s="78">
        <v>156</v>
      </c>
    </row>
    <row r="71" spans="1:34" ht="15.75" customHeight="1" thickBot="1" x14ac:dyDescent="0.3">
      <c r="A71" s="1">
        <v>2015</v>
      </c>
      <c r="B71" s="1">
        <v>5</v>
      </c>
      <c r="C71" s="1">
        <v>9</v>
      </c>
      <c r="D71" s="1">
        <v>14.9</v>
      </c>
      <c r="E71" s="1" t="s">
        <v>13</v>
      </c>
      <c r="F71" s="15" t="s">
        <v>15</v>
      </c>
      <c r="G71">
        <f t="shared" si="3"/>
        <v>4.9000000000000004</v>
      </c>
      <c r="H71" s="5">
        <v>42133</v>
      </c>
      <c r="I71" s="60">
        <f t="shared" si="4"/>
        <v>14.9</v>
      </c>
      <c r="J71" s="55">
        <v>0</v>
      </c>
      <c r="K71" s="167">
        <v>1.625</v>
      </c>
      <c r="L71" s="167">
        <v>4.875</v>
      </c>
      <c r="M71" s="167">
        <v>33.375</v>
      </c>
      <c r="N71" s="168" t="s">
        <v>125</v>
      </c>
      <c r="P71">
        <v>358</v>
      </c>
      <c r="R71" s="78">
        <v>187</v>
      </c>
      <c r="T71">
        <v>8</v>
      </c>
    </row>
    <row r="72" spans="1:34" ht="15.75" customHeight="1" thickBot="1" x14ac:dyDescent="0.3">
      <c r="A72" s="1">
        <v>2015</v>
      </c>
      <c r="B72" s="1">
        <v>5</v>
      </c>
      <c r="C72" s="1">
        <v>10</v>
      </c>
      <c r="D72" s="1">
        <v>18.5</v>
      </c>
      <c r="E72" s="1" t="s">
        <v>14</v>
      </c>
      <c r="F72" s="15" t="s">
        <v>15</v>
      </c>
      <c r="G72">
        <f t="shared" si="3"/>
        <v>8.5</v>
      </c>
      <c r="H72" s="5">
        <v>42134</v>
      </c>
      <c r="I72" s="60">
        <f t="shared" si="4"/>
        <v>18.5</v>
      </c>
      <c r="J72" s="55">
        <v>0</v>
      </c>
      <c r="K72" s="167">
        <v>5.375</v>
      </c>
      <c r="L72" s="167">
        <v>12.625</v>
      </c>
      <c r="M72" s="167">
        <v>46.25</v>
      </c>
      <c r="N72" s="168" t="s">
        <v>119</v>
      </c>
      <c r="P72">
        <v>219</v>
      </c>
      <c r="R72" s="78">
        <v>206</v>
      </c>
      <c r="T72">
        <v>15</v>
      </c>
    </row>
    <row r="73" spans="1:34" ht="15.75" customHeight="1" thickBot="1" x14ac:dyDescent="0.3">
      <c r="A73" s="1">
        <v>2015</v>
      </c>
      <c r="B73" s="1">
        <v>5</v>
      </c>
      <c r="C73" s="1">
        <v>11</v>
      </c>
      <c r="D73" s="1">
        <v>16.600000000000001</v>
      </c>
      <c r="E73" s="1" t="s">
        <v>14</v>
      </c>
      <c r="F73" s="15" t="s">
        <v>15</v>
      </c>
      <c r="G73">
        <f t="shared" si="3"/>
        <v>6.6000000000000014</v>
      </c>
      <c r="H73" s="5">
        <v>42135</v>
      </c>
      <c r="I73" s="60">
        <f t="shared" si="4"/>
        <v>16.600000000000001</v>
      </c>
      <c r="J73" s="55">
        <v>0</v>
      </c>
      <c r="K73" s="167">
        <v>2.5</v>
      </c>
      <c r="L73" s="167">
        <v>7</v>
      </c>
      <c r="M73" s="167">
        <v>57.75</v>
      </c>
      <c r="N73" s="168" t="s">
        <v>122</v>
      </c>
      <c r="P73">
        <v>264</v>
      </c>
      <c r="R73" s="78">
        <v>176</v>
      </c>
      <c r="S73" s="24" t="s">
        <v>43</v>
      </c>
      <c r="T73">
        <v>22</v>
      </c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 ht="15.75" customHeight="1" thickBot="1" x14ac:dyDescent="0.3">
      <c r="A74" s="1">
        <v>2015</v>
      </c>
      <c r="B74" s="1">
        <v>5</v>
      </c>
      <c r="C74" s="1">
        <v>12</v>
      </c>
      <c r="D74" s="1">
        <v>12.2</v>
      </c>
      <c r="E74" s="1" t="s">
        <v>13</v>
      </c>
      <c r="F74" s="15" t="s">
        <v>15</v>
      </c>
      <c r="G74">
        <f t="shared" si="3"/>
        <v>2.1999999999999993</v>
      </c>
      <c r="H74" s="5">
        <v>42136</v>
      </c>
      <c r="I74" s="60">
        <f t="shared" si="4"/>
        <v>12.2</v>
      </c>
      <c r="J74" s="55">
        <v>0.4</v>
      </c>
      <c r="K74" s="167">
        <v>1.75</v>
      </c>
      <c r="L74" s="167">
        <v>5</v>
      </c>
      <c r="M74" s="167">
        <v>55.125</v>
      </c>
      <c r="N74" s="168" t="s">
        <v>126</v>
      </c>
      <c r="P74">
        <v>173</v>
      </c>
      <c r="R74" s="78">
        <v>124</v>
      </c>
      <c r="S74" s="24"/>
      <c r="T74">
        <v>18</v>
      </c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 ht="15.75" customHeight="1" thickBot="1" x14ac:dyDescent="0.3">
      <c r="A75" s="1">
        <v>2015</v>
      </c>
      <c r="B75" s="1">
        <v>5</v>
      </c>
      <c r="C75" s="1">
        <v>13</v>
      </c>
      <c r="D75" s="1">
        <v>12.8</v>
      </c>
      <c r="E75" s="1" t="s">
        <v>13</v>
      </c>
      <c r="F75" s="15" t="s">
        <v>15</v>
      </c>
      <c r="G75">
        <f t="shared" si="3"/>
        <v>2.8000000000000007</v>
      </c>
      <c r="H75" s="5">
        <v>42137</v>
      </c>
      <c r="I75" s="60">
        <f t="shared" si="4"/>
        <v>12.8</v>
      </c>
      <c r="J75" s="55">
        <v>0</v>
      </c>
      <c r="K75" s="167">
        <v>1</v>
      </c>
      <c r="L75" s="167">
        <v>3.875</v>
      </c>
      <c r="M75" s="167">
        <v>45</v>
      </c>
      <c r="N75" s="168" t="s">
        <v>120</v>
      </c>
      <c r="P75">
        <v>30</v>
      </c>
      <c r="R75" s="78">
        <v>98</v>
      </c>
      <c r="T75">
        <v>25</v>
      </c>
    </row>
    <row r="76" spans="1:34" ht="15.75" customHeight="1" thickBot="1" x14ac:dyDescent="0.3">
      <c r="A76" s="1">
        <v>2015</v>
      </c>
      <c r="B76" s="1">
        <v>5</v>
      </c>
      <c r="C76" s="1">
        <v>14</v>
      </c>
      <c r="D76" s="1">
        <v>12</v>
      </c>
      <c r="E76" s="1" t="s">
        <v>13</v>
      </c>
      <c r="F76" s="15" t="s">
        <v>15</v>
      </c>
      <c r="G76">
        <f t="shared" si="3"/>
        <v>2</v>
      </c>
      <c r="H76" s="5">
        <v>42138</v>
      </c>
      <c r="I76" s="60">
        <f t="shared" si="4"/>
        <v>12</v>
      </c>
      <c r="J76" s="55">
        <v>0</v>
      </c>
      <c r="K76" s="167">
        <v>1</v>
      </c>
      <c r="L76" s="167">
        <v>3.25</v>
      </c>
      <c r="M76" s="167">
        <v>52.5</v>
      </c>
      <c r="N76" s="168" t="s">
        <v>129</v>
      </c>
      <c r="P76">
        <v>22</v>
      </c>
      <c r="R76" s="78">
        <v>87</v>
      </c>
      <c r="T76">
        <v>32</v>
      </c>
    </row>
    <row r="77" spans="1:34" ht="15.75" customHeight="1" thickBot="1" x14ac:dyDescent="0.3">
      <c r="A77" s="51">
        <v>2015</v>
      </c>
      <c r="B77" s="51">
        <v>5</v>
      </c>
      <c r="C77" s="51">
        <v>15</v>
      </c>
      <c r="D77" s="51">
        <v>14.5</v>
      </c>
      <c r="E77" s="51" t="s">
        <v>13</v>
      </c>
      <c r="F77" s="15" t="s">
        <v>15</v>
      </c>
      <c r="G77" s="30">
        <f t="shared" si="3"/>
        <v>4.5</v>
      </c>
      <c r="H77" s="5">
        <v>42139</v>
      </c>
      <c r="I77" s="117">
        <f t="shared" si="4"/>
        <v>14.5</v>
      </c>
      <c r="J77" s="55">
        <v>0</v>
      </c>
      <c r="K77" s="167">
        <v>0.875</v>
      </c>
      <c r="L77" s="167">
        <v>4</v>
      </c>
      <c r="M77" s="167">
        <v>43</v>
      </c>
      <c r="N77" s="168" t="s">
        <v>129</v>
      </c>
      <c r="P77">
        <v>12</v>
      </c>
      <c r="R77" s="78">
        <v>76</v>
      </c>
      <c r="T77">
        <v>42</v>
      </c>
    </row>
    <row r="78" spans="1:34" ht="15.75" customHeight="1" thickBot="1" x14ac:dyDescent="0.3">
      <c r="A78" s="1">
        <v>2015</v>
      </c>
      <c r="B78" s="1">
        <v>5</v>
      </c>
      <c r="C78" s="1">
        <v>16</v>
      </c>
      <c r="D78" s="1">
        <v>15.8</v>
      </c>
      <c r="E78" s="1" t="s">
        <v>14</v>
      </c>
      <c r="F78" s="15" t="s">
        <v>15</v>
      </c>
      <c r="G78">
        <f>D78-15</f>
        <v>0.80000000000000071</v>
      </c>
      <c r="H78" s="5">
        <v>42140</v>
      </c>
      <c r="I78" s="60">
        <f t="shared" si="4"/>
        <v>15.8</v>
      </c>
      <c r="J78" s="55">
        <v>0</v>
      </c>
      <c r="K78" s="167">
        <v>1.75</v>
      </c>
      <c r="L78" s="167">
        <v>5.25</v>
      </c>
      <c r="M78" s="167">
        <v>33.5</v>
      </c>
      <c r="N78" s="168" t="s">
        <v>127</v>
      </c>
      <c r="P78">
        <v>7</v>
      </c>
      <c r="R78" s="78">
        <v>65</v>
      </c>
      <c r="T78">
        <v>50</v>
      </c>
    </row>
    <row r="79" spans="1:34" ht="15.75" customHeight="1" thickBot="1" x14ac:dyDescent="0.3">
      <c r="A79" s="1">
        <v>2015</v>
      </c>
      <c r="B79" s="1">
        <v>5</v>
      </c>
      <c r="C79" s="1">
        <v>17</v>
      </c>
      <c r="D79" s="1">
        <v>15.7</v>
      </c>
      <c r="E79" s="1" t="s">
        <v>14</v>
      </c>
      <c r="F79" s="15" t="s">
        <v>15</v>
      </c>
      <c r="G79">
        <f t="shared" ref="G79:G142" si="5">D79-15</f>
        <v>0.69999999999999929</v>
      </c>
      <c r="H79" s="5">
        <v>42141</v>
      </c>
      <c r="I79" s="60">
        <f t="shared" si="4"/>
        <v>15.7</v>
      </c>
      <c r="J79" s="55">
        <v>10.8</v>
      </c>
      <c r="K79" s="167">
        <v>2.5</v>
      </c>
      <c r="L79" s="167">
        <v>6</v>
      </c>
      <c r="M79" s="167">
        <v>63.625</v>
      </c>
      <c r="N79" s="168" t="s">
        <v>121</v>
      </c>
      <c r="P79" s="78"/>
      <c r="R79" s="78">
        <v>24</v>
      </c>
      <c r="T79">
        <v>12</v>
      </c>
      <c r="U79">
        <v>7</v>
      </c>
    </row>
    <row r="80" spans="1:34" ht="15.75" customHeight="1" thickBot="1" x14ac:dyDescent="0.3">
      <c r="A80" s="1">
        <v>2015</v>
      </c>
      <c r="B80" s="1">
        <v>5</v>
      </c>
      <c r="C80" s="1">
        <v>18</v>
      </c>
      <c r="D80" s="1">
        <v>18.8</v>
      </c>
      <c r="E80" s="1" t="s">
        <v>14</v>
      </c>
      <c r="F80" s="15" t="s">
        <v>15</v>
      </c>
      <c r="G80">
        <f t="shared" si="5"/>
        <v>3.8000000000000007</v>
      </c>
      <c r="H80" s="5">
        <v>42142</v>
      </c>
      <c r="I80" s="60">
        <f t="shared" si="4"/>
        <v>18.8</v>
      </c>
      <c r="J80" s="55">
        <v>0</v>
      </c>
      <c r="K80" s="167">
        <v>3.875</v>
      </c>
      <c r="L80" s="167">
        <v>9.875</v>
      </c>
      <c r="M80" s="167">
        <v>53.875</v>
      </c>
      <c r="N80" s="168" t="s">
        <v>120</v>
      </c>
      <c r="P80" s="78"/>
      <c r="R80" s="78"/>
      <c r="S80">
        <v>6</v>
      </c>
      <c r="T80">
        <v>28</v>
      </c>
      <c r="U80">
        <v>12</v>
      </c>
    </row>
    <row r="81" spans="1:23" ht="15.75" customHeight="1" thickBot="1" x14ac:dyDescent="0.3">
      <c r="A81" s="1">
        <v>2015</v>
      </c>
      <c r="B81" s="1">
        <v>5</v>
      </c>
      <c r="C81" s="1">
        <v>19</v>
      </c>
      <c r="D81" s="1">
        <v>19.2</v>
      </c>
      <c r="E81" s="1" t="s">
        <v>14</v>
      </c>
      <c r="F81" s="15" t="s">
        <v>15</v>
      </c>
      <c r="G81">
        <f t="shared" si="5"/>
        <v>4.1999999999999993</v>
      </c>
      <c r="H81" s="5">
        <v>42143</v>
      </c>
      <c r="I81" s="60">
        <f t="shared" si="4"/>
        <v>19.2</v>
      </c>
      <c r="J81" s="55">
        <v>0</v>
      </c>
      <c r="K81" s="167">
        <v>1.75</v>
      </c>
      <c r="L81" s="167">
        <v>6.375</v>
      </c>
      <c r="M81" s="167">
        <v>58.375</v>
      </c>
      <c r="N81" s="168" t="s">
        <v>120</v>
      </c>
      <c r="P81" s="78"/>
      <c r="R81" s="78"/>
      <c r="S81">
        <v>14</v>
      </c>
      <c r="T81">
        <v>35</v>
      </c>
      <c r="U81">
        <v>28</v>
      </c>
    </row>
    <row r="82" spans="1:23" ht="15.75" customHeight="1" thickBot="1" x14ac:dyDescent="0.3">
      <c r="A82" s="1">
        <v>2015</v>
      </c>
      <c r="B82" s="1">
        <v>5</v>
      </c>
      <c r="C82" s="1">
        <v>20</v>
      </c>
      <c r="D82" s="1">
        <v>18.600000000000001</v>
      </c>
      <c r="E82" s="1" t="s">
        <v>14</v>
      </c>
      <c r="F82" s="15" t="s">
        <v>15</v>
      </c>
      <c r="G82">
        <f t="shared" si="5"/>
        <v>3.6000000000000014</v>
      </c>
      <c r="H82" s="5">
        <v>42144</v>
      </c>
      <c r="I82" s="60">
        <f t="shared" si="4"/>
        <v>18.600000000000001</v>
      </c>
      <c r="J82" s="55">
        <v>2.9</v>
      </c>
      <c r="K82" s="167">
        <v>2</v>
      </c>
      <c r="L82" s="167">
        <v>6</v>
      </c>
      <c r="M82" s="167">
        <v>64.25</v>
      </c>
      <c r="N82" s="168" t="s">
        <v>118</v>
      </c>
      <c r="P82" s="78"/>
      <c r="R82" s="78"/>
      <c r="S82">
        <v>17</v>
      </c>
      <c r="T82">
        <v>18</v>
      </c>
      <c r="U82">
        <v>45</v>
      </c>
    </row>
    <row r="83" spans="1:23" ht="15.75" customHeight="1" thickBot="1" x14ac:dyDescent="0.3">
      <c r="A83" s="1">
        <v>2015</v>
      </c>
      <c r="B83" s="1">
        <v>5</v>
      </c>
      <c r="C83" s="1">
        <v>21</v>
      </c>
      <c r="D83" s="1">
        <v>16.8</v>
      </c>
      <c r="E83" s="1" t="s">
        <v>14</v>
      </c>
      <c r="F83" s="15" t="s">
        <v>15</v>
      </c>
      <c r="G83">
        <f t="shared" si="5"/>
        <v>1.8000000000000007</v>
      </c>
      <c r="H83" s="5">
        <v>42145</v>
      </c>
      <c r="I83" s="60">
        <f t="shared" si="4"/>
        <v>16.8</v>
      </c>
      <c r="J83" s="55">
        <v>1.2</v>
      </c>
      <c r="K83" s="167">
        <v>3.125</v>
      </c>
      <c r="L83" s="167">
        <v>10.875</v>
      </c>
      <c r="M83" s="167">
        <v>54.125</v>
      </c>
      <c r="N83" s="168" t="s">
        <v>117</v>
      </c>
      <c r="P83" s="78"/>
      <c r="R83" s="78"/>
      <c r="S83">
        <v>22</v>
      </c>
      <c r="T83">
        <v>14</v>
      </c>
      <c r="U83">
        <v>68</v>
      </c>
    </row>
    <row r="84" spans="1:23" ht="15.75" customHeight="1" thickBot="1" x14ac:dyDescent="0.3">
      <c r="A84" s="1">
        <v>2015</v>
      </c>
      <c r="B84" s="1">
        <v>5</v>
      </c>
      <c r="C84" s="1">
        <v>22</v>
      </c>
      <c r="D84" s="1">
        <v>14.2</v>
      </c>
      <c r="E84" s="1" t="s">
        <v>13</v>
      </c>
      <c r="F84" s="15" t="s">
        <v>15</v>
      </c>
      <c r="G84">
        <f t="shared" si="5"/>
        <v>-0.80000000000000071</v>
      </c>
      <c r="H84" s="5">
        <v>42146</v>
      </c>
      <c r="I84" s="60">
        <f t="shared" si="4"/>
        <v>14.2</v>
      </c>
      <c r="J84" s="55">
        <v>1.6</v>
      </c>
      <c r="K84" s="167">
        <v>4.125</v>
      </c>
      <c r="L84" s="167">
        <v>10.375</v>
      </c>
      <c r="M84" s="167">
        <v>62.125</v>
      </c>
      <c r="N84" s="168" t="s">
        <v>120</v>
      </c>
      <c r="P84" s="78"/>
      <c r="R84" s="78"/>
      <c r="S84">
        <v>14</v>
      </c>
      <c r="T84">
        <v>9</v>
      </c>
      <c r="U84">
        <v>95</v>
      </c>
    </row>
    <row r="85" spans="1:23" ht="15.75" customHeight="1" thickBot="1" x14ac:dyDescent="0.3">
      <c r="A85" s="1">
        <v>2015</v>
      </c>
      <c r="B85" s="1">
        <v>5</v>
      </c>
      <c r="C85" s="1">
        <v>23</v>
      </c>
      <c r="D85" s="1">
        <v>11.7</v>
      </c>
      <c r="E85" s="1" t="s">
        <v>13</v>
      </c>
      <c r="F85" s="15" t="s">
        <v>15</v>
      </c>
      <c r="G85">
        <f t="shared" si="5"/>
        <v>-3.3000000000000007</v>
      </c>
      <c r="H85" s="5">
        <v>42147</v>
      </c>
      <c r="I85" s="60">
        <f t="shared" si="4"/>
        <v>11.7</v>
      </c>
      <c r="J85" s="55">
        <v>1.4</v>
      </c>
      <c r="K85" s="167">
        <v>2.625</v>
      </c>
      <c r="L85" s="167">
        <v>5.875</v>
      </c>
      <c r="M85" s="167">
        <v>71.875</v>
      </c>
      <c r="N85" s="168" t="s">
        <v>119</v>
      </c>
      <c r="P85" s="78"/>
      <c r="R85" s="78"/>
      <c r="S85">
        <v>10</v>
      </c>
      <c r="T85">
        <v>7</v>
      </c>
      <c r="U85">
        <v>140</v>
      </c>
    </row>
    <row r="86" spans="1:23" ht="15.75" customHeight="1" thickBot="1" x14ac:dyDescent="0.3">
      <c r="A86" s="1">
        <v>2015</v>
      </c>
      <c r="B86" s="1">
        <v>5</v>
      </c>
      <c r="C86" s="1">
        <v>24</v>
      </c>
      <c r="D86" s="1">
        <v>10.9</v>
      </c>
      <c r="E86" s="1" t="s">
        <v>13</v>
      </c>
      <c r="F86" s="15" t="s">
        <v>15</v>
      </c>
      <c r="G86">
        <f t="shared" si="5"/>
        <v>-4.0999999999999996</v>
      </c>
      <c r="H86" s="5">
        <v>42148</v>
      </c>
      <c r="I86" s="60">
        <f t="shared" si="4"/>
        <v>10.9</v>
      </c>
      <c r="J86" s="55">
        <v>0.6</v>
      </c>
      <c r="K86" s="167">
        <v>2.25</v>
      </c>
      <c r="L86" s="167">
        <v>6.125</v>
      </c>
      <c r="M86" s="167">
        <v>70.5</v>
      </c>
      <c r="N86" s="168" t="s">
        <v>120</v>
      </c>
      <c r="P86" s="78"/>
      <c r="R86" s="78"/>
      <c r="S86">
        <v>7</v>
      </c>
      <c r="T86">
        <v>5</v>
      </c>
      <c r="U86">
        <v>210</v>
      </c>
    </row>
    <row r="87" spans="1:23" ht="15.75" customHeight="1" thickBot="1" x14ac:dyDescent="0.3">
      <c r="A87" s="1">
        <v>2015</v>
      </c>
      <c r="B87" s="1">
        <v>5</v>
      </c>
      <c r="C87" s="1">
        <v>25</v>
      </c>
      <c r="D87" s="1">
        <v>11</v>
      </c>
      <c r="E87" s="1" t="s">
        <v>13</v>
      </c>
      <c r="F87" s="15" t="s">
        <v>15</v>
      </c>
      <c r="G87">
        <f t="shared" si="5"/>
        <v>-4</v>
      </c>
      <c r="H87" s="5">
        <v>42149</v>
      </c>
      <c r="I87" s="60">
        <f t="shared" si="4"/>
        <v>11</v>
      </c>
      <c r="J87" s="55">
        <v>1.3</v>
      </c>
      <c r="K87" s="167">
        <v>1.25</v>
      </c>
      <c r="L87" s="167">
        <v>4.75</v>
      </c>
      <c r="M87" s="167">
        <v>82.5</v>
      </c>
      <c r="N87" s="168" t="s">
        <v>124</v>
      </c>
      <c r="P87" s="78"/>
      <c r="R87" s="78"/>
      <c r="S87">
        <v>5</v>
      </c>
      <c r="T87">
        <v>4</v>
      </c>
      <c r="U87">
        <v>320</v>
      </c>
    </row>
    <row r="88" spans="1:23" ht="15.75" customHeight="1" thickBot="1" x14ac:dyDescent="0.3">
      <c r="A88" s="1">
        <v>2015</v>
      </c>
      <c r="B88" s="1">
        <v>5</v>
      </c>
      <c r="C88" s="1">
        <v>26</v>
      </c>
      <c r="D88" s="1">
        <v>11</v>
      </c>
      <c r="E88" s="1" t="s">
        <v>13</v>
      </c>
      <c r="F88" s="15" t="s">
        <v>15</v>
      </c>
      <c r="G88">
        <f t="shared" si="5"/>
        <v>-4</v>
      </c>
      <c r="H88" s="5">
        <v>42150</v>
      </c>
      <c r="I88" s="60">
        <f t="shared" si="4"/>
        <v>11</v>
      </c>
      <c r="J88" s="55">
        <v>11</v>
      </c>
      <c r="K88" s="167">
        <v>2.375</v>
      </c>
      <c r="L88" s="167">
        <v>6.875</v>
      </c>
      <c r="M88" s="167">
        <v>84.75</v>
      </c>
      <c r="N88" s="168" t="s">
        <v>122</v>
      </c>
      <c r="P88" s="78"/>
      <c r="R88" s="78"/>
      <c r="S88">
        <v>1</v>
      </c>
      <c r="T88">
        <v>2</v>
      </c>
      <c r="U88">
        <v>480</v>
      </c>
    </row>
    <row r="89" spans="1:23" ht="15.75" customHeight="1" thickBot="1" x14ac:dyDescent="0.3">
      <c r="A89" s="1">
        <v>2015</v>
      </c>
      <c r="B89" s="1">
        <v>5</v>
      </c>
      <c r="C89" s="1">
        <v>27</v>
      </c>
      <c r="D89" s="1">
        <v>13.8</v>
      </c>
      <c r="E89" s="1" t="s">
        <v>13</v>
      </c>
      <c r="F89" s="15" t="s">
        <v>15</v>
      </c>
      <c r="G89">
        <f t="shared" si="5"/>
        <v>-1.1999999999999993</v>
      </c>
      <c r="H89" s="5">
        <v>42151</v>
      </c>
      <c r="I89" s="60">
        <f t="shared" si="4"/>
        <v>13.8</v>
      </c>
      <c r="J89" s="55">
        <v>6</v>
      </c>
      <c r="K89" s="167">
        <v>1.875</v>
      </c>
      <c r="L89" s="167">
        <v>5.875</v>
      </c>
      <c r="M89" s="167">
        <v>64.375</v>
      </c>
      <c r="N89" s="168" t="s">
        <v>119</v>
      </c>
      <c r="P89" s="78"/>
      <c r="R89" s="78"/>
      <c r="S89">
        <v>1</v>
      </c>
      <c r="T89">
        <v>1</v>
      </c>
      <c r="U89">
        <v>990</v>
      </c>
    </row>
    <row r="90" spans="1:23" ht="15.75" customHeight="1" thickBot="1" x14ac:dyDescent="0.3">
      <c r="A90" s="1">
        <v>2015</v>
      </c>
      <c r="B90" s="1">
        <v>5</v>
      </c>
      <c r="C90" s="1">
        <v>28</v>
      </c>
      <c r="D90" s="1">
        <v>13.9</v>
      </c>
      <c r="E90" s="1" t="s">
        <v>13</v>
      </c>
      <c r="F90" s="15" t="s">
        <v>15</v>
      </c>
      <c r="G90">
        <f t="shared" si="5"/>
        <v>-1.0999999999999996</v>
      </c>
      <c r="H90" s="5">
        <v>42152</v>
      </c>
      <c r="I90" s="60">
        <f t="shared" si="4"/>
        <v>13.9</v>
      </c>
      <c r="J90" s="55">
        <v>2</v>
      </c>
      <c r="K90" s="167">
        <v>1.375</v>
      </c>
      <c r="L90" s="167">
        <v>5</v>
      </c>
      <c r="M90" s="167">
        <v>79.25</v>
      </c>
      <c r="N90" s="168" t="s">
        <v>117</v>
      </c>
      <c r="P90" s="78"/>
      <c r="R90" s="78"/>
      <c r="S90">
        <v>1</v>
      </c>
      <c r="U90">
        <v>712</v>
      </c>
    </row>
    <row r="91" spans="1:23" ht="15.75" customHeight="1" thickBot="1" x14ac:dyDescent="0.3">
      <c r="A91" s="1">
        <v>2015</v>
      </c>
      <c r="B91" s="1">
        <v>5</v>
      </c>
      <c r="C91" s="1">
        <v>29</v>
      </c>
      <c r="D91" s="1">
        <v>12</v>
      </c>
      <c r="E91" s="1" t="s">
        <v>13</v>
      </c>
      <c r="F91" s="15" t="s">
        <v>15</v>
      </c>
      <c r="G91">
        <f t="shared" si="5"/>
        <v>-3</v>
      </c>
      <c r="H91" s="5">
        <v>42153</v>
      </c>
      <c r="I91" s="60">
        <f t="shared" si="4"/>
        <v>12</v>
      </c>
      <c r="J91" s="55">
        <v>5.5</v>
      </c>
      <c r="K91" s="167">
        <v>4.375</v>
      </c>
      <c r="L91" s="167">
        <v>11.125</v>
      </c>
      <c r="M91" s="167">
        <v>71.125</v>
      </c>
      <c r="N91" s="168" t="s">
        <v>122</v>
      </c>
      <c r="P91" s="78"/>
      <c r="R91" s="78"/>
      <c r="S91">
        <v>1</v>
      </c>
      <c r="U91">
        <v>640</v>
      </c>
    </row>
    <row r="92" spans="1:23" ht="15.75" customHeight="1" thickBot="1" x14ac:dyDescent="0.3">
      <c r="A92" s="1">
        <v>2015</v>
      </c>
      <c r="B92" s="1">
        <v>5</v>
      </c>
      <c r="C92" s="1">
        <v>30</v>
      </c>
      <c r="D92" s="1">
        <v>8.4</v>
      </c>
      <c r="E92" s="1" t="s">
        <v>12</v>
      </c>
      <c r="F92" s="15" t="s">
        <v>15</v>
      </c>
      <c r="G92">
        <f t="shared" si="5"/>
        <v>-6.6</v>
      </c>
      <c r="H92" s="5">
        <v>42154</v>
      </c>
      <c r="I92" s="60">
        <f t="shared" si="4"/>
        <v>8.4</v>
      </c>
      <c r="J92" s="55">
        <v>6</v>
      </c>
      <c r="K92" s="167">
        <v>3.125</v>
      </c>
      <c r="L92" s="167">
        <v>7.75</v>
      </c>
      <c r="M92" s="167">
        <v>85.75</v>
      </c>
      <c r="N92" s="168" t="s">
        <v>123</v>
      </c>
      <c r="P92" s="78"/>
      <c r="R92" s="78"/>
      <c r="U92">
        <v>551</v>
      </c>
    </row>
    <row r="93" spans="1:23" ht="15.75" customHeight="1" thickBot="1" x14ac:dyDescent="0.3">
      <c r="A93" s="1">
        <v>2015</v>
      </c>
      <c r="B93" s="1">
        <v>5</v>
      </c>
      <c r="C93" s="1">
        <v>31</v>
      </c>
      <c r="D93" s="1">
        <v>11.7</v>
      </c>
      <c r="E93" s="1" t="s">
        <v>13</v>
      </c>
      <c r="F93" s="15" t="s">
        <v>15</v>
      </c>
      <c r="G93">
        <f t="shared" si="5"/>
        <v>-3.3000000000000007</v>
      </c>
      <c r="H93" s="5">
        <v>42155</v>
      </c>
      <c r="I93" s="60">
        <f t="shared" si="4"/>
        <v>11.7</v>
      </c>
      <c r="J93" s="55">
        <v>0</v>
      </c>
      <c r="K93" s="167">
        <v>0.375</v>
      </c>
      <c r="L93" s="167">
        <v>3.125</v>
      </c>
      <c r="M93" s="167">
        <v>69.25</v>
      </c>
      <c r="N93" s="168" t="s">
        <v>129</v>
      </c>
      <c r="P93" s="78"/>
      <c r="R93" s="78"/>
      <c r="U93">
        <v>473</v>
      </c>
    </row>
    <row r="94" spans="1:23" ht="15.75" customHeight="1" thickBot="1" x14ac:dyDescent="0.3">
      <c r="A94" s="1">
        <v>2015</v>
      </c>
      <c r="B94" s="1">
        <v>6</v>
      </c>
      <c r="C94" s="1">
        <v>1</v>
      </c>
      <c r="D94" s="1">
        <v>13.9</v>
      </c>
      <c r="E94" s="1" t="s">
        <v>13</v>
      </c>
      <c r="F94" s="15" t="s">
        <v>15</v>
      </c>
      <c r="G94">
        <f t="shared" si="5"/>
        <v>-1.0999999999999996</v>
      </c>
      <c r="H94" s="5">
        <v>42156</v>
      </c>
      <c r="I94" s="60">
        <f t="shared" si="4"/>
        <v>13.9</v>
      </c>
      <c r="J94" s="55">
        <v>0</v>
      </c>
      <c r="K94" s="167">
        <v>1</v>
      </c>
      <c r="L94" s="167">
        <v>2.75</v>
      </c>
      <c r="M94" s="167">
        <v>61.25</v>
      </c>
      <c r="N94" s="168" t="s">
        <v>118</v>
      </c>
      <c r="P94" s="78"/>
      <c r="R94" s="78"/>
      <c r="U94">
        <v>340</v>
      </c>
    </row>
    <row r="95" spans="1:23" ht="15.75" customHeight="1" thickBot="1" x14ac:dyDescent="0.3">
      <c r="A95" s="1">
        <v>2015</v>
      </c>
      <c r="B95" s="1">
        <v>6</v>
      </c>
      <c r="C95" s="1">
        <v>2</v>
      </c>
      <c r="D95" s="1">
        <v>16.7</v>
      </c>
      <c r="E95" s="1" t="s">
        <v>14</v>
      </c>
      <c r="F95" s="17" t="s">
        <v>16</v>
      </c>
      <c r="G95">
        <f t="shared" si="5"/>
        <v>1.6999999999999993</v>
      </c>
      <c r="H95" s="5">
        <v>42157</v>
      </c>
      <c r="I95" s="60">
        <f t="shared" si="4"/>
        <v>16.7</v>
      </c>
      <c r="J95" s="55">
        <v>3.8</v>
      </c>
      <c r="K95" s="167">
        <v>2.5</v>
      </c>
      <c r="L95" s="167">
        <v>6.125</v>
      </c>
      <c r="M95" s="167">
        <v>63.125</v>
      </c>
      <c r="N95" s="168" t="s">
        <v>120</v>
      </c>
      <c r="P95" s="78"/>
      <c r="R95" s="78"/>
      <c r="U95">
        <v>127</v>
      </c>
      <c r="W95" s="57">
        <v>4</v>
      </c>
    </row>
    <row r="96" spans="1:23" ht="15.75" customHeight="1" thickBot="1" x14ac:dyDescent="0.3">
      <c r="A96" s="1">
        <v>2015</v>
      </c>
      <c r="B96" s="1">
        <v>6</v>
      </c>
      <c r="C96" s="1">
        <v>3</v>
      </c>
      <c r="D96" s="1">
        <v>19.5</v>
      </c>
      <c r="E96" s="1" t="s">
        <v>14</v>
      </c>
      <c r="F96" s="17" t="s">
        <v>16</v>
      </c>
      <c r="G96">
        <f t="shared" si="5"/>
        <v>4.5</v>
      </c>
      <c r="H96" s="5">
        <v>42158</v>
      </c>
      <c r="I96" s="60">
        <f t="shared" si="4"/>
        <v>19.5</v>
      </c>
      <c r="J96" s="55">
        <v>0</v>
      </c>
      <c r="K96" s="167">
        <v>1.75</v>
      </c>
      <c r="L96" s="167">
        <v>6.125</v>
      </c>
      <c r="M96" s="167">
        <v>69.125</v>
      </c>
      <c r="N96" s="168" t="s">
        <v>122</v>
      </c>
      <c r="P96" s="78"/>
      <c r="R96" s="78"/>
      <c r="U96">
        <v>84</v>
      </c>
      <c r="W96" s="57">
        <v>45</v>
      </c>
    </row>
    <row r="97" spans="1:25" ht="15.75" customHeight="1" thickBot="1" x14ac:dyDescent="0.3">
      <c r="A97" s="1">
        <v>2015</v>
      </c>
      <c r="B97" s="1">
        <v>6</v>
      </c>
      <c r="C97" s="1">
        <v>4</v>
      </c>
      <c r="D97" s="1">
        <v>20.6</v>
      </c>
      <c r="E97" s="1" t="s">
        <v>14</v>
      </c>
      <c r="F97" s="17" t="s">
        <v>16</v>
      </c>
      <c r="G97">
        <f t="shared" si="5"/>
        <v>5.6000000000000014</v>
      </c>
      <c r="H97" s="5">
        <v>42159</v>
      </c>
      <c r="I97" s="60">
        <f t="shared" si="4"/>
        <v>20.6</v>
      </c>
      <c r="J97" s="55">
        <v>0</v>
      </c>
      <c r="K97" s="167">
        <v>1.625</v>
      </c>
      <c r="L97" s="167">
        <v>5.25</v>
      </c>
      <c r="M97" s="167">
        <v>57.875</v>
      </c>
      <c r="N97" s="168" t="s">
        <v>124</v>
      </c>
      <c r="P97" s="78"/>
      <c r="R97" s="78"/>
      <c r="U97">
        <v>61</v>
      </c>
      <c r="V97" s="71">
        <v>2</v>
      </c>
      <c r="W97" s="57">
        <v>43</v>
      </c>
    </row>
    <row r="98" spans="1:25" ht="15.75" customHeight="1" thickBot="1" x14ac:dyDescent="0.3">
      <c r="A98" s="1">
        <v>2015</v>
      </c>
      <c r="B98" s="1">
        <v>6</v>
      </c>
      <c r="C98" s="1">
        <v>5</v>
      </c>
      <c r="D98" s="1">
        <v>18.100000000000001</v>
      </c>
      <c r="E98" s="1" t="s">
        <v>14</v>
      </c>
      <c r="F98" s="17" t="s">
        <v>16</v>
      </c>
      <c r="G98">
        <f t="shared" si="5"/>
        <v>3.1000000000000014</v>
      </c>
      <c r="H98" s="5">
        <v>42160</v>
      </c>
      <c r="I98" s="60">
        <f t="shared" si="4"/>
        <v>18.100000000000001</v>
      </c>
      <c r="J98" s="55">
        <v>0</v>
      </c>
      <c r="K98" s="167">
        <v>1.5</v>
      </c>
      <c r="L98" s="167">
        <v>5.125</v>
      </c>
      <c r="M98" s="167">
        <v>50.25</v>
      </c>
      <c r="N98" s="168" t="s">
        <v>129</v>
      </c>
      <c r="P98" s="78"/>
      <c r="R98" s="78"/>
      <c r="U98">
        <v>50</v>
      </c>
      <c r="V98" s="71">
        <v>3</v>
      </c>
      <c r="W98" s="57">
        <v>40</v>
      </c>
    </row>
    <row r="99" spans="1:25" ht="15.75" customHeight="1" thickBot="1" x14ac:dyDescent="0.3">
      <c r="A99" s="1">
        <v>2015</v>
      </c>
      <c r="B99" s="1">
        <v>6</v>
      </c>
      <c r="C99" s="1">
        <v>6</v>
      </c>
      <c r="D99" s="1">
        <v>19.3</v>
      </c>
      <c r="E99" s="1" t="s">
        <v>14</v>
      </c>
      <c r="F99" s="17" t="s">
        <v>16</v>
      </c>
      <c r="G99">
        <f t="shared" si="5"/>
        <v>4.3000000000000007</v>
      </c>
      <c r="H99" s="5">
        <v>42161</v>
      </c>
      <c r="I99" s="60">
        <f t="shared" si="4"/>
        <v>19.3</v>
      </c>
      <c r="J99" s="55">
        <v>0</v>
      </c>
      <c r="K99" s="167">
        <v>1</v>
      </c>
      <c r="L99" s="167">
        <v>4.125</v>
      </c>
      <c r="M99" s="167">
        <v>50.625</v>
      </c>
      <c r="N99" s="168" t="s">
        <v>130</v>
      </c>
      <c r="P99" s="78"/>
      <c r="R99" s="78"/>
      <c r="U99">
        <v>25</v>
      </c>
      <c r="V99" s="71">
        <v>3</v>
      </c>
      <c r="W99" s="57">
        <v>37</v>
      </c>
    </row>
    <row r="100" spans="1:25" ht="15.75" customHeight="1" thickBot="1" x14ac:dyDescent="0.3">
      <c r="A100" s="1">
        <v>2015</v>
      </c>
      <c r="B100" s="1">
        <v>6</v>
      </c>
      <c r="C100" s="1">
        <v>7</v>
      </c>
      <c r="D100" s="1">
        <v>21.1</v>
      </c>
      <c r="E100" s="1" t="s">
        <v>14</v>
      </c>
      <c r="F100" s="17" t="s">
        <v>16</v>
      </c>
      <c r="G100">
        <f t="shared" si="5"/>
        <v>6.1000000000000014</v>
      </c>
      <c r="H100" s="5">
        <v>42162</v>
      </c>
      <c r="I100" s="60">
        <f t="shared" si="4"/>
        <v>21.1</v>
      </c>
      <c r="J100" s="55">
        <v>0</v>
      </c>
      <c r="K100" s="167">
        <v>1.375</v>
      </c>
      <c r="L100" s="167">
        <v>4</v>
      </c>
      <c r="M100" s="167">
        <v>53.875</v>
      </c>
      <c r="N100" s="168" t="s">
        <v>124</v>
      </c>
      <c r="P100" s="78"/>
      <c r="R100" s="78"/>
      <c r="U100">
        <v>5</v>
      </c>
      <c r="V100" s="71">
        <v>4</v>
      </c>
      <c r="W100" s="57">
        <v>34</v>
      </c>
    </row>
    <row r="101" spans="1:25" ht="15.75" customHeight="1" thickBot="1" x14ac:dyDescent="0.3">
      <c r="A101" s="1">
        <v>2015</v>
      </c>
      <c r="B101" s="1">
        <v>6</v>
      </c>
      <c r="C101" s="1">
        <v>8</v>
      </c>
      <c r="D101" s="1">
        <v>21.3</v>
      </c>
      <c r="E101" s="1" t="s">
        <v>14</v>
      </c>
      <c r="F101" s="17" t="s">
        <v>16</v>
      </c>
      <c r="G101">
        <f t="shared" si="5"/>
        <v>6.3000000000000007</v>
      </c>
      <c r="H101" s="5">
        <v>42163</v>
      </c>
      <c r="I101" s="60">
        <f t="shared" si="4"/>
        <v>21.3</v>
      </c>
      <c r="J101" s="55">
        <v>0</v>
      </c>
      <c r="K101" s="167">
        <v>1.75</v>
      </c>
      <c r="L101" s="167">
        <v>4.375</v>
      </c>
      <c r="M101" s="167">
        <v>61.375</v>
      </c>
      <c r="N101" s="168" t="s">
        <v>118</v>
      </c>
      <c r="P101" s="78"/>
      <c r="R101" s="78"/>
      <c r="V101" s="71">
        <v>5</v>
      </c>
      <c r="W101" s="57">
        <v>30</v>
      </c>
    </row>
    <row r="102" spans="1:25" ht="15.75" customHeight="1" thickBot="1" x14ac:dyDescent="0.3">
      <c r="A102" s="1">
        <v>2015</v>
      </c>
      <c r="B102" s="1">
        <v>6</v>
      </c>
      <c r="C102" s="1">
        <v>9</v>
      </c>
      <c r="D102" s="1">
        <v>20.6</v>
      </c>
      <c r="E102" s="1" t="s">
        <v>14</v>
      </c>
      <c r="F102" s="17" t="s">
        <v>16</v>
      </c>
      <c r="G102">
        <f t="shared" si="5"/>
        <v>5.6000000000000014</v>
      </c>
      <c r="H102" s="5">
        <v>42164</v>
      </c>
      <c r="I102" s="60">
        <f t="shared" si="4"/>
        <v>20.6</v>
      </c>
      <c r="J102" s="55">
        <v>5.2</v>
      </c>
      <c r="K102" s="167">
        <v>3.375</v>
      </c>
      <c r="L102" s="167">
        <v>9.25</v>
      </c>
      <c r="M102" s="167">
        <v>71.125</v>
      </c>
      <c r="N102" s="168" t="s">
        <v>120</v>
      </c>
      <c r="P102" s="78"/>
      <c r="R102" s="78"/>
      <c r="V102" s="71">
        <v>2</v>
      </c>
      <c r="W102" s="57">
        <v>6</v>
      </c>
    </row>
    <row r="103" spans="1:25" ht="15.75" customHeight="1" thickBot="1" x14ac:dyDescent="0.3">
      <c r="A103" s="1">
        <v>2015</v>
      </c>
      <c r="B103" s="1">
        <v>6</v>
      </c>
      <c r="C103" s="1">
        <v>10</v>
      </c>
      <c r="D103" s="1">
        <v>17.3</v>
      </c>
      <c r="E103" s="1" t="s">
        <v>14</v>
      </c>
      <c r="F103" s="17" t="s">
        <v>16</v>
      </c>
      <c r="G103">
        <f t="shared" si="5"/>
        <v>2.3000000000000007</v>
      </c>
      <c r="H103" s="5">
        <v>42165</v>
      </c>
      <c r="I103" s="60">
        <f t="shared" si="4"/>
        <v>17.3</v>
      </c>
      <c r="J103" s="55">
        <v>4.5999999999999996</v>
      </c>
      <c r="K103" s="167">
        <v>4.25</v>
      </c>
      <c r="L103" s="167">
        <v>10.875</v>
      </c>
      <c r="M103" s="167">
        <v>51.5</v>
      </c>
      <c r="N103" s="168" t="s">
        <v>119</v>
      </c>
      <c r="P103" s="78"/>
      <c r="R103" s="78"/>
      <c r="V103" s="71">
        <v>1</v>
      </c>
      <c r="W103" s="57">
        <v>4</v>
      </c>
    </row>
    <row r="104" spans="1:25" ht="15.75" customHeight="1" thickBot="1" x14ac:dyDescent="0.3">
      <c r="A104" s="1">
        <v>2015</v>
      </c>
      <c r="B104" s="1">
        <v>6</v>
      </c>
      <c r="C104" s="1">
        <v>11</v>
      </c>
      <c r="D104" s="1">
        <v>18.3</v>
      </c>
      <c r="E104" s="1" t="s">
        <v>14</v>
      </c>
      <c r="F104" s="17" t="s">
        <v>16</v>
      </c>
      <c r="G104">
        <f t="shared" si="5"/>
        <v>3.3000000000000007</v>
      </c>
      <c r="H104" s="5">
        <v>42166</v>
      </c>
      <c r="I104" s="60">
        <f t="shared" si="4"/>
        <v>18.3</v>
      </c>
      <c r="J104" s="55">
        <v>0</v>
      </c>
      <c r="K104" s="167">
        <v>1.125</v>
      </c>
      <c r="L104" s="167">
        <v>4</v>
      </c>
      <c r="M104" s="167">
        <v>55.125</v>
      </c>
      <c r="N104" s="168" t="s">
        <v>118</v>
      </c>
      <c r="P104" s="78"/>
      <c r="R104" s="78"/>
      <c r="V104" s="71">
        <v>3</v>
      </c>
      <c r="W104" s="57">
        <v>20</v>
      </c>
    </row>
    <row r="105" spans="1:25" ht="15.75" customHeight="1" thickBot="1" x14ac:dyDescent="0.3">
      <c r="A105" s="1">
        <v>2015</v>
      </c>
      <c r="B105" s="1">
        <v>6</v>
      </c>
      <c r="C105" s="1">
        <v>12</v>
      </c>
      <c r="D105" s="1">
        <v>17.5</v>
      </c>
      <c r="E105" s="1" t="s">
        <v>14</v>
      </c>
      <c r="F105" s="17" t="s">
        <v>16</v>
      </c>
      <c r="G105">
        <f t="shared" si="5"/>
        <v>2.5</v>
      </c>
      <c r="H105" s="5">
        <v>42167</v>
      </c>
      <c r="I105" s="60">
        <f t="shared" si="4"/>
        <v>17.5</v>
      </c>
      <c r="J105" s="55">
        <v>0</v>
      </c>
      <c r="K105" s="167">
        <v>1</v>
      </c>
      <c r="L105" s="167">
        <v>3.5</v>
      </c>
      <c r="M105" s="167">
        <v>67.125</v>
      </c>
      <c r="N105" s="168" t="s">
        <v>120</v>
      </c>
      <c r="P105" s="78"/>
      <c r="R105" s="78"/>
      <c r="V105" s="71">
        <v>4</v>
      </c>
      <c r="W105" s="57">
        <v>27</v>
      </c>
    </row>
    <row r="106" spans="1:25" ht="15.75" customHeight="1" thickBot="1" x14ac:dyDescent="0.3">
      <c r="A106" s="1">
        <v>2015</v>
      </c>
      <c r="B106" s="1">
        <v>6</v>
      </c>
      <c r="C106" s="1">
        <v>13</v>
      </c>
      <c r="D106" s="1">
        <v>17.7</v>
      </c>
      <c r="E106" s="1" t="s">
        <v>14</v>
      </c>
      <c r="F106" s="17" t="s">
        <v>16</v>
      </c>
      <c r="G106">
        <f t="shared" si="5"/>
        <v>2.6999999999999993</v>
      </c>
      <c r="H106" s="5">
        <v>42168</v>
      </c>
      <c r="I106" s="60">
        <f t="shared" si="4"/>
        <v>17.7</v>
      </c>
      <c r="J106" s="55">
        <v>15.7</v>
      </c>
      <c r="K106" s="167">
        <v>0.875</v>
      </c>
      <c r="L106" s="167">
        <v>3.5</v>
      </c>
      <c r="M106" s="167">
        <v>81.125</v>
      </c>
      <c r="N106" s="168" t="s">
        <v>125</v>
      </c>
      <c r="P106" s="78"/>
      <c r="R106" s="78"/>
      <c r="V106" s="71">
        <v>0</v>
      </c>
      <c r="W106" s="57">
        <v>1</v>
      </c>
    </row>
    <row r="107" spans="1:25" ht="15.75" customHeight="1" thickBot="1" x14ac:dyDescent="0.3">
      <c r="A107" s="1">
        <v>2015</v>
      </c>
      <c r="B107" s="1">
        <v>6</v>
      </c>
      <c r="C107" s="1">
        <v>14</v>
      </c>
      <c r="D107" s="1">
        <v>20.5</v>
      </c>
      <c r="E107" s="1" t="s">
        <v>14</v>
      </c>
      <c r="F107" s="17" t="s">
        <v>16</v>
      </c>
      <c r="G107">
        <f t="shared" si="5"/>
        <v>5.5</v>
      </c>
      <c r="H107" s="5">
        <v>42169</v>
      </c>
      <c r="I107" s="60">
        <f t="shared" si="4"/>
        <v>20.5</v>
      </c>
      <c r="J107" s="55">
        <v>0</v>
      </c>
      <c r="K107" s="167">
        <v>2.25</v>
      </c>
      <c r="L107" s="167">
        <v>6.75</v>
      </c>
      <c r="M107" s="167">
        <v>58.625</v>
      </c>
      <c r="N107" s="168" t="s">
        <v>129</v>
      </c>
      <c r="P107" s="78"/>
      <c r="R107" s="78"/>
      <c r="V107" s="71">
        <v>3</v>
      </c>
      <c r="W107" s="57">
        <v>17</v>
      </c>
    </row>
    <row r="108" spans="1:25" ht="15.75" customHeight="1" thickBot="1" x14ac:dyDescent="0.3">
      <c r="A108" s="1">
        <v>2015</v>
      </c>
      <c r="B108" s="1">
        <v>6</v>
      </c>
      <c r="C108" s="1">
        <v>15</v>
      </c>
      <c r="D108" s="1">
        <v>20.8</v>
      </c>
      <c r="E108" s="1" t="s">
        <v>14</v>
      </c>
      <c r="F108" s="17" t="s">
        <v>16</v>
      </c>
      <c r="G108">
        <f t="shared" si="5"/>
        <v>5.8000000000000007</v>
      </c>
      <c r="H108" s="5">
        <v>42170</v>
      </c>
      <c r="I108" s="60">
        <f t="shared" si="4"/>
        <v>20.8</v>
      </c>
      <c r="J108" s="55">
        <v>0</v>
      </c>
      <c r="K108" s="167">
        <v>3</v>
      </c>
      <c r="L108" s="167">
        <v>9.5</v>
      </c>
      <c r="M108" s="167">
        <v>56.125</v>
      </c>
      <c r="N108" s="168" t="s">
        <v>117</v>
      </c>
      <c r="P108" s="78"/>
      <c r="R108" s="78"/>
      <c r="V108" s="71">
        <v>4</v>
      </c>
      <c r="W108" s="57">
        <v>24</v>
      </c>
    </row>
    <row r="109" spans="1:25" ht="15.75" customHeight="1" thickBot="1" x14ac:dyDescent="0.3">
      <c r="A109" s="1">
        <v>2015</v>
      </c>
      <c r="B109" s="1">
        <v>6</v>
      </c>
      <c r="C109" s="1">
        <v>16</v>
      </c>
      <c r="D109" s="1">
        <v>16.600000000000001</v>
      </c>
      <c r="E109" s="1" t="s">
        <v>14</v>
      </c>
      <c r="F109" s="17" t="s">
        <v>16</v>
      </c>
      <c r="G109">
        <f t="shared" si="5"/>
        <v>1.6000000000000014</v>
      </c>
      <c r="H109" s="5">
        <v>42171</v>
      </c>
      <c r="I109" s="60">
        <f t="shared" si="4"/>
        <v>16.600000000000001</v>
      </c>
      <c r="J109" s="55">
        <v>0</v>
      </c>
      <c r="K109" s="167">
        <v>2.5</v>
      </c>
      <c r="L109" s="167">
        <v>6.875</v>
      </c>
      <c r="M109" s="167">
        <v>63.625</v>
      </c>
      <c r="N109" s="168" t="s">
        <v>117</v>
      </c>
      <c r="P109" s="78"/>
      <c r="R109" s="78"/>
      <c r="V109" s="71">
        <v>5</v>
      </c>
      <c r="W109" s="57">
        <v>29</v>
      </c>
    </row>
    <row r="110" spans="1:25" ht="15.75" customHeight="1" thickBot="1" x14ac:dyDescent="0.3">
      <c r="A110" s="1">
        <v>2015</v>
      </c>
      <c r="B110" s="1">
        <v>6</v>
      </c>
      <c r="C110" s="1">
        <v>17</v>
      </c>
      <c r="D110" s="1">
        <v>18.100000000000001</v>
      </c>
      <c r="E110" s="1" t="s">
        <v>14</v>
      </c>
      <c r="F110" s="17" t="s">
        <v>16</v>
      </c>
      <c r="G110">
        <f t="shared" si="5"/>
        <v>3.1000000000000014</v>
      </c>
      <c r="H110" s="5">
        <v>42172</v>
      </c>
      <c r="I110" s="60">
        <f t="shared" si="4"/>
        <v>18.100000000000001</v>
      </c>
      <c r="J110" s="55">
        <v>0</v>
      </c>
      <c r="K110" s="167">
        <v>0.75</v>
      </c>
      <c r="L110" s="167">
        <v>3</v>
      </c>
      <c r="M110" s="167">
        <v>61</v>
      </c>
      <c r="N110" s="168" t="s">
        <v>127</v>
      </c>
      <c r="P110" s="78"/>
      <c r="R110" s="78"/>
      <c r="V110" s="71">
        <v>6</v>
      </c>
      <c r="W110" s="57">
        <v>33</v>
      </c>
    </row>
    <row r="111" spans="1:25" ht="15.75" customHeight="1" thickBot="1" x14ac:dyDescent="0.3">
      <c r="A111" s="1">
        <v>2015</v>
      </c>
      <c r="B111" s="1">
        <v>6</v>
      </c>
      <c r="C111" s="1">
        <v>18</v>
      </c>
      <c r="D111" s="1">
        <v>19.2</v>
      </c>
      <c r="E111" s="1" t="s">
        <v>14</v>
      </c>
      <c r="F111" s="17" t="s">
        <v>16</v>
      </c>
      <c r="G111">
        <f t="shared" si="5"/>
        <v>4.1999999999999993</v>
      </c>
      <c r="H111" s="5">
        <v>42173</v>
      </c>
      <c r="I111" s="60">
        <f t="shared" si="4"/>
        <v>19.2</v>
      </c>
      <c r="J111" s="55">
        <v>0</v>
      </c>
      <c r="K111" s="167">
        <v>1.25</v>
      </c>
      <c r="L111" s="167">
        <v>3.875</v>
      </c>
      <c r="M111" s="167">
        <v>57.25</v>
      </c>
      <c r="N111" s="168" t="s">
        <v>130</v>
      </c>
      <c r="P111" s="78"/>
      <c r="R111" s="78"/>
      <c r="V111" s="71">
        <v>7</v>
      </c>
      <c r="W111" s="57">
        <v>35</v>
      </c>
      <c r="Y111">
        <v>1</v>
      </c>
    </row>
    <row r="112" spans="1:25" ht="15.75" customHeight="1" thickBot="1" x14ac:dyDescent="0.3">
      <c r="A112" s="1">
        <v>2015</v>
      </c>
      <c r="B112" s="1">
        <v>6</v>
      </c>
      <c r="C112" s="1">
        <v>19</v>
      </c>
      <c r="D112" s="1">
        <v>21.8</v>
      </c>
      <c r="E112" s="1" t="s">
        <v>14</v>
      </c>
      <c r="F112" s="17" t="s">
        <v>16</v>
      </c>
      <c r="G112">
        <f t="shared" si="5"/>
        <v>6.8000000000000007</v>
      </c>
      <c r="H112" s="5">
        <v>42174</v>
      </c>
      <c r="I112" s="60">
        <f t="shared" si="4"/>
        <v>21.8</v>
      </c>
      <c r="J112" s="55">
        <v>0</v>
      </c>
      <c r="K112" s="167">
        <v>0.875</v>
      </c>
      <c r="L112" s="167">
        <v>3.75</v>
      </c>
      <c r="M112" s="167">
        <v>57.5</v>
      </c>
      <c r="N112" s="168" t="s">
        <v>120</v>
      </c>
      <c r="P112" s="78"/>
      <c r="R112" s="78"/>
      <c r="V112" s="71">
        <v>8</v>
      </c>
      <c r="W112" s="57">
        <v>37</v>
      </c>
      <c r="Y112">
        <v>2</v>
      </c>
    </row>
    <row r="113" spans="1:26" ht="15.75" customHeight="1" thickBot="1" x14ac:dyDescent="0.3">
      <c r="A113" s="1">
        <v>2015</v>
      </c>
      <c r="B113" s="1">
        <v>6</v>
      </c>
      <c r="C113" s="1">
        <v>20</v>
      </c>
      <c r="D113" s="1">
        <v>22.5</v>
      </c>
      <c r="E113" s="1" t="s">
        <v>14</v>
      </c>
      <c r="F113" s="17" t="s">
        <v>16</v>
      </c>
      <c r="G113">
        <f t="shared" si="5"/>
        <v>7.5</v>
      </c>
      <c r="H113" s="5">
        <v>42175</v>
      </c>
      <c r="I113" s="60">
        <f t="shared" si="4"/>
        <v>22.5</v>
      </c>
      <c r="J113" s="55">
        <v>0</v>
      </c>
      <c r="K113" s="167">
        <v>1.625</v>
      </c>
      <c r="L113" s="167">
        <v>4.75</v>
      </c>
      <c r="M113" s="167">
        <v>60.875</v>
      </c>
      <c r="N113" s="168" t="s">
        <v>122</v>
      </c>
      <c r="P113" s="78"/>
      <c r="R113" s="78"/>
      <c r="V113" s="71">
        <v>8</v>
      </c>
      <c r="W113" s="57">
        <v>38</v>
      </c>
      <c r="Y113">
        <v>3</v>
      </c>
    </row>
    <row r="114" spans="1:26" ht="15.75" customHeight="1" thickBot="1" x14ac:dyDescent="0.3">
      <c r="A114" s="1">
        <v>2015</v>
      </c>
      <c r="B114" s="1">
        <v>6</v>
      </c>
      <c r="C114" s="1">
        <v>21</v>
      </c>
      <c r="D114" s="1">
        <v>22.1</v>
      </c>
      <c r="E114" s="1" t="s">
        <v>14</v>
      </c>
      <c r="F114" s="17" t="s">
        <v>16</v>
      </c>
      <c r="G114">
        <f t="shared" si="5"/>
        <v>7.1000000000000014</v>
      </c>
      <c r="H114" s="5">
        <v>42176</v>
      </c>
      <c r="I114" s="60">
        <f t="shared" si="4"/>
        <v>22.1</v>
      </c>
      <c r="J114" s="55">
        <v>0</v>
      </c>
      <c r="K114" s="167">
        <v>2</v>
      </c>
      <c r="L114" s="167">
        <v>6.625</v>
      </c>
      <c r="M114" s="167">
        <v>60.5</v>
      </c>
      <c r="N114" s="168" t="s">
        <v>129</v>
      </c>
      <c r="P114" s="78"/>
      <c r="R114" s="78"/>
      <c r="V114" s="71">
        <v>7</v>
      </c>
      <c r="W114" s="57">
        <v>38</v>
      </c>
      <c r="X114">
        <v>4</v>
      </c>
      <c r="Y114">
        <v>4</v>
      </c>
    </row>
    <row r="115" spans="1:26" ht="15.75" customHeight="1" thickBot="1" x14ac:dyDescent="0.3">
      <c r="A115" s="1">
        <v>2015</v>
      </c>
      <c r="B115" s="1">
        <v>6</v>
      </c>
      <c r="C115" s="1">
        <v>22</v>
      </c>
      <c r="D115" s="1">
        <v>20.2</v>
      </c>
      <c r="E115" s="1" t="s">
        <v>14</v>
      </c>
      <c r="F115" s="17" t="s">
        <v>16</v>
      </c>
      <c r="G115">
        <f t="shared" si="5"/>
        <v>5.1999999999999993</v>
      </c>
      <c r="H115" s="5">
        <v>42177</v>
      </c>
      <c r="I115" s="60">
        <f t="shared" si="4"/>
        <v>20.2</v>
      </c>
      <c r="J115" s="55">
        <v>0</v>
      </c>
      <c r="K115" s="167">
        <v>2.25</v>
      </c>
      <c r="L115" s="167">
        <v>7</v>
      </c>
      <c r="M115" s="167">
        <v>44.875</v>
      </c>
      <c r="N115" s="168" t="s">
        <v>129</v>
      </c>
      <c r="P115" s="78"/>
      <c r="R115" s="78"/>
      <c r="V115" s="71">
        <v>6</v>
      </c>
      <c r="W115" s="57">
        <v>38</v>
      </c>
      <c r="X115">
        <v>9</v>
      </c>
      <c r="Y115">
        <v>4</v>
      </c>
    </row>
    <row r="116" spans="1:26" ht="15.75" customHeight="1" thickBot="1" x14ac:dyDescent="0.3">
      <c r="A116" s="1">
        <v>2015</v>
      </c>
      <c r="B116" s="1">
        <v>6</v>
      </c>
      <c r="C116" s="1">
        <v>23</v>
      </c>
      <c r="D116" s="1">
        <v>20.5</v>
      </c>
      <c r="E116" s="1" t="s">
        <v>14</v>
      </c>
      <c r="F116" s="17" t="s">
        <v>16</v>
      </c>
      <c r="G116">
        <f t="shared" si="5"/>
        <v>5.5</v>
      </c>
      <c r="H116" s="5">
        <v>42178</v>
      </c>
      <c r="I116" s="60">
        <f t="shared" si="4"/>
        <v>20.5</v>
      </c>
      <c r="J116" s="55">
        <v>0</v>
      </c>
      <c r="K116" s="167">
        <v>1.5</v>
      </c>
      <c r="L116" s="167">
        <v>4.625</v>
      </c>
      <c r="M116" s="167">
        <v>47.25</v>
      </c>
      <c r="N116" s="168" t="s">
        <v>129</v>
      </c>
      <c r="P116" s="78"/>
      <c r="R116" s="78"/>
      <c r="V116" s="71">
        <v>2</v>
      </c>
      <c r="W116" s="57">
        <v>37</v>
      </c>
      <c r="X116">
        <v>11</v>
      </c>
      <c r="Y116">
        <v>5</v>
      </c>
    </row>
    <row r="117" spans="1:26" ht="15.75" customHeight="1" thickBot="1" x14ac:dyDescent="0.3">
      <c r="A117" s="1">
        <v>2015</v>
      </c>
      <c r="B117" s="1">
        <v>6</v>
      </c>
      <c r="C117" s="1">
        <v>24</v>
      </c>
      <c r="D117" s="1">
        <v>23</v>
      </c>
      <c r="E117" s="1" t="s">
        <v>14</v>
      </c>
      <c r="F117" s="17" t="s">
        <v>16</v>
      </c>
      <c r="G117">
        <f t="shared" si="5"/>
        <v>8</v>
      </c>
      <c r="H117" s="5">
        <v>42179</v>
      </c>
      <c r="I117" s="60">
        <f t="shared" si="4"/>
        <v>23</v>
      </c>
      <c r="J117" s="55">
        <v>0</v>
      </c>
      <c r="K117" s="167">
        <v>1</v>
      </c>
      <c r="L117" s="167">
        <v>3.75</v>
      </c>
      <c r="M117" s="167">
        <v>57.875</v>
      </c>
      <c r="N117" s="168" t="s">
        <v>120</v>
      </c>
      <c r="P117" s="78"/>
      <c r="R117" s="78"/>
      <c r="V117" s="71">
        <v>1</v>
      </c>
      <c r="W117" s="57">
        <v>35</v>
      </c>
      <c r="X117">
        <v>15</v>
      </c>
      <c r="Y117">
        <v>6</v>
      </c>
    </row>
    <row r="118" spans="1:26" ht="15.75" customHeight="1" thickBot="1" x14ac:dyDescent="0.3">
      <c r="A118" s="1">
        <v>2015</v>
      </c>
      <c r="B118" s="1">
        <v>6</v>
      </c>
      <c r="C118" s="1">
        <v>25</v>
      </c>
      <c r="D118" s="1">
        <v>20.2</v>
      </c>
      <c r="E118" s="1" t="s">
        <v>14</v>
      </c>
      <c r="F118" s="17" t="s">
        <v>16</v>
      </c>
      <c r="G118">
        <f t="shared" si="5"/>
        <v>5.1999999999999993</v>
      </c>
      <c r="H118" s="5">
        <v>42180</v>
      </c>
      <c r="I118" s="60">
        <f t="shared" si="4"/>
        <v>20.2</v>
      </c>
      <c r="J118" s="55">
        <v>0</v>
      </c>
      <c r="K118" s="167">
        <v>2.25</v>
      </c>
      <c r="L118" s="167">
        <v>7.75</v>
      </c>
      <c r="M118" s="167">
        <v>56.125</v>
      </c>
      <c r="N118" s="168" t="s">
        <v>124</v>
      </c>
      <c r="P118" s="78"/>
      <c r="R118" s="78"/>
      <c r="W118" s="57">
        <v>34</v>
      </c>
      <c r="X118">
        <v>23</v>
      </c>
      <c r="Y118">
        <v>7</v>
      </c>
    </row>
    <row r="119" spans="1:26" ht="15.75" customHeight="1" thickBot="1" x14ac:dyDescent="0.3">
      <c r="A119" s="1">
        <v>2015</v>
      </c>
      <c r="B119" s="1">
        <v>6</v>
      </c>
      <c r="C119" s="1">
        <v>26</v>
      </c>
      <c r="D119" s="1">
        <v>17</v>
      </c>
      <c r="E119" s="1" t="s">
        <v>14</v>
      </c>
      <c r="F119" s="17" t="s">
        <v>16</v>
      </c>
      <c r="G119">
        <f t="shared" si="5"/>
        <v>2</v>
      </c>
      <c r="H119" s="5">
        <v>42181</v>
      </c>
      <c r="I119" s="60">
        <f t="shared" si="4"/>
        <v>17</v>
      </c>
      <c r="J119" s="55">
        <v>0</v>
      </c>
      <c r="K119" s="167">
        <v>2.5</v>
      </c>
      <c r="L119" s="167">
        <v>7.75</v>
      </c>
      <c r="M119" s="167">
        <v>43.875</v>
      </c>
      <c r="N119" s="168" t="s">
        <v>127</v>
      </c>
      <c r="P119" s="78"/>
      <c r="R119" s="78"/>
      <c r="W119" s="57">
        <v>31</v>
      </c>
      <c r="X119">
        <v>26</v>
      </c>
      <c r="Y119">
        <v>6</v>
      </c>
    </row>
    <row r="120" spans="1:26" ht="15.75" customHeight="1" thickBot="1" x14ac:dyDescent="0.3">
      <c r="A120" s="1">
        <v>2015</v>
      </c>
      <c r="B120" s="1">
        <v>6</v>
      </c>
      <c r="C120" s="1">
        <v>27</v>
      </c>
      <c r="D120" s="1">
        <v>18.600000000000001</v>
      </c>
      <c r="E120" s="1" t="s">
        <v>14</v>
      </c>
      <c r="F120" s="17" t="s">
        <v>16</v>
      </c>
      <c r="G120">
        <f t="shared" si="5"/>
        <v>3.6000000000000014</v>
      </c>
      <c r="H120" s="5">
        <v>42182</v>
      </c>
      <c r="I120" s="60">
        <f t="shared" si="4"/>
        <v>18.600000000000001</v>
      </c>
      <c r="J120" s="55">
        <v>0</v>
      </c>
      <c r="K120" s="167">
        <v>2.5</v>
      </c>
      <c r="L120" s="167">
        <v>7.375</v>
      </c>
      <c r="M120" s="167">
        <v>41.75</v>
      </c>
      <c r="N120" s="168" t="s">
        <v>127</v>
      </c>
      <c r="P120" s="78"/>
      <c r="R120" s="78"/>
      <c r="W120" s="57">
        <v>29</v>
      </c>
      <c r="X120">
        <v>28</v>
      </c>
      <c r="Y120">
        <v>7</v>
      </c>
    </row>
    <row r="121" spans="1:26" ht="15.75" customHeight="1" thickBot="1" x14ac:dyDescent="0.3">
      <c r="A121" s="1">
        <v>2015</v>
      </c>
      <c r="B121" s="1">
        <v>6</v>
      </c>
      <c r="C121" s="1">
        <v>28</v>
      </c>
      <c r="D121" s="1">
        <v>20.5</v>
      </c>
      <c r="E121" s="1" t="s">
        <v>14</v>
      </c>
      <c r="F121" s="17" t="s">
        <v>16</v>
      </c>
      <c r="G121">
        <f t="shared" si="5"/>
        <v>5.5</v>
      </c>
      <c r="H121" s="5">
        <v>42183</v>
      </c>
      <c r="I121" s="60">
        <f t="shared" si="4"/>
        <v>20.5</v>
      </c>
      <c r="J121" s="55">
        <v>0</v>
      </c>
      <c r="K121" s="167">
        <v>1.875</v>
      </c>
      <c r="L121" s="167">
        <v>5.75</v>
      </c>
      <c r="M121" s="167">
        <v>47.375</v>
      </c>
      <c r="N121" s="168" t="s">
        <v>117</v>
      </c>
      <c r="P121" s="78"/>
      <c r="R121" s="78"/>
      <c r="W121" s="57">
        <v>27</v>
      </c>
      <c r="X121">
        <v>35</v>
      </c>
      <c r="Y121">
        <v>8</v>
      </c>
    </row>
    <row r="122" spans="1:26" ht="15.75" customHeight="1" thickBot="1" x14ac:dyDescent="0.3">
      <c r="A122" s="1">
        <v>2015</v>
      </c>
      <c r="B122" s="1">
        <v>6</v>
      </c>
      <c r="C122" s="1">
        <v>29</v>
      </c>
      <c r="D122" s="1">
        <v>21.6</v>
      </c>
      <c r="E122" s="1" t="s">
        <v>14</v>
      </c>
      <c r="F122" s="17" t="s">
        <v>16</v>
      </c>
      <c r="G122">
        <f t="shared" si="5"/>
        <v>6.6000000000000014</v>
      </c>
      <c r="H122" s="5">
        <v>42184</v>
      </c>
      <c r="I122" s="60">
        <f t="shared" si="4"/>
        <v>21.6</v>
      </c>
      <c r="J122" s="55">
        <v>0</v>
      </c>
      <c r="K122" s="167">
        <v>1.5</v>
      </c>
      <c r="L122" s="167">
        <v>4.875</v>
      </c>
      <c r="M122" s="167">
        <v>51.25</v>
      </c>
      <c r="N122" s="168" t="s">
        <v>129</v>
      </c>
      <c r="P122" s="78"/>
      <c r="R122" s="78"/>
      <c r="W122" s="57">
        <v>24</v>
      </c>
      <c r="X122">
        <v>24</v>
      </c>
      <c r="Y122">
        <v>9</v>
      </c>
      <c r="Z122">
        <v>5</v>
      </c>
    </row>
    <row r="123" spans="1:26" ht="15.75" customHeight="1" thickBot="1" x14ac:dyDescent="0.3">
      <c r="A123" s="1">
        <v>2015</v>
      </c>
      <c r="B123" s="1">
        <v>6</v>
      </c>
      <c r="C123" s="1">
        <v>30</v>
      </c>
      <c r="D123" s="1">
        <v>22.5</v>
      </c>
      <c r="E123" s="1" t="s">
        <v>14</v>
      </c>
      <c r="F123" s="17" t="s">
        <v>16</v>
      </c>
      <c r="G123">
        <f t="shared" si="5"/>
        <v>7.5</v>
      </c>
      <c r="H123" s="5">
        <v>42185</v>
      </c>
      <c r="I123" s="60">
        <f t="shared" si="4"/>
        <v>22.5</v>
      </c>
      <c r="J123" s="55">
        <v>0</v>
      </c>
      <c r="K123" s="167">
        <v>1</v>
      </c>
      <c r="L123" s="167">
        <v>3.125</v>
      </c>
      <c r="M123" s="167">
        <v>55.375</v>
      </c>
      <c r="N123" s="168" t="s">
        <v>119</v>
      </c>
      <c r="P123" s="78"/>
      <c r="R123" s="78"/>
      <c r="W123" s="57">
        <v>22</v>
      </c>
      <c r="X123">
        <v>20</v>
      </c>
      <c r="Y123">
        <v>9</v>
      </c>
      <c r="Z123">
        <v>6</v>
      </c>
    </row>
    <row r="124" spans="1:26" ht="15.75" customHeight="1" thickBot="1" x14ac:dyDescent="0.3">
      <c r="A124" s="1">
        <v>2015</v>
      </c>
      <c r="B124" s="1">
        <v>7</v>
      </c>
      <c r="C124" s="1">
        <v>1</v>
      </c>
      <c r="D124" s="1">
        <v>24.7</v>
      </c>
      <c r="E124" s="1" t="s">
        <v>14</v>
      </c>
      <c r="F124" s="17" t="s">
        <v>16</v>
      </c>
      <c r="G124">
        <f t="shared" si="5"/>
        <v>9.6999999999999993</v>
      </c>
      <c r="H124" s="5">
        <v>42186</v>
      </c>
      <c r="I124" s="60">
        <f t="shared" si="4"/>
        <v>24.7</v>
      </c>
      <c r="J124" s="55">
        <v>0</v>
      </c>
      <c r="K124" s="167">
        <v>0.625</v>
      </c>
      <c r="L124" s="167">
        <v>2.625</v>
      </c>
      <c r="M124" s="167">
        <v>58.5</v>
      </c>
      <c r="N124" s="168" t="s">
        <v>124</v>
      </c>
      <c r="P124" s="78"/>
      <c r="R124" s="78"/>
      <c r="W124" s="57">
        <v>20</v>
      </c>
      <c r="X124">
        <v>18</v>
      </c>
      <c r="Y124">
        <v>11</v>
      </c>
      <c r="Z124">
        <v>7</v>
      </c>
    </row>
    <row r="125" spans="1:26" ht="15.75" customHeight="1" thickBot="1" x14ac:dyDescent="0.3">
      <c r="A125" s="1">
        <v>2015</v>
      </c>
      <c r="B125" s="1">
        <v>7</v>
      </c>
      <c r="C125" s="1">
        <v>2</v>
      </c>
      <c r="D125" s="1">
        <v>24.9</v>
      </c>
      <c r="E125" s="1" t="s">
        <v>14</v>
      </c>
      <c r="F125" s="17" t="s">
        <v>16</v>
      </c>
      <c r="G125">
        <f t="shared" si="5"/>
        <v>9.8999999999999986</v>
      </c>
      <c r="H125" s="5">
        <v>42187</v>
      </c>
      <c r="I125" s="60">
        <f t="shared" si="4"/>
        <v>24.9</v>
      </c>
      <c r="J125" s="55">
        <v>0</v>
      </c>
      <c r="K125" s="167">
        <v>0.875</v>
      </c>
      <c r="L125" s="167">
        <v>3.125</v>
      </c>
      <c r="M125" s="167">
        <v>53.625</v>
      </c>
      <c r="N125" s="168" t="s">
        <v>124</v>
      </c>
      <c r="P125" s="78"/>
      <c r="R125" s="78"/>
      <c r="W125" s="57">
        <v>18</v>
      </c>
      <c r="X125">
        <v>15</v>
      </c>
      <c r="Y125">
        <v>11</v>
      </c>
      <c r="Z125">
        <v>8</v>
      </c>
    </row>
    <row r="126" spans="1:26" ht="15.75" customHeight="1" thickBot="1" x14ac:dyDescent="0.3">
      <c r="A126" s="1">
        <v>2015</v>
      </c>
      <c r="B126" s="1">
        <v>7</v>
      </c>
      <c r="C126" s="1">
        <v>3</v>
      </c>
      <c r="D126" s="1">
        <v>24.5</v>
      </c>
      <c r="E126" s="1" t="s">
        <v>14</v>
      </c>
      <c r="F126" s="17" t="s">
        <v>16</v>
      </c>
      <c r="G126">
        <f t="shared" si="5"/>
        <v>9.5</v>
      </c>
      <c r="H126" s="5">
        <v>42188</v>
      </c>
      <c r="I126" s="60">
        <f t="shared" si="4"/>
        <v>24.5</v>
      </c>
      <c r="J126" s="55">
        <v>2.2999999999999998</v>
      </c>
      <c r="K126" s="167">
        <v>2.5</v>
      </c>
      <c r="L126" s="167">
        <v>7</v>
      </c>
      <c r="M126" s="167">
        <v>62.875</v>
      </c>
      <c r="N126" s="168" t="s">
        <v>117</v>
      </c>
      <c r="P126" s="78"/>
      <c r="R126" s="78"/>
      <c r="W126" s="57">
        <v>9</v>
      </c>
      <c r="X126">
        <v>11</v>
      </c>
      <c r="Y126">
        <v>8</v>
      </c>
      <c r="Z126">
        <v>4</v>
      </c>
    </row>
    <row r="127" spans="1:26" ht="15.75" customHeight="1" thickBot="1" x14ac:dyDescent="0.3">
      <c r="A127" s="1">
        <v>2015</v>
      </c>
      <c r="B127" s="1">
        <v>7</v>
      </c>
      <c r="C127" s="1">
        <v>4</v>
      </c>
      <c r="D127" s="1">
        <v>18.899999999999999</v>
      </c>
      <c r="E127" s="1" t="s">
        <v>14</v>
      </c>
      <c r="F127" s="17" t="s">
        <v>16</v>
      </c>
      <c r="G127">
        <f t="shared" si="5"/>
        <v>3.8999999999999986</v>
      </c>
      <c r="H127" s="5">
        <v>42189</v>
      </c>
      <c r="I127" s="60">
        <f t="shared" si="4"/>
        <v>18.899999999999999</v>
      </c>
      <c r="J127" s="55">
        <v>13.2</v>
      </c>
      <c r="K127" s="167">
        <v>2.625</v>
      </c>
      <c r="L127" s="167">
        <v>8</v>
      </c>
      <c r="M127" s="167">
        <v>82.625</v>
      </c>
      <c r="N127" s="168" t="s">
        <v>120</v>
      </c>
      <c r="P127" s="78"/>
      <c r="R127" s="78"/>
      <c r="W127" s="57">
        <v>1</v>
      </c>
      <c r="X127">
        <v>3</v>
      </c>
      <c r="Y127">
        <v>1</v>
      </c>
      <c r="Z127">
        <v>1</v>
      </c>
    </row>
    <row r="128" spans="1:26" ht="15.75" customHeight="1" thickBot="1" x14ac:dyDescent="0.3">
      <c r="A128" s="1">
        <v>2015</v>
      </c>
      <c r="B128" s="1">
        <v>7</v>
      </c>
      <c r="C128" s="1">
        <v>5</v>
      </c>
      <c r="D128" s="1">
        <v>15.4</v>
      </c>
      <c r="E128" s="1" t="s">
        <v>14</v>
      </c>
      <c r="F128" s="17" t="s">
        <v>16</v>
      </c>
      <c r="G128">
        <f t="shared" si="5"/>
        <v>0.40000000000000036</v>
      </c>
      <c r="H128" s="5">
        <v>42190</v>
      </c>
      <c r="I128" s="60">
        <f t="shared" si="4"/>
        <v>15.4</v>
      </c>
      <c r="J128" s="55">
        <v>0</v>
      </c>
      <c r="K128" s="167">
        <v>2.625</v>
      </c>
      <c r="L128" s="167">
        <v>7.375</v>
      </c>
      <c r="M128" s="167">
        <v>67</v>
      </c>
      <c r="N128" s="168" t="s">
        <v>121</v>
      </c>
      <c r="P128" s="78"/>
      <c r="R128" s="78"/>
      <c r="W128" s="57">
        <v>8</v>
      </c>
      <c r="X128">
        <v>1</v>
      </c>
      <c r="Y128">
        <v>6</v>
      </c>
      <c r="Z128">
        <v>3</v>
      </c>
    </row>
    <row r="129" spans="1:26" ht="15.75" customHeight="1" thickBot="1" x14ac:dyDescent="0.3">
      <c r="A129" s="1">
        <v>2015</v>
      </c>
      <c r="B129" s="1">
        <v>7</v>
      </c>
      <c r="C129" s="1">
        <v>6</v>
      </c>
      <c r="D129" s="1">
        <v>12.3</v>
      </c>
      <c r="E129" s="1" t="s">
        <v>13</v>
      </c>
      <c r="F129" s="17" t="s">
        <v>16</v>
      </c>
      <c r="G129">
        <f t="shared" si="5"/>
        <v>-2.6999999999999993</v>
      </c>
      <c r="H129" s="5">
        <v>42191</v>
      </c>
      <c r="I129" s="60">
        <f t="shared" si="4"/>
        <v>12.3</v>
      </c>
      <c r="J129" s="55">
        <v>0.9</v>
      </c>
      <c r="K129" s="167">
        <v>2.75</v>
      </c>
      <c r="L129" s="167">
        <v>7.25</v>
      </c>
      <c r="M129" s="167">
        <v>76.375</v>
      </c>
      <c r="N129" s="168" t="s">
        <v>119</v>
      </c>
      <c r="P129" s="78"/>
      <c r="R129" s="78"/>
      <c r="W129" s="57">
        <v>4</v>
      </c>
      <c r="Y129">
        <v>5</v>
      </c>
      <c r="Z129">
        <v>2</v>
      </c>
    </row>
    <row r="130" spans="1:26" ht="15.75" customHeight="1" thickBot="1" x14ac:dyDescent="0.3">
      <c r="A130" s="1">
        <v>2015</v>
      </c>
      <c r="B130" s="1">
        <v>7</v>
      </c>
      <c r="C130" s="1">
        <v>7</v>
      </c>
      <c r="D130" s="1">
        <v>16.100000000000001</v>
      </c>
      <c r="E130" s="1" t="s">
        <v>14</v>
      </c>
      <c r="F130" s="17" t="s">
        <v>16</v>
      </c>
      <c r="G130">
        <f t="shared" si="5"/>
        <v>1.1000000000000014</v>
      </c>
      <c r="H130" s="5">
        <v>42192</v>
      </c>
      <c r="I130" s="60">
        <f t="shared" si="4"/>
        <v>16.100000000000001</v>
      </c>
      <c r="J130" s="55">
        <v>0</v>
      </c>
      <c r="K130" s="167">
        <v>2.625</v>
      </c>
      <c r="L130" s="167">
        <v>8.875</v>
      </c>
      <c r="M130" s="167">
        <v>62.375</v>
      </c>
      <c r="N130" s="168" t="s">
        <v>121</v>
      </c>
      <c r="P130" s="78"/>
      <c r="R130" s="78"/>
      <c r="W130" s="57">
        <v>11</v>
      </c>
      <c r="Y130">
        <v>6</v>
      </c>
      <c r="Z130">
        <v>4</v>
      </c>
    </row>
    <row r="131" spans="1:26" ht="15.75" customHeight="1" thickBot="1" x14ac:dyDescent="0.3">
      <c r="A131" s="1">
        <v>2015</v>
      </c>
      <c r="B131" s="1">
        <v>7</v>
      </c>
      <c r="C131" s="1">
        <v>8</v>
      </c>
      <c r="D131" s="1">
        <v>17.2</v>
      </c>
      <c r="E131" s="1" t="s">
        <v>14</v>
      </c>
      <c r="F131" s="17" t="s">
        <v>16</v>
      </c>
      <c r="G131">
        <f t="shared" si="5"/>
        <v>2.1999999999999993</v>
      </c>
      <c r="H131" s="5">
        <v>42193</v>
      </c>
      <c r="I131" s="60">
        <f t="shared" ref="I131:I194" si="6">D131</f>
        <v>17.2</v>
      </c>
      <c r="J131" s="55">
        <v>10.4</v>
      </c>
      <c r="K131" s="167">
        <v>2.25</v>
      </c>
      <c r="L131" s="167">
        <v>6.25</v>
      </c>
      <c r="M131" s="167">
        <v>78.875</v>
      </c>
      <c r="N131" s="168" t="s">
        <v>120</v>
      </c>
      <c r="P131" s="78"/>
      <c r="R131" s="78"/>
      <c r="W131" s="57">
        <v>1</v>
      </c>
      <c r="Y131">
        <v>1</v>
      </c>
      <c r="Z131">
        <v>1</v>
      </c>
    </row>
    <row r="132" spans="1:26" ht="15.75" customHeight="1" thickBot="1" x14ac:dyDescent="0.3">
      <c r="A132" s="1">
        <v>2015</v>
      </c>
      <c r="B132" s="1">
        <v>7</v>
      </c>
      <c r="C132" s="1">
        <v>9</v>
      </c>
      <c r="D132" s="1">
        <v>14.4</v>
      </c>
      <c r="E132" s="1" t="s">
        <v>13</v>
      </c>
      <c r="F132" s="17" t="s">
        <v>16</v>
      </c>
      <c r="G132">
        <f t="shared" si="5"/>
        <v>-0.59999999999999964</v>
      </c>
      <c r="H132" s="5">
        <v>42194</v>
      </c>
      <c r="I132" s="60">
        <f t="shared" si="6"/>
        <v>14.4</v>
      </c>
      <c r="J132" s="55">
        <v>0</v>
      </c>
      <c r="K132" s="167">
        <v>1.25</v>
      </c>
      <c r="L132" s="167">
        <v>4.5</v>
      </c>
      <c r="M132" s="167">
        <v>68.5</v>
      </c>
      <c r="N132" s="168" t="s">
        <v>117</v>
      </c>
      <c r="P132" s="78"/>
      <c r="R132" s="78"/>
      <c r="W132" s="57">
        <v>8</v>
      </c>
      <c r="Y132">
        <v>4</v>
      </c>
      <c r="Z132">
        <v>5</v>
      </c>
    </row>
    <row r="133" spans="1:26" ht="15.75" customHeight="1" thickBot="1" x14ac:dyDescent="0.3">
      <c r="A133" s="1">
        <v>2015</v>
      </c>
      <c r="B133" s="1">
        <v>7</v>
      </c>
      <c r="C133" s="1">
        <v>10</v>
      </c>
      <c r="D133" s="1">
        <v>16</v>
      </c>
      <c r="E133" s="1" t="s">
        <v>14</v>
      </c>
      <c r="F133" s="17" t="s">
        <v>16</v>
      </c>
      <c r="G133">
        <f t="shared" si="5"/>
        <v>1</v>
      </c>
      <c r="H133" s="5">
        <v>42195</v>
      </c>
      <c r="I133" s="60">
        <f t="shared" si="6"/>
        <v>16</v>
      </c>
      <c r="J133" s="55">
        <v>0</v>
      </c>
      <c r="K133" s="167">
        <v>1.125</v>
      </c>
      <c r="L133" s="167">
        <v>4</v>
      </c>
      <c r="M133" s="167">
        <v>63.75</v>
      </c>
      <c r="N133" s="168" t="s">
        <v>118</v>
      </c>
      <c r="P133" s="78"/>
      <c r="R133" s="78"/>
      <c r="W133" s="57">
        <v>14</v>
      </c>
      <c r="Y133">
        <v>6</v>
      </c>
      <c r="Z133">
        <v>8</v>
      </c>
    </row>
    <row r="134" spans="1:26" ht="15.75" customHeight="1" thickBot="1" x14ac:dyDescent="0.3">
      <c r="A134" s="1">
        <v>2015</v>
      </c>
      <c r="B134" s="1">
        <v>7</v>
      </c>
      <c r="C134" s="1">
        <v>11</v>
      </c>
      <c r="D134" s="1">
        <v>16.399999999999999</v>
      </c>
      <c r="E134" s="1" t="s">
        <v>14</v>
      </c>
      <c r="F134" s="17" t="s">
        <v>16</v>
      </c>
      <c r="G134">
        <f t="shared" si="5"/>
        <v>1.3999999999999986</v>
      </c>
      <c r="H134" s="5">
        <v>42196</v>
      </c>
      <c r="I134" s="60">
        <f t="shared" si="6"/>
        <v>16.399999999999999</v>
      </c>
      <c r="J134" s="55">
        <v>0.9</v>
      </c>
      <c r="K134" s="167">
        <v>2.375</v>
      </c>
      <c r="L134" s="167">
        <v>6.875</v>
      </c>
      <c r="M134" s="167">
        <v>75.375</v>
      </c>
      <c r="N134" s="168" t="s">
        <v>119</v>
      </c>
      <c r="P134" s="78"/>
      <c r="R134" s="78"/>
      <c r="W134" s="57">
        <v>7</v>
      </c>
      <c r="Y134">
        <v>5</v>
      </c>
      <c r="Z134">
        <v>6</v>
      </c>
    </row>
    <row r="135" spans="1:26" ht="15.75" customHeight="1" thickBot="1" x14ac:dyDescent="0.3">
      <c r="A135" s="1">
        <v>2015</v>
      </c>
      <c r="B135" s="1">
        <v>7</v>
      </c>
      <c r="C135" s="1">
        <v>12</v>
      </c>
      <c r="D135" s="1">
        <v>17.2</v>
      </c>
      <c r="E135" s="1" t="s">
        <v>14</v>
      </c>
      <c r="F135" s="17" t="s">
        <v>16</v>
      </c>
      <c r="G135">
        <f t="shared" si="5"/>
        <v>2.1999999999999993</v>
      </c>
      <c r="H135" s="5">
        <v>42197</v>
      </c>
      <c r="I135" s="60">
        <f t="shared" si="6"/>
        <v>17.2</v>
      </c>
      <c r="J135" s="55">
        <v>0</v>
      </c>
      <c r="K135" s="167">
        <v>1.75</v>
      </c>
      <c r="L135" s="167">
        <v>5.25</v>
      </c>
      <c r="M135" s="167">
        <v>63</v>
      </c>
      <c r="N135" s="168" t="s">
        <v>121</v>
      </c>
      <c r="P135" s="78"/>
      <c r="R135" s="78"/>
      <c r="W135" s="57">
        <v>12</v>
      </c>
      <c r="Y135">
        <v>6</v>
      </c>
      <c r="Z135">
        <v>10</v>
      </c>
    </row>
    <row r="136" spans="1:26" ht="15.75" customHeight="1" thickBot="1" x14ac:dyDescent="0.3">
      <c r="A136" s="1">
        <v>2015</v>
      </c>
      <c r="B136" s="1">
        <v>7</v>
      </c>
      <c r="C136" s="1">
        <v>13</v>
      </c>
      <c r="D136" s="1">
        <v>22.7</v>
      </c>
      <c r="E136" s="1" t="s">
        <v>14</v>
      </c>
      <c r="F136" s="17" t="s">
        <v>16</v>
      </c>
      <c r="G136">
        <f t="shared" si="5"/>
        <v>7.6999999999999993</v>
      </c>
      <c r="H136" s="5">
        <v>42198</v>
      </c>
      <c r="I136" s="60">
        <f t="shared" si="6"/>
        <v>22.7</v>
      </c>
      <c r="J136" s="55">
        <v>0</v>
      </c>
      <c r="K136" s="167">
        <v>1.625</v>
      </c>
      <c r="L136" s="167">
        <v>4.5</v>
      </c>
      <c r="M136" s="167">
        <v>61.625</v>
      </c>
      <c r="N136" s="168" t="s">
        <v>118</v>
      </c>
      <c r="P136" s="78"/>
      <c r="R136" s="78"/>
      <c r="W136" s="57">
        <v>18</v>
      </c>
      <c r="Y136">
        <v>8</v>
      </c>
      <c r="Z136">
        <v>14</v>
      </c>
    </row>
    <row r="137" spans="1:26" ht="15.75" customHeight="1" thickBot="1" x14ac:dyDescent="0.3">
      <c r="A137" s="1">
        <v>2015</v>
      </c>
      <c r="B137" s="1">
        <v>7</v>
      </c>
      <c r="C137" s="1">
        <v>14</v>
      </c>
      <c r="D137" s="1">
        <v>25.7</v>
      </c>
      <c r="E137" s="1" t="s">
        <v>14</v>
      </c>
      <c r="F137" s="17" t="s">
        <v>16</v>
      </c>
      <c r="G137">
        <f t="shared" si="5"/>
        <v>10.7</v>
      </c>
      <c r="H137" s="5">
        <v>42199</v>
      </c>
      <c r="I137" s="60">
        <f t="shared" si="6"/>
        <v>25.7</v>
      </c>
      <c r="J137" s="55">
        <v>0</v>
      </c>
      <c r="K137" s="167">
        <v>1.75</v>
      </c>
      <c r="L137" s="167">
        <v>5</v>
      </c>
      <c r="M137" s="167">
        <v>61.875</v>
      </c>
      <c r="N137" s="168" t="s">
        <v>117</v>
      </c>
      <c r="P137" s="78"/>
      <c r="R137" s="78"/>
      <c r="W137" s="57">
        <v>23</v>
      </c>
      <c r="Y137">
        <v>9</v>
      </c>
      <c r="Z137">
        <v>25</v>
      </c>
    </row>
    <row r="138" spans="1:26" ht="15.75" customHeight="1" thickBot="1" x14ac:dyDescent="0.3">
      <c r="A138" s="1">
        <v>2015</v>
      </c>
      <c r="B138" s="1">
        <v>7</v>
      </c>
      <c r="C138" s="1">
        <v>15</v>
      </c>
      <c r="D138" s="1">
        <v>23.2</v>
      </c>
      <c r="E138" s="1" t="s">
        <v>14</v>
      </c>
      <c r="F138" s="17" t="s">
        <v>16</v>
      </c>
      <c r="G138">
        <f t="shared" si="5"/>
        <v>8.1999999999999993</v>
      </c>
      <c r="H138" s="5">
        <v>42200</v>
      </c>
      <c r="I138" s="60">
        <f t="shared" si="6"/>
        <v>23.2</v>
      </c>
      <c r="J138" s="55">
        <v>0</v>
      </c>
      <c r="K138" s="167">
        <v>1.5</v>
      </c>
      <c r="L138" s="167">
        <v>4.875</v>
      </c>
      <c r="M138" s="167">
        <v>61.25</v>
      </c>
      <c r="N138" s="168" t="s">
        <v>120</v>
      </c>
      <c r="P138" s="78"/>
      <c r="R138" s="78"/>
      <c r="W138" s="57">
        <v>27</v>
      </c>
      <c r="Y138">
        <v>10</v>
      </c>
      <c r="Z138">
        <v>18</v>
      </c>
    </row>
    <row r="139" spans="1:26" ht="15.75" customHeight="1" thickBot="1" x14ac:dyDescent="0.3">
      <c r="A139" s="1">
        <v>2015</v>
      </c>
      <c r="B139" s="1">
        <v>7</v>
      </c>
      <c r="C139" s="1">
        <v>16</v>
      </c>
      <c r="D139" s="1">
        <v>20.2</v>
      </c>
      <c r="E139" s="1" t="s">
        <v>14</v>
      </c>
      <c r="F139" s="17" t="s">
        <v>16</v>
      </c>
      <c r="G139">
        <f t="shared" si="5"/>
        <v>5.1999999999999993</v>
      </c>
      <c r="H139" s="5">
        <v>42201</v>
      </c>
      <c r="I139" s="60">
        <f t="shared" si="6"/>
        <v>20.2</v>
      </c>
      <c r="J139" s="55">
        <v>0</v>
      </c>
      <c r="K139" s="167">
        <v>0.875</v>
      </c>
      <c r="L139" s="167">
        <v>3.375</v>
      </c>
      <c r="M139" s="167">
        <v>59.625</v>
      </c>
      <c r="N139" s="168" t="s">
        <v>127</v>
      </c>
      <c r="P139" s="78"/>
      <c r="R139" s="78"/>
      <c r="W139" s="57">
        <v>29</v>
      </c>
      <c r="Y139">
        <v>11</v>
      </c>
      <c r="Z139">
        <v>17</v>
      </c>
    </row>
    <row r="140" spans="1:26" ht="15.75" customHeight="1" thickBot="1" x14ac:dyDescent="0.3">
      <c r="A140" s="1">
        <v>2015</v>
      </c>
      <c r="B140" s="1">
        <v>7</v>
      </c>
      <c r="C140" s="1">
        <v>17</v>
      </c>
      <c r="D140" s="1">
        <v>21.5</v>
      </c>
      <c r="E140" s="1" t="s">
        <v>14</v>
      </c>
      <c r="F140" s="17" t="s">
        <v>16</v>
      </c>
      <c r="G140">
        <f t="shared" si="5"/>
        <v>6.5</v>
      </c>
      <c r="H140" s="5">
        <v>42202</v>
      </c>
      <c r="I140" s="60">
        <f t="shared" si="6"/>
        <v>21.5</v>
      </c>
      <c r="J140" s="55">
        <v>0</v>
      </c>
      <c r="K140" s="167">
        <v>1.125</v>
      </c>
      <c r="L140" s="167">
        <v>4.625</v>
      </c>
      <c r="M140" s="167">
        <v>55.625</v>
      </c>
      <c r="N140" s="168" t="s">
        <v>129</v>
      </c>
      <c r="P140" s="78"/>
      <c r="R140" s="78"/>
      <c r="W140" s="57">
        <v>30</v>
      </c>
      <c r="Y140">
        <v>11</v>
      </c>
      <c r="Z140">
        <v>16</v>
      </c>
    </row>
    <row r="141" spans="1:26" ht="15.75" customHeight="1" thickBot="1" x14ac:dyDescent="0.3">
      <c r="A141" s="1">
        <v>2015</v>
      </c>
      <c r="B141" s="1">
        <v>7</v>
      </c>
      <c r="C141" s="1">
        <v>18</v>
      </c>
      <c r="D141" s="1">
        <v>23</v>
      </c>
      <c r="E141" s="1" t="s">
        <v>14</v>
      </c>
      <c r="F141" s="17" t="s">
        <v>16</v>
      </c>
      <c r="G141">
        <f t="shared" si="5"/>
        <v>8</v>
      </c>
      <c r="H141" s="5">
        <v>42203</v>
      </c>
      <c r="I141" s="60">
        <f t="shared" si="6"/>
        <v>23</v>
      </c>
      <c r="J141" s="55">
        <v>0</v>
      </c>
      <c r="K141" s="167">
        <v>1</v>
      </c>
      <c r="L141" s="167">
        <v>3.375</v>
      </c>
      <c r="M141" s="167">
        <v>56.875</v>
      </c>
      <c r="N141" s="168" t="s">
        <v>127</v>
      </c>
      <c r="P141" s="78"/>
      <c r="R141" s="78"/>
      <c r="W141" s="57">
        <v>31</v>
      </c>
      <c r="Y141">
        <v>11</v>
      </c>
      <c r="Z141">
        <v>17</v>
      </c>
    </row>
    <row r="142" spans="1:26" ht="15.75" customHeight="1" thickBot="1" x14ac:dyDescent="0.3">
      <c r="A142" s="1">
        <v>2015</v>
      </c>
      <c r="B142" s="1">
        <v>7</v>
      </c>
      <c r="C142" s="1">
        <v>19</v>
      </c>
      <c r="D142" s="1">
        <v>23.5</v>
      </c>
      <c r="E142" s="1" t="s">
        <v>14</v>
      </c>
      <c r="F142" s="17" t="s">
        <v>16</v>
      </c>
      <c r="G142">
        <f t="shared" si="5"/>
        <v>8.5</v>
      </c>
      <c r="H142" s="5">
        <v>42204</v>
      </c>
      <c r="I142" s="60">
        <f t="shared" si="6"/>
        <v>23.5</v>
      </c>
      <c r="J142" s="55">
        <v>0</v>
      </c>
      <c r="K142" s="167">
        <v>1.875</v>
      </c>
      <c r="L142" s="167">
        <v>5.625</v>
      </c>
      <c r="M142" s="167">
        <v>51</v>
      </c>
      <c r="N142" s="168" t="s">
        <v>119</v>
      </c>
      <c r="P142" s="78"/>
      <c r="R142" s="78"/>
      <c r="W142" s="57">
        <v>32</v>
      </c>
      <c r="Y142">
        <v>12</v>
      </c>
      <c r="Z142">
        <v>15</v>
      </c>
    </row>
    <row r="143" spans="1:26" ht="15.75" customHeight="1" thickBot="1" x14ac:dyDescent="0.3">
      <c r="A143" s="1">
        <v>2015</v>
      </c>
      <c r="B143" s="1">
        <v>7</v>
      </c>
      <c r="C143" s="1">
        <v>20</v>
      </c>
      <c r="D143" s="1">
        <v>23</v>
      </c>
      <c r="E143" s="1" t="s">
        <v>14</v>
      </c>
      <c r="F143" s="17" t="s">
        <v>16</v>
      </c>
      <c r="G143">
        <f t="shared" ref="G143:G188" si="7">D143-15</f>
        <v>8</v>
      </c>
      <c r="H143" s="5">
        <v>42205</v>
      </c>
      <c r="I143" s="60">
        <f t="shared" si="6"/>
        <v>23</v>
      </c>
      <c r="J143" s="55">
        <v>0</v>
      </c>
      <c r="K143" s="167">
        <v>1</v>
      </c>
      <c r="L143" s="167">
        <v>3.375</v>
      </c>
      <c r="M143" s="167">
        <v>56.5</v>
      </c>
      <c r="N143" s="168" t="s">
        <v>120</v>
      </c>
      <c r="P143" s="78"/>
      <c r="R143" s="78"/>
      <c r="W143" s="57">
        <v>32</v>
      </c>
      <c r="Y143">
        <v>24</v>
      </c>
      <c r="Z143" s="57">
        <v>14</v>
      </c>
    </row>
    <row r="144" spans="1:26" ht="15.75" customHeight="1" thickBot="1" x14ac:dyDescent="0.3">
      <c r="A144" s="1">
        <v>2015</v>
      </c>
      <c r="B144" s="1">
        <v>7</v>
      </c>
      <c r="C144" s="1">
        <v>21</v>
      </c>
      <c r="D144" s="1">
        <v>21.9</v>
      </c>
      <c r="E144" s="1" t="s">
        <v>14</v>
      </c>
      <c r="F144" s="17" t="s">
        <v>16</v>
      </c>
      <c r="G144">
        <f t="shared" si="7"/>
        <v>6.8999999999999986</v>
      </c>
      <c r="H144" s="5">
        <v>42206</v>
      </c>
      <c r="I144" s="60">
        <f t="shared" si="6"/>
        <v>21.9</v>
      </c>
      <c r="J144" s="55">
        <v>0</v>
      </c>
      <c r="K144" s="167">
        <v>1.5</v>
      </c>
      <c r="L144" s="167">
        <v>4.5</v>
      </c>
      <c r="M144" s="167">
        <v>60.75</v>
      </c>
      <c r="N144" s="168" t="s">
        <v>118</v>
      </c>
      <c r="P144" s="78"/>
      <c r="R144" s="78"/>
      <c r="W144" s="57">
        <v>31</v>
      </c>
      <c r="Y144">
        <v>11</v>
      </c>
      <c r="Z144" s="57">
        <v>12</v>
      </c>
    </row>
    <row r="145" spans="1:28" ht="15.75" customHeight="1" thickBot="1" x14ac:dyDescent="0.3">
      <c r="A145" s="1">
        <v>2015</v>
      </c>
      <c r="B145" s="1">
        <v>7</v>
      </c>
      <c r="C145" s="1">
        <v>22</v>
      </c>
      <c r="D145" s="1">
        <v>21.8</v>
      </c>
      <c r="E145" s="1" t="s">
        <v>14</v>
      </c>
      <c r="F145" s="17" t="s">
        <v>16</v>
      </c>
      <c r="G145">
        <f t="shared" si="7"/>
        <v>6.8000000000000007</v>
      </c>
      <c r="H145" s="5">
        <v>42207</v>
      </c>
      <c r="I145" s="60">
        <f t="shared" si="6"/>
        <v>21.8</v>
      </c>
      <c r="J145" s="55">
        <v>0</v>
      </c>
      <c r="K145" s="167">
        <v>1.25</v>
      </c>
      <c r="L145" s="167">
        <v>4.375</v>
      </c>
      <c r="M145" s="167">
        <v>67.125</v>
      </c>
      <c r="N145" s="168" t="s">
        <v>119</v>
      </c>
      <c r="P145" s="78"/>
      <c r="R145" s="78"/>
      <c r="W145" s="57">
        <v>30</v>
      </c>
      <c r="Y145">
        <v>10</v>
      </c>
      <c r="Z145" s="57">
        <v>10</v>
      </c>
    </row>
    <row r="146" spans="1:28" ht="15.75" customHeight="1" thickBot="1" x14ac:dyDescent="0.3">
      <c r="A146" s="1">
        <v>2015</v>
      </c>
      <c r="B146" s="1">
        <v>7</v>
      </c>
      <c r="C146" s="1">
        <v>23</v>
      </c>
      <c r="D146" s="1">
        <v>23.6</v>
      </c>
      <c r="E146" s="1" t="s">
        <v>14</v>
      </c>
      <c r="F146" s="17" t="s">
        <v>16</v>
      </c>
      <c r="G146">
        <f t="shared" si="7"/>
        <v>8.6000000000000014</v>
      </c>
      <c r="H146" s="5">
        <v>42208</v>
      </c>
      <c r="I146" s="60">
        <f t="shared" si="6"/>
        <v>23.6</v>
      </c>
      <c r="J146" s="55">
        <v>0.1</v>
      </c>
      <c r="K146" s="167">
        <v>3.625</v>
      </c>
      <c r="L146" s="167">
        <v>9.125</v>
      </c>
      <c r="M146" s="167">
        <v>62.25</v>
      </c>
      <c r="N146" s="168" t="s">
        <v>120</v>
      </c>
      <c r="P146" s="78"/>
      <c r="R146" s="78"/>
      <c r="W146" s="57">
        <v>29</v>
      </c>
      <c r="Y146">
        <v>9</v>
      </c>
      <c r="Z146" s="57">
        <v>9</v>
      </c>
    </row>
    <row r="147" spans="1:28" ht="15.75" customHeight="1" thickBot="1" x14ac:dyDescent="0.3">
      <c r="A147" s="1">
        <v>2015</v>
      </c>
      <c r="B147" s="1">
        <v>7</v>
      </c>
      <c r="C147" s="1">
        <v>24</v>
      </c>
      <c r="D147" s="1">
        <v>22.7</v>
      </c>
      <c r="E147" s="1" t="s">
        <v>14</v>
      </c>
      <c r="F147" s="17" t="s">
        <v>16</v>
      </c>
      <c r="G147">
        <f t="shared" si="7"/>
        <v>7.6999999999999993</v>
      </c>
      <c r="H147" s="5">
        <v>42209</v>
      </c>
      <c r="I147" s="60">
        <f t="shared" si="6"/>
        <v>22.7</v>
      </c>
      <c r="J147" s="55">
        <v>0</v>
      </c>
      <c r="K147" s="167">
        <v>1.375</v>
      </c>
      <c r="L147" s="167">
        <v>3.875</v>
      </c>
      <c r="M147" s="167">
        <v>62.625</v>
      </c>
      <c r="N147" s="168" t="s">
        <v>124</v>
      </c>
      <c r="P147" s="78"/>
      <c r="R147" s="78"/>
      <c r="W147" s="57">
        <v>28</v>
      </c>
      <c r="Y147">
        <v>9</v>
      </c>
      <c r="Z147" s="57">
        <v>8</v>
      </c>
    </row>
    <row r="148" spans="1:28" ht="15.75" customHeight="1" thickBot="1" x14ac:dyDescent="0.3">
      <c r="A148" s="1">
        <v>2015</v>
      </c>
      <c r="B148" s="1">
        <v>7</v>
      </c>
      <c r="C148" s="1">
        <v>25</v>
      </c>
      <c r="D148" s="1">
        <v>23.2</v>
      </c>
      <c r="E148" s="1" t="s">
        <v>14</v>
      </c>
      <c r="F148" s="17" t="s">
        <v>16</v>
      </c>
      <c r="G148">
        <f t="shared" si="7"/>
        <v>8.1999999999999993</v>
      </c>
      <c r="H148" s="5">
        <v>42210</v>
      </c>
      <c r="I148" s="60">
        <f t="shared" si="6"/>
        <v>23.2</v>
      </c>
      <c r="J148" s="55">
        <v>0</v>
      </c>
      <c r="K148" s="167">
        <v>1.25</v>
      </c>
      <c r="L148" s="167">
        <v>6.75</v>
      </c>
      <c r="M148" s="167">
        <v>66.125</v>
      </c>
      <c r="N148" s="168" t="s">
        <v>127</v>
      </c>
      <c r="P148" s="78"/>
      <c r="R148" s="78"/>
      <c r="W148" s="57">
        <v>26</v>
      </c>
      <c r="Y148">
        <v>8</v>
      </c>
      <c r="Z148" s="57">
        <v>7</v>
      </c>
    </row>
    <row r="149" spans="1:28" ht="15.75" customHeight="1" thickBot="1" x14ac:dyDescent="0.3">
      <c r="A149" s="1">
        <v>2015</v>
      </c>
      <c r="B149" s="1">
        <v>7</v>
      </c>
      <c r="C149" s="1">
        <v>26</v>
      </c>
      <c r="D149" s="1">
        <v>19.8</v>
      </c>
      <c r="E149" s="1" t="s">
        <v>14</v>
      </c>
      <c r="F149" s="17" t="s">
        <v>16</v>
      </c>
      <c r="G149">
        <f t="shared" si="7"/>
        <v>4.8000000000000007</v>
      </c>
      <c r="H149" s="5">
        <v>42211</v>
      </c>
      <c r="I149" s="60">
        <f t="shared" si="6"/>
        <v>19.8</v>
      </c>
      <c r="J149" s="55">
        <v>31.5</v>
      </c>
      <c r="K149" s="167">
        <v>2.125</v>
      </c>
      <c r="L149" s="167">
        <v>6.625</v>
      </c>
      <c r="M149" s="167">
        <v>74.75</v>
      </c>
      <c r="N149" s="168" t="s">
        <v>120</v>
      </c>
      <c r="P149" s="78"/>
      <c r="R149" s="78"/>
      <c r="W149" s="57">
        <v>2</v>
      </c>
      <c r="Y149">
        <v>1</v>
      </c>
      <c r="Z149" s="57">
        <v>1</v>
      </c>
    </row>
    <row r="150" spans="1:28" ht="15.75" customHeight="1" thickBot="1" x14ac:dyDescent="0.3">
      <c r="A150" s="1">
        <v>2015</v>
      </c>
      <c r="B150" s="1">
        <v>7</v>
      </c>
      <c r="C150" s="1">
        <v>27</v>
      </c>
      <c r="D150" s="1">
        <v>19.3</v>
      </c>
      <c r="E150" s="1" t="s">
        <v>14</v>
      </c>
      <c r="F150" s="17" t="s">
        <v>16</v>
      </c>
      <c r="G150">
        <f t="shared" si="7"/>
        <v>4.3000000000000007</v>
      </c>
      <c r="H150" s="5">
        <v>42212</v>
      </c>
      <c r="I150" s="60">
        <f t="shared" si="6"/>
        <v>19.3</v>
      </c>
      <c r="J150" s="55">
        <v>0</v>
      </c>
      <c r="K150" s="167">
        <v>2</v>
      </c>
      <c r="L150" s="167">
        <v>7.125</v>
      </c>
      <c r="M150" s="167">
        <v>62.125</v>
      </c>
      <c r="N150" s="168" t="s">
        <v>121</v>
      </c>
      <c r="P150" s="78"/>
      <c r="R150" s="78"/>
      <c r="W150" s="57">
        <v>15</v>
      </c>
      <c r="Y150">
        <v>5</v>
      </c>
      <c r="Z150" s="57">
        <v>4</v>
      </c>
      <c r="AA150">
        <v>8</v>
      </c>
    </row>
    <row r="151" spans="1:28" ht="15.75" customHeight="1" thickBot="1" x14ac:dyDescent="0.3">
      <c r="A151" s="1">
        <v>2015</v>
      </c>
      <c r="B151" s="1">
        <v>7</v>
      </c>
      <c r="C151" s="1">
        <v>28</v>
      </c>
      <c r="D151" s="1">
        <v>18.5</v>
      </c>
      <c r="E151" s="1" t="s">
        <v>14</v>
      </c>
      <c r="F151" s="17" t="s">
        <v>16</v>
      </c>
      <c r="G151">
        <f t="shared" si="7"/>
        <v>3.5</v>
      </c>
      <c r="H151" s="5">
        <v>42213</v>
      </c>
      <c r="I151" s="60">
        <f t="shared" si="6"/>
        <v>18.5</v>
      </c>
      <c r="J151" s="55">
        <v>0.6</v>
      </c>
      <c r="K151" s="167">
        <v>1.875</v>
      </c>
      <c r="L151" s="167">
        <v>6.5</v>
      </c>
      <c r="M151" s="167">
        <v>69.5</v>
      </c>
      <c r="N151" s="168" t="s">
        <v>117</v>
      </c>
      <c r="P151" s="78"/>
      <c r="R151" s="78"/>
      <c r="W151" s="57">
        <v>7</v>
      </c>
      <c r="Y151">
        <v>4</v>
      </c>
      <c r="Z151" s="57">
        <v>3</v>
      </c>
      <c r="AA151">
        <v>12</v>
      </c>
    </row>
    <row r="152" spans="1:28" ht="15.75" customHeight="1" thickBot="1" x14ac:dyDescent="0.3">
      <c r="A152" s="1">
        <v>2015</v>
      </c>
      <c r="B152" s="1">
        <v>7</v>
      </c>
      <c r="C152" s="1">
        <v>29</v>
      </c>
      <c r="D152" s="1">
        <v>18.2</v>
      </c>
      <c r="E152" s="1" t="s">
        <v>14</v>
      </c>
      <c r="F152" s="17" t="s">
        <v>16</v>
      </c>
      <c r="G152">
        <f t="shared" si="7"/>
        <v>3.1999999999999993</v>
      </c>
      <c r="H152" s="5">
        <v>42214</v>
      </c>
      <c r="I152" s="60">
        <f t="shared" si="6"/>
        <v>18.2</v>
      </c>
      <c r="J152" s="55">
        <v>2.6</v>
      </c>
      <c r="K152" s="167">
        <v>1.75</v>
      </c>
      <c r="L152" s="167">
        <v>5.75</v>
      </c>
      <c r="M152" s="167">
        <v>67.375</v>
      </c>
      <c r="N152" s="168" t="s">
        <v>120</v>
      </c>
      <c r="P152" s="78"/>
      <c r="R152" s="78"/>
      <c r="W152" s="57">
        <v>4</v>
      </c>
      <c r="Y152">
        <v>2</v>
      </c>
      <c r="Z152" s="57">
        <v>2</v>
      </c>
      <c r="AA152">
        <v>15</v>
      </c>
      <c r="AB152" s="57">
        <v>7</v>
      </c>
    </row>
    <row r="153" spans="1:28" ht="15.75" customHeight="1" thickBot="1" x14ac:dyDescent="0.3">
      <c r="A153" s="1">
        <v>2015</v>
      </c>
      <c r="B153" s="1">
        <v>7</v>
      </c>
      <c r="C153" s="1">
        <v>30</v>
      </c>
      <c r="D153" s="1">
        <v>18.899999999999999</v>
      </c>
      <c r="E153" s="1" t="s">
        <v>14</v>
      </c>
      <c r="F153" s="17" t="s">
        <v>16</v>
      </c>
      <c r="G153">
        <f t="shared" si="7"/>
        <v>3.8999999999999986</v>
      </c>
      <c r="H153" s="5">
        <v>42215</v>
      </c>
      <c r="I153" s="60">
        <f t="shared" si="6"/>
        <v>18.899999999999999</v>
      </c>
      <c r="J153" s="55">
        <v>1.1000000000000001</v>
      </c>
      <c r="K153" s="167">
        <v>1.75</v>
      </c>
      <c r="L153" s="167">
        <v>5.625</v>
      </c>
      <c r="M153" s="167">
        <v>72.5</v>
      </c>
      <c r="N153" s="168" t="s">
        <v>122</v>
      </c>
      <c r="P153" s="78"/>
      <c r="R153" s="78"/>
      <c r="W153" s="57">
        <v>2</v>
      </c>
      <c r="Y153">
        <v>2</v>
      </c>
      <c r="Z153" s="57">
        <v>3</v>
      </c>
      <c r="AA153">
        <v>18</v>
      </c>
      <c r="AB153" s="57">
        <v>9</v>
      </c>
    </row>
    <row r="154" spans="1:28" ht="15.75" customHeight="1" thickBot="1" x14ac:dyDescent="0.3">
      <c r="A154" s="1">
        <v>2015</v>
      </c>
      <c r="B154" s="1">
        <v>7</v>
      </c>
      <c r="C154" s="1">
        <v>31</v>
      </c>
      <c r="D154" s="1">
        <v>19.5</v>
      </c>
      <c r="E154" s="1" t="s">
        <v>14</v>
      </c>
      <c r="F154" s="17" t="s">
        <v>16</v>
      </c>
      <c r="G154">
        <f t="shared" si="7"/>
        <v>4.5</v>
      </c>
      <c r="H154" s="5">
        <v>42216</v>
      </c>
      <c r="I154" s="60">
        <f t="shared" si="6"/>
        <v>19.5</v>
      </c>
      <c r="J154" s="55">
        <v>0</v>
      </c>
      <c r="K154" s="167">
        <v>1.125</v>
      </c>
      <c r="L154" s="167">
        <v>4.125</v>
      </c>
      <c r="M154" s="167">
        <v>62.5</v>
      </c>
      <c r="N154" s="168" t="s">
        <v>120</v>
      </c>
      <c r="P154" s="78"/>
      <c r="R154" s="78"/>
      <c r="W154" s="57">
        <v>6</v>
      </c>
      <c r="Y154">
        <v>3</v>
      </c>
      <c r="Z154" s="57">
        <v>5</v>
      </c>
      <c r="AA154">
        <v>25</v>
      </c>
      <c r="AB154" s="57">
        <v>13</v>
      </c>
    </row>
    <row r="155" spans="1:28" ht="15.75" customHeight="1" thickBot="1" x14ac:dyDescent="0.3">
      <c r="A155" s="1">
        <v>2015</v>
      </c>
      <c r="B155" s="1">
        <v>8</v>
      </c>
      <c r="C155" s="1">
        <v>1</v>
      </c>
      <c r="D155" s="1">
        <v>21.1</v>
      </c>
      <c r="E155" s="1" t="s">
        <v>14</v>
      </c>
      <c r="F155" s="17" t="s">
        <v>16</v>
      </c>
      <c r="G155">
        <f t="shared" si="7"/>
        <v>6.1000000000000014</v>
      </c>
      <c r="H155" s="5">
        <v>42217</v>
      </c>
      <c r="I155" s="60">
        <f t="shared" si="6"/>
        <v>21.1</v>
      </c>
      <c r="J155" s="55">
        <v>0</v>
      </c>
      <c r="K155" s="167">
        <v>2.5</v>
      </c>
      <c r="L155" s="167">
        <v>5.75</v>
      </c>
      <c r="M155" s="167">
        <v>48.75</v>
      </c>
      <c r="N155" s="168" t="s">
        <v>117</v>
      </c>
      <c r="P155" s="78"/>
      <c r="R155" s="78"/>
      <c r="W155" s="57">
        <v>9</v>
      </c>
      <c r="Y155">
        <v>4</v>
      </c>
      <c r="Z155" s="57">
        <v>4</v>
      </c>
      <c r="AA155">
        <v>35</v>
      </c>
      <c r="AB155" s="57">
        <v>17</v>
      </c>
    </row>
    <row r="156" spans="1:28" ht="15.75" customHeight="1" thickBot="1" x14ac:dyDescent="0.3">
      <c r="A156" s="1">
        <v>2015</v>
      </c>
      <c r="B156" s="1">
        <v>8</v>
      </c>
      <c r="C156" s="1">
        <v>2</v>
      </c>
      <c r="D156" s="1">
        <v>21.8</v>
      </c>
      <c r="E156" s="1" t="s">
        <v>14</v>
      </c>
      <c r="F156" s="17" t="s">
        <v>16</v>
      </c>
      <c r="G156">
        <f t="shared" si="7"/>
        <v>6.8000000000000007</v>
      </c>
      <c r="H156" s="5">
        <v>42218</v>
      </c>
      <c r="I156" s="60">
        <f t="shared" si="6"/>
        <v>21.8</v>
      </c>
      <c r="J156" s="55">
        <v>0</v>
      </c>
      <c r="K156" s="167">
        <v>3.75</v>
      </c>
      <c r="L156" s="167">
        <v>9.25</v>
      </c>
      <c r="M156" s="167">
        <v>62</v>
      </c>
      <c r="N156" s="168" t="s">
        <v>123</v>
      </c>
      <c r="P156" s="78"/>
      <c r="R156" s="78"/>
      <c r="W156" s="57">
        <v>12</v>
      </c>
      <c r="Y156">
        <v>4</v>
      </c>
      <c r="Z156" s="57">
        <v>3</v>
      </c>
      <c r="AA156">
        <v>55</v>
      </c>
      <c r="AB156" s="57">
        <v>23</v>
      </c>
    </row>
    <row r="157" spans="1:28" ht="15.75" customHeight="1" thickBot="1" x14ac:dyDescent="0.3">
      <c r="A157" s="1">
        <v>2015</v>
      </c>
      <c r="B157" s="1">
        <v>8</v>
      </c>
      <c r="C157" s="1">
        <v>3</v>
      </c>
      <c r="D157" s="1">
        <v>21.1</v>
      </c>
      <c r="E157" s="1" t="s">
        <v>14</v>
      </c>
      <c r="F157" s="17" t="s">
        <v>16</v>
      </c>
      <c r="G157">
        <f t="shared" si="7"/>
        <v>6.1000000000000014</v>
      </c>
      <c r="H157" s="5">
        <v>42219</v>
      </c>
      <c r="I157" s="60">
        <f t="shared" si="6"/>
        <v>21.1</v>
      </c>
      <c r="J157" s="55">
        <v>0</v>
      </c>
      <c r="K157" s="167">
        <v>1.25</v>
      </c>
      <c r="L157" s="167">
        <v>3.5</v>
      </c>
      <c r="M157" s="167">
        <v>65.375</v>
      </c>
      <c r="N157" s="168" t="s">
        <v>119</v>
      </c>
      <c r="P157" s="78"/>
      <c r="R157" s="78"/>
      <c r="W157" s="57">
        <v>14</v>
      </c>
      <c r="Y157">
        <v>3</v>
      </c>
      <c r="Z157" s="57">
        <v>2</v>
      </c>
      <c r="AA157">
        <v>75</v>
      </c>
      <c r="AB157" s="57">
        <v>29</v>
      </c>
    </row>
    <row r="158" spans="1:28" ht="15.75" customHeight="1" thickBot="1" x14ac:dyDescent="0.3">
      <c r="A158" s="1">
        <v>2015</v>
      </c>
      <c r="B158" s="1">
        <v>8</v>
      </c>
      <c r="C158" s="1">
        <v>4</v>
      </c>
      <c r="D158" s="1">
        <v>22.4</v>
      </c>
      <c r="E158" s="1" t="s">
        <v>14</v>
      </c>
      <c r="F158" s="17" t="s">
        <v>16</v>
      </c>
      <c r="G158">
        <f t="shared" si="7"/>
        <v>7.3999999999999986</v>
      </c>
      <c r="H158" s="5">
        <v>42220</v>
      </c>
      <c r="I158" s="60">
        <f t="shared" si="6"/>
        <v>22.4</v>
      </c>
      <c r="J158" s="55">
        <v>0</v>
      </c>
      <c r="K158" s="167">
        <v>2</v>
      </c>
      <c r="L158" s="167">
        <v>5.875</v>
      </c>
      <c r="M158" s="167">
        <v>57.5</v>
      </c>
      <c r="N158" s="168" t="s">
        <v>117</v>
      </c>
      <c r="P158" s="78"/>
      <c r="R158" s="78"/>
      <c r="W158" s="57">
        <v>15</v>
      </c>
      <c r="Y158">
        <v>2</v>
      </c>
      <c r="Z158" s="57">
        <v>1</v>
      </c>
      <c r="AA158">
        <v>100</v>
      </c>
      <c r="AB158" s="57">
        <v>48</v>
      </c>
    </row>
    <row r="159" spans="1:28" ht="15.75" customHeight="1" thickBot="1" x14ac:dyDescent="0.3">
      <c r="A159" s="1">
        <v>2015</v>
      </c>
      <c r="B159" s="1">
        <v>8</v>
      </c>
      <c r="C159" s="1">
        <v>5</v>
      </c>
      <c r="D159" s="1">
        <v>19</v>
      </c>
      <c r="E159" s="1" t="s">
        <v>14</v>
      </c>
      <c r="F159" s="17" t="s">
        <v>16</v>
      </c>
      <c r="G159">
        <f t="shared" si="7"/>
        <v>4</v>
      </c>
      <c r="H159" s="5">
        <v>42221</v>
      </c>
      <c r="I159" s="60">
        <f t="shared" si="6"/>
        <v>19</v>
      </c>
      <c r="J159" s="55">
        <v>0</v>
      </c>
      <c r="K159" s="167">
        <v>0.875</v>
      </c>
      <c r="L159" s="167">
        <v>3.375</v>
      </c>
      <c r="M159" s="167">
        <v>63.375</v>
      </c>
      <c r="N159" s="168" t="s">
        <v>118</v>
      </c>
      <c r="P159" s="78"/>
      <c r="R159" s="78"/>
      <c r="W159" s="57">
        <v>16</v>
      </c>
      <c r="Y159">
        <v>2</v>
      </c>
      <c r="Z159" s="57">
        <v>1</v>
      </c>
      <c r="AA159">
        <v>85</v>
      </c>
      <c r="AB159" s="57">
        <v>36</v>
      </c>
    </row>
    <row r="160" spans="1:28" ht="15.75" customHeight="1" thickBot="1" x14ac:dyDescent="0.3">
      <c r="A160" s="1">
        <v>2015</v>
      </c>
      <c r="B160" s="1">
        <v>8</v>
      </c>
      <c r="C160" s="1">
        <v>6</v>
      </c>
      <c r="D160" s="1">
        <v>19.899999999999999</v>
      </c>
      <c r="E160" s="1" t="s">
        <v>14</v>
      </c>
      <c r="F160" s="17" t="s">
        <v>16</v>
      </c>
      <c r="G160">
        <f t="shared" si="7"/>
        <v>4.8999999999999986</v>
      </c>
      <c r="H160" s="5">
        <v>42222</v>
      </c>
      <c r="I160" s="60">
        <f t="shared" si="6"/>
        <v>19.899999999999999</v>
      </c>
      <c r="J160" s="55">
        <v>0</v>
      </c>
      <c r="K160" s="167">
        <v>1.375</v>
      </c>
      <c r="L160" s="167">
        <v>4.875</v>
      </c>
      <c r="M160" s="167">
        <v>60.125</v>
      </c>
      <c r="N160" s="168" t="s">
        <v>120</v>
      </c>
      <c r="P160" s="78"/>
      <c r="R160" s="78"/>
      <c r="W160" s="57">
        <v>16</v>
      </c>
      <c r="Y160">
        <v>1</v>
      </c>
      <c r="Z160" s="57">
        <v>1</v>
      </c>
      <c r="AA160">
        <v>70</v>
      </c>
      <c r="AB160" s="57">
        <v>28</v>
      </c>
    </row>
    <row r="161" spans="1:28" ht="15.75" customHeight="1" thickBot="1" x14ac:dyDescent="0.3">
      <c r="A161" s="1">
        <v>2015</v>
      </c>
      <c r="B161" s="1">
        <v>8</v>
      </c>
      <c r="C161" s="1">
        <v>7</v>
      </c>
      <c r="D161" s="1">
        <v>18.100000000000001</v>
      </c>
      <c r="E161" s="1" t="s">
        <v>14</v>
      </c>
      <c r="F161" s="17" t="s">
        <v>16</v>
      </c>
      <c r="G161">
        <f t="shared" si="7"/>
        <v>3.1000000000000014</v>
      </c>
      <c r="H161" s="5">
        <v>42223</v>
      </c>
      <c r="I161" s="60">
        <f t="shared" si="6"/>
        <v>18.100000000000001</v>
      </c>
      <c r="J161" s="55">
        <v>0</v>
      </c>
      <c r="K161" s="167">
        <v>1.875</v>
      </c>
      <c r="L161" s="167">
        <v>5.5</v>
      </c>
      <c r="M161" s="167">
        <v>56.875</v>
      </c>
      <c r="N161" s="168" t="s">
        <v>121</v>
      </c>
      <c r="P161" s="78"/>
      <c r="R161" s="78"/>
      <c r="W161" s="57">
        <v>16</v>
      </c>
      <c r="Y161">
        <v>1</v>
      </c>
      <c r="Z161" s="57">
        <v>1</v>
      </c>
      <c r="AA161">
        <v>60</v>
      </c>
      <c r="AB161" s="57">
        <v>22</v>
      </c>
    </row>
    <row r="162" spans="1:28" ht="15.75" customHeight="1" thickBot="1" x14ac:dyDescent="0.3">
      <c r="A162" s="1">
        <v>2015</v>
      </c>
      <c r="B162" s="1">
        <v>8</v>
      </c>
      <c r="C162" s="1">
        <v>8</v>
      </c>
      <c r="D162" s="1">
        <v>18.2</v>
      </c>
      <c r="E162" s="1" t="s">
        <v>14</v>
      </c>
      <c r="F162" s="17" t="s">
        <v>16</v>
      </c>
      <c r="G162">
        <f t="shared" si="7"/>
        <v>3.1999999999999993</v>
      </c>
      <c r="H162" s="5">
        <v>42224</v>
      </c>
      <c r="I162" s="60">
        <f t="shared" si="6"/>
        <v>18.2</v>
      </c>
      <c r="J162" s="55">
        <v>4.2</v>
      </c>
      <c r="K162" s="167">
        <v>4.125</v>
      </c>
      <c r="L162" s="167">
        <v>10.25</v>
      </c>
      <c r="M162" s="167">
        <v>62.25</v>
      </c>
      <c r="N162" s="168" t="s">
        <v>119</v>
      </c>
      <c r="P162" s="78"/>
      <c r="R162" s="78"/>
      <c r="W162" s="57">
        <v>3</v>
      </c>
      <c r="Y162">
        <v>1</v>
      </c>
      <c r="AA162">
        <v>40</v>
      </c>
      <c r="AB162" s="57">
        <v>14</v>
      </c>
    </row>
    <row r="163" spans="1:28" ht="15.75" customHeight="1" thickBot="1" x14ac:dyDescent="0.3">
      <c r="A163" s="1">
        <v>2015</v>
      </c>
      <c r="B163" s="1">
        <v>8</v>
      </c>
      <c r="C163" s="1">
        <v>9</v>
      </c>
      <c r="D163" s="1">
        <v>15.7</v>
      </c>
      <c r="E163" s="1" t="s">
        <v>14</v>
      </c>
      <c r="F163" s="17" t="s">
        <v>16</v>
      </c>
      <c r="G163">
        <f t="shared" si="7"/>
        <v>0.69999999999999929</v>
      </c>
      <c r="H163" s="5">
        <v>42225</v>
      </c>
      <c r="I163" s="60">
        <f t="shared" si="6"/>
        <v>15.7</v>
      </c>
      <c r="J163" s="55">
        <v>0</v>
      </c>
      <c r="K163" s="167">
        <v>2.875</v>
      </c>
      <c r="L163" s="167">
        <v>7.125</v>
      </c>
      <c r="M163" s="167">
        <v>57</v>
      </c>
      <c r="N163" s="168" t="s">
        <v>119</v>
      </c>
      <c r="P163" s="78"/>
      <c r="R163" s="78"/>
      <c r="W163" s="57">
        <v>8</v>
      </c>
      <c r="Y163">
        <v>1</v>
      </c>
      <c r="AA163">
        <v>30</v>
      </c>
      <c r="AB163" s="57">
        <v>11</v>
      </c>
    </row>
    <row r="164" spans="1:28" ht="15.75" customHeight="1" thickBot="1" x14ac:dyDescent="0.3">
      <c r="A164" s="1">
        <v>2015</v>
      </c>
      <c r="B164" s="1">
        <v>8</v>
      </c>
      <c r="C164" s="1">
        <v>10</v>
      </c>
      <c r="D164" s="1">
        <v>14.4</v>
      </c>
      <c r="E164" s="1" t="s">
        <v>13</v>
      </c>
      <c r="F164" s="17" t="s">
        <v>16</v>
      </c>
      <c r="G164">
        <f t="shared" si="7"/>
        <v>-0.59999999999999964</v>
      </c>
      <c r="H164" s="5">
        <v>42226</v>
      </c>
      <c r="I164" s="60">
        <f t="shared" si="6"/>
        <v>14.4</v>
      </c>
      <c r="J164" s="55">
        <v>0.7</v>
      </c>
      <c r="K164" s="167">
        <v>1.875</v>
      </c>
      <c r="L164" s="167">
        <v>5.75</v>
      </c>
      <c r="M164" s="167">
        <v>66.375</v>
      </c>
      <c r="N164" s="168" t="s">
        <v>117</v>
      </c>
      <c r="P164" s="78"/>
      <c r="R164" s="78"/>
      <c r="W164" s="57">
        <v>4</v>
      </c>
      <c r="Y164">
        <v>1</v>
      </c>
      <c r="AA164">
        <v>25</v>
      </c>
      <c r="AB164" s="57">
        <v>8</v>
      </c>
    </row>
    <row r="165" spans="1:28" ht="15.75" customHeight="1" thickBot="1" x14ac:dyDescent="0.3">
      <c r="A165" s="1">
        <v>2015</v>
      </c>
      <c r="B165" s="1">
        <v>8</v>
      </c>
      <c r="C165" s="1">
        <v>11</v>
      </c>
      <c r="D165" s="1">
        <v>15.2</v>
      </c>
      <c r="E165" s="1" t="s">
        <v>14</v>
      </c>
      <c r="F165" s="17" t="s">
        <v>16</v>
      </c>
      <c r="G165">
        <f t="shared" si="7"/>
        <v>0.19999999999999929</v>
      </c>
      <c r="H165" s="5">
        <v>42227</v>
      </c>
      <c r="I165" s="60">
        <f t="shared" si="6"/>
        <v>15.2</v>
      </c>
      <c r="J165" s="55">
        <v>0</v>
      </c>
      <c r="K165" s="167">
        <v>1.625</v>
      </c>
      <c r="L165" s="167">
        <v>4.875</v>
      </c>
      <c r="M165" s="167">
        <v>51.125</v>
      </c>
      <c r="N165" s="168" t="s">
        <v>124</v>
      </c>
      <c r="P165" s="78"/>
      <c r="R165" s="78"/>
      <c r="W165" s="57">
        <v>8</v>
      </c>
      <c r="Y165">
        <v>1</v>
      </c>
      <c r="AA165">
        <v>32</v>
      </c>
      <c r="AB165" s="57">
        <v>5</v>
      </c>
    </row>
    <row r="166" spans="1:28" ht="15.75" customHeight="1" thickBot="1" x14ac:dyDescent="0.3">
      <c r="A166" s="1">
        <v>2015</v>
      </c>
      <c r="B166" s="1">
        <v>8</v>
      </c>
      <c r="C166" s="1">
        <v>12</v>
      </c>
      <c r="D166" s="1">
        <v>17.2</v>
      </c>
      <c r="E166" s="1" t="s">
        <v>14</v>
      </c>
      <c r="F166" s="17" t="s">
        <v>16</v>
      </c>
      <c r="G166">
        <f t="shared" si="7"/>
        <v>2.1999999999999993</v>
      </c>
      <c r="H166" s="5">
        <v>42228</v>
      </c>
      <c r="I166" s="60">
        <f t="shared" si="6"/>
        <v>17.2</v>
      </c>
      <c r="J166" s="55">
        <v>4.0999999999999996</v>
      </c>
      <c r="K166" s="167">
        <v>2</v>
      </c>
      <c r="L166" s="167">
        <v>5.125</v>
      </c>
      <c r="M166" s="167">
        <v>79.75</v>
      </c>
      <c r="N166" s="168" t="s">
        <v>121</v>
      </c>
      <c r="P166" s="78"/>
      <c r="R166" s="78"/>
      <c r="W166" s="57">
        <v>2</v>
      </c>
      <c r="Y166">
        <v>1</v>
      </c>
      <c r="AA166">
        <v>28</v>
      </c>
    </row>
    <row r="167" spans="1:28" ht="15.75" customHeight="1" thickBot="1" x14ac:dyDescent="0.3">
      <c r="A167" s="1">
        <v>2015</v>
      </c>
      <c r="B167" s="1">
        <v>8</v>
      </c>
      <c r="C167" s="1">
        <v>13</v>
      </c>
      <c r="D167" s="1">
        <v>17.100000000000001</v>
      </c>
      <c r="E167" s="1" t="s">
        <v>14</v>
      </c>
      <c r="F167" s="17" t="s">
        <v>16</v>
      </c>
      <c r="G167">
        <f t="shared" si="7"/>
        <v>2.1000000000000014</v>
      </c>
      <c r="H167" s="5">
        <v>42229</v>
      </c>
      <c r="I167" s="60">
        <f t="shared" si="6"/>
        <v>17.100000000000001</v>
      </c>
      <c r="J167" s="55">
        <v>0.4</v>
      </c>
      <c r="K167" s="167">
        <v>3.125</v>
      </c>
      <c r="L167" s="167">
        <v>7.375</v>
      </c>
      <c r="M167" s="167">
        <v>73.125</v>
      </c>
      <c r="N167" s="168" t="s">
        <v>119</v>
      </c>
      <c r="P167" s="78"/>
      <c r="R167" s="78"/>
      <c r="W167" s="57">
        <v>3</v>
      </c>
      <c r="Y167">
        <v>1</v>
      </c>
      <c r="AA167">
        <v>20</v>
      </c>
    </row>
    <row r="168" spans="1:28" ht="15.75" customHeight="1" thickBot="1" x14ac:dyDescent="0.3">
      <c r="A168" s="1">
        <v>2015</v>
      </c>
      <c r="B168" s="1">
        <v>8</v>
      </c>
      <c r="C168" s="1">
        <v>14</v>
      </c>
      <c r="D168" s="1">
        <v>14.7</v>
      </c>
      <c r="E168" s="1" t="s">
        <v>13</v>
      </c>
      <c r="F168" s="17" t="s">
        <v>16</v>
      </c>
      <c r="G168">
        <f t="shared" si="7"/>
        <v>-0.30000000000000071</v>
      </c>
      <c r="H168" s="5">
        <v>42230</v>
      </c>
      <c r="I168" s="60">
        <f t="shared" si="6"/>
        <v>14.7</v>
      </c>
      <c r="J168" s="55">
        <v>14</v>
      </c>
      <c r="K168" s="167">
        <v>2</v>
      </c>
      <c r="L168" s="167">
        <v>5.875</v>
      </c>
      <c r="M168" s="167">
        <v>89.25</v>
      </c>
      <c r="N168" s="168" t="s">
        <v>123</v>
      </c>
      <c r="P168" s="78"/>
      <c r="R168" s="78"/>
      <c r="W168" s="57">
        <v>1</v>
      </c>
      <c r="Y168">
        <v>1</v>
      </c>
      <c r="AA168">
        <v>10</v>
      </c>
    </row>
    <row r="169" spans="1:28" ht="15.75" customHeight="1" thickBot="1" x14ac:dyDescent="0.3">
      <c r="A169" s="1">
        <v>2015</v>
      </c>
      <c r="B169" s="1">
        <v>8</v>
      </c>
      <c r="C169" s="1">
        <v>15</v>
      </c>
      <c r="D169" s="1">
        <v>14.9</v>
      </c>
      <c r="E169" s="1" t="s">
        <v>13</v>
      </c>
      <c r="F169" s="17" t="s">
        <v>16</v>
      </c>
      <c r="G169">
        <f t="shared" si="7"/>
        <v>-9.9999999999999645E-2</v>
      </c>
      <c r="H169" s="5">
        <v>42231</v>
      </c>
      <c r="I169" s="60">
        <f t="shared" si="6"/>
        <v>14.9</v>
      </c>
      <c r="J169" s="55">
        <v>14.5</v>
      </c>
      <c r="K169" s="167">
        <v>1.75</v>
      </c>
      <c r="L169" s="167">
        <v>4.875</v>
      </c>
      <c r="M169" s="167">
        <v>71.625</v>
      </c>
      <c r="N169" s="168" t="s">
        <v>122</v>
      </c>
      <c r="P169" s="78"/>
      <c r="R169" s="78"/>
      <c r="W169" s="57">
        <v>1</v>
      </c>
      <c r="Y169">
        <v>1</v>
      </c>
      <c r="AA169">
        <v>5</v>
      </c>
    </row>
    <row r="170" spans="1:28" ht="15.75" customHeight="1" thickBot="1" x14ac:dyDescent="0.3">
      <c r="A170" s="1">
        <v>2015</v>
      </c>
      <c r="B170" s="1">
        <v>8</v>
      </c>
      <c r="C170" s="1">
        <v>16</v>
      </c>
      <c r="D170" s="1">
        <v>16.8</v>
      </c>
      <c r="E170" s="1" t="s">
        <v>14</v>
      </c>
      <c r="F170" s="17" t="s">
        <v>16</v>
      </c>
      <c r="G170">
        <f t="shared" si="7"/>
        <v>1.8000000000000007</v>
      </c>
      <c r="H170" s="5">
        <v>42232</v>
      </c>
      <c r="I170" s="60">
        <f t="shared" si="6"/>
        <v>16.8</v>
      </c>
      <c r="J170" s="55">
        <v>0.3</v>
      </c>
      <c r="K170" s="167">
        <v>1.375</v>
      </c>
      <c r="L170" s="167">
        <v>4.875</v>
      </c>
      <c r="M170" s="167">
        <v>60.375</v>
      </c>
      <c r="N170" s="168" t="s">
        <v>118</v>
      </c>
      <c r="P170" s="78"/>
      <c r="R170" s="78"/>
      <c r="W170" s="57">
        <v>1</v>
      </c>
      <c r="AA170">
        <v>12</v>
      </c>
    </row>
    <row r="171" spans="1:28" ht="15.75" customHeight="1" thickBot="1" x14ac:dyDescent="0.3">
      <c r="A171" s="1">
        <v>2015</v>
      </c>
      <c r="B171" s="1">
        <v>8</v>
      </c>
      <c r="C171" s="1">
        <v>17</v>
      </c>
      <c r="D171" s="1">
        <v>18.8</v>
      </c>
      <c r="E171" s="1" t="s">
        <v>14</v>
      </c>
      <c r="F171" s="17" t="s">
        <v>16</v>
      </c>
      <c r="G171">
        <f t="shared" si="7"/>
        <v>3.8000000000000007</v>
      </c>
      <c r="H171" s="5">
        <v>42233</v>
      </c>
      <c r="I171" s="60">
        <f t="shared" si="6"/>
        <v>18.8</v>
      </c>
      <c r="J171" s="55">
        <v>0</v>
      </c>
      <c r="K171" s="167">
        <v>0.875</v>
      </c>
      <c r="L171" s="167">
        <v>2.75</v>
      </c>
      <c r="M171" s="167">
        <v>61.5</v>
      </c>
      <c r="N171" s="168" t="s">
        <v>127</v>
      </c>
      <c r="P171" s="78"/>
      <c r="R171" s="78"/>
      <c r="W171" s="57">
        <v>3</v>
      </c>
      <c r="AA171">
        <v>18</v>
      </c>
    </row>
    <row r="172" spans="1:28" ht="15.75" customHeight="1" thickBot="1" x14ac:dyDescent="0.3">
      <c r="A172" s="1">
        <v>2015</v>
      </c>
      <c r="B172" s="1">
        <v>8</v>
      </c>
      <c r="C172" s="1">
        <v>18</v>
      </c>
      <c r="D172" s="1">
        <v>19.8</v>
      </c>
      <c r="E172" s="1" t="s">
        <v>14</v>
      </c>
      <c r="F172" s="17" t="s">
        <v>16</v>
      </c>
      <c r="G172">
        <f t="shared" si="7"/>
        <v>4.8000000000000007</v>
      </c>
      <c r="H172" s="5">
        <v>42234</v>
      </c>
      <c r="I172" s="60">
        <f t="shared" si="6"/>
        <v>19.8</v>
      </c>
      <c r="J172" s="55">
        <v>0</v>
      </c>
      <c r="K172" s="167">
        <v>1.125</v>
      </c>
      <c r="L172" s="167">
        <v>4.125</v>
      </c>
      <c r="M172" s="167">
        <v>61.75</v>
      </c>
      <c r="N172" s="168" t="s">
        <v>130</v>
      </c>
      <c r="P172" s="78"/>
      <c r="R172" s="78"/>
      <c r="W172" s="57">
        <v>5</v>
      </c>
      <c r="AA172">
        <v>22</v>
      </c>
    </row>
    <row r="173" spans="1:28" ht="15.75" customHeight="1" thickBot="1" x14ac:dyDescent="0.3">
      <c r="A173" s="1">
        <v>2015</v>
      </c>
      <c r="B173" s="1">
        <v>8</v>
      </c>
      <c r="C173" s="1">
        <v>19</v>
      </c>
      <c r="D173" s="1">
        <v>22</v>
      </c>
      <c r="E173" s="1" t="s">
        <v>14</v>
      </c>
      <c r="F173" s="17" t="s">
        <v>16</v>
      </c>
      <c r="G173">
        <f t="shared" si="7"/>
        <v>7</v>
      </c>
      <c r="H173" s="5">
        <v>42235</v>
      </c>
      <c r="I173" s="60">
        <f t="shared" si="6"/>
        <v>22</v>
      </c>
      <c r="J173" s="55">
        <v>0</v>
      </c>
      <c r="K173" s="167">
        <v>1.375</v>
      </c>
      <c r="L173" s="167">
        <v>4.75</v>
      </c>
      <c r="M173" s="167">
        <v>48.875</v>
      </c>
      <c r="N173" s="168" t="s">
        <v>121</v>
      </c>
      <c r="P173" s="78"/>
      <c r="R173" s="78"/>
      <c r="W173" s="57">
        <v>7</v>
      </c>
      <c r="AA173">
        <v>30</v>
      </c>
    </row>
    <row r="174" spans="1:28" ht="15.75" customHeight="1" thickBot="1" x14ac:dyDescent="0.3">
      <c r="A174" s="1">
        <v>2015</v>
      </c>
      <c r="B174" s="1">
        <v>8</v>
      </c>
      <c r="C174" s="1">
        <v>20</v>
      </c>
      <c r="D174" s="1">
        <v>22.9</v>
      </c>
      <c r="E174" s="1" t="s">
        <v>14</v>
      </c>
      <c r="F174" s="17" t="s">
        <v>16</v>
      </c>
      <c r="G174">
        <f t="shared" si="7"/>
        <v>7.8999999999999986</v>
      </c>
      <c r="H174" s="5">
        <v>42236</v>
      </c>
      <c r="I174" s="60">
        <f t="shared" si="6"/>
        <v>22.9</v>
      </c>
      <c r="J174" s="55">
        <v>0</v>
      </c>
      <c r="K174" s="167">
        <v>1.25</v>
      </c>
      <c r="L174" s="167">
        <v>5.125</v>
      </c>
      <c r="M174" s="167">
        <v>64.625</v>
      </c>
      <c r="N174" s="168" t="s">
        <v>117</v>
      </c>
      <c r="P174" s="78"/>
      <c r="R174" s="78"/>
      <c r="W174" s="57">
        <v>8</v>
      </c>
      <c r="AA174">
        <v>25</v>
      </c>
    </row>
    <row r="175" spans="1:28" ht="15.75" customHeight="1" thickBot="1" x14ac:dyDescent="0.3">
      <c r="A175" s="1">
        <v>2015</v>
      </c>
      <c r="B175" s="1">
        <v>8</v>
      </c>
      <c r="C175" s="1">
        <v>21</v>
      </c>
      <c r="D175" s="1">
        <v>21.2</v>
      </c>
      <c r="E175" s="1" t="s">
        <v>14</v>
      </c>
      <c r="F175" s="17" t="s">
        <v>16</v>
      </c>
      <c r="G175">
        <f t="shared" si="7"/>
        <v>6.1999999999999993</v>
      </c>
      <c r="H175" s="5">
        <v>42237</v>
      </c>
      <c r="I175" s="60">
        <f t="shared" si="6"/>
        <v>21.2</v>
      </c>
      <c r="J175" s="55">
        <v>0</v>
      </c>
      <c r="K175" s="167">
        <v>2.625</v>
      </c>
      <c r="L175" s="167">
        <v>7.375</v>
      </c>
      <c r="M175" s="167">
        <v>66.125</v>
      </c>
      <c r="N175" s="168" t="s">
        <v>120</v>
      </c>
      <c r="P175" s="78"/>
      <c r="R175" s="78"/>
      <c r="W175" s="57">
        <v>9</v>
      </c>
      <c r="AA175">
        <v>20</v>
      </c>
    </row>
    <row r="176" spans="1:28" ht="15.75" customHeight="1" thickBot="1" x14ac:dyDescent="0.3">
      <c r="A176" s="1">
        <v>2015</v>
      </c>
      <c r="B176" s="1">
        <v>8</v>
      </c>
      <c r="C176" s="1">
        <v>22</v>
      </c>
      <c r="D176" s="1">
        <v>16</v>
      </c>
      <c r="E176" s="1" t="s">
        <v>14</v>
      </c>
      <c r="F176" s="17" t="s">
        <v>16</v>
      </c>
      <c r="G176">
        <f t="shared" si="7"/>
        <v>1</v>
      </c>
      <c r="H176" s="5">
        <v>42238</v>
      </c>
      <c r="I176" s="60">
        <f t="shared" si="6"/>
        <v>16</v>
      </c>
      <c r="J176" s="55">
        <v>4.7</v>
      </c>
      <c r="K176" s="167">
        <v>2.625</v>
      </c>
      <c r="L176" s="167">
        <v>6.75</v>
      </c>
      <c r="M176" s="167">
        <v>77.25</v>
      </c>
      <c r="N176" s="168" t="s">
        <v>122</v>
      </c>
      <c r="P176" s="78"/>
      <c r="R176" s="78"/>
      <c r="W176" s="57">
        <v>2</v>
      </c>
      <c r="AA176">
        <v>10</v>
      </c>
    </row>
    <row r="177" spans="1:27" ht="15.75" customHeight="1" thickBot="1" x14ac:dyDescent="0.3">
      <c r="A177" s="1">
        <v>2015</v>
      </c>
      <c r="B177" s="1">
        <v>8</v>
      </c>
      <c r="C177" s="1">
        <v>23</v>
      </c>
      <c r="D177" s="1">
        <v>14.3</v>
      </c>
      <c r="E177" s="1" t="s">
        <v>13</v>
      </c>
      <c r="F177" s="17" t="s">
        <v>16</v>
      </c>
      <c r="G177">
        <f t="shared" si="7"/>
        <v>-0.69999999999999929</v>
      </c>
      <c r="H177" s="5">
        <v>42239</v>
      </c>
      <c r="I177" s="60">
        <f t="shared" si="6"/>
        <v>14.3</v>
      </c>
      <c r="J177" s="55">
        <v>0</v>
      </c>
      <c r="K177" s="167">
        <v>1.625</v>
      </c>
      <c r="L177" s="167">
        <v>4.875</v>
      </c>
      <c r="M177" s="167">
        <v>64.875</v>
      </c>
      <c r="N177" s="168" t="s">
        <v>121</v>
      </c>
      <c r="P177" s="78"/>
      <c r="R177" s="78"/>
      <c r="W177" s="57">
        <v>4</v>
      </c>
      <c r="AA177">
        <v>8</v>
      </c>
    </row>
    <row r="178" spans="1:27" ht="15.75" customHeight="1" thickBot="1" x14ac:dyDescent="0.3">
      <c r="A178" s="1">
        <v>2015</v>
      </c>
      <c r="B178" s="1">
        <v>8</v>
      </c>
      <c r="C178" s="1">
        <v>24</v>
      </c>
      <c r="D178" s="1">
        <v>16.7</v>
      </c>
      <c r="E178" s="1" t="s">
        <v>14</v>
      </c>
      <c r="F178" s="17" t="s">
        <v>16</v>
      </c>
      <c r="G178">
        <f t="shared" si="7"/>
        <v>1.6999999999999993</v>
      </c>
      <c r="H178" s="5">
        <v>42240</v>
      </c>
      <c r="I178" s="60">
        <f t="shared" si="6"/>
        <v>16.7</v>
      </c>
      <c r="J178" s="55">
        <v>0</v>
      </c>
      <c r="K178" s="167">
        <v>2.125</v>
      </c>
      <c r="L178" s="167">
        <v>6.25</v>
      </c>
      <c r="M178" s="167">
        <v>61.5</v>
      </c>
      <c r="N178" s="168" t="s">
        <v>118</v>
      </c>
      <c r="P178" s="78"/>
      <c r="R178" s="78"/>
      <c r="W178" s="57">
        <v>6</v>
      </c>
      <c r="AA178">
        <v>5</v>
      </c>
    </row>
    <row r="179" spans="1:27" ht="15.75" customHeight="1" thickBot="1" x14ac:dyDescent="0.3">
      <c r="A179" s="1">
        <v>2015</v>
      </c>
      <c r="B179" s="1">
        <v>8</v>
      </c>
      <c r="C179" s="1">
        <v>25</v>
      </c>
      <c r="D179" s="1">
        <v>16.8</v>
      </c>
      <c r="E179" s="1" t="s">
        <v>14</v>
      </c>
      <c r="F179" s="17" t="s">
        <v>16</v>
      </c>
      <c r="G179">
        <f t="shared" si="7"/>
        <v>1.8000000000000007</v>
      </c>
      <c r="H179" s="5">
        <v>42241</v>
      </c>
      <c r="I179" s="60">
        <f t="shared" si="6"/>
        <v>16.8</v>
      </c>
      <c r="J179" s="55">
        <v>0</v>
      </c>
      <c r="K179" s="167">
        <v>1.375</v>
      </c>
      <c r="L179" s="167">
        <v>3.625</v>
      </c>
      <c r="M179" s="167">
        <v>58.625</v>
      </c>
      <c r="N179" s="168" t="s">
        <v>127</v>
      </c>
      <c r="P179" s="78"/>
      <c r="R179" s="78"/>
      <c r="W179" s="57">
        <v>7</v>
      </c>
      <c r="AA179">
        <v>3</v>
      </c>
    </row>
    <row r="180" spans="1:27" ht="15.75" customHeight="1" thickBot="1" x14ac:dyDescent="0.3">
      <c r="A180" s="1">
        <v>2015</v>
      </c>
      <c r="B180" s="1">
        <v>8</v>
      </c>
      <c r="C180" s="1">
        <v>26</v>
      </c>
      <c r="D180" s="1">
        <v>15.2</v>
      </c>
      <c r="E180" s="1" t="s">
        <v>14</v>
      </c>
      <c r="F180" s="17" t="s">
        <v>16</v>
      </c>
      <c r="G180">
        <f t="shared" si="7"/>
        <v>0.19999999999999929</v>
      </c>
      <c r="H180" s="5">
        <v>42242</v>
      </c>
      <c r="I180" s="60">
        <f t="shared" si="6"/>
        <v>15.2</v>
      </c>
      <c r="J180" s="55">
        <v>3.7</v>
      </c>
      <c r="K180" s="167">
        <v>2.875</v>
      </c>
      <c r="L180" s="167">
        <v>7.875</v>
      </c>
      <c r="M180" s="167">
        <v>81.375</v>
      </c>
      <c r="N180" s="168" t="s">
        <v>117</v>
      </c>
      <c r="P180" s="78"/>
      <c r="R180" s="78"/>
      <c r="W180" s="57">
        <v>2</v>
      </c>
    </row>
    <row r="181" spans="1:27" ht="15.75" customHeight="1" thickBot="1" x14ac:dyDescent="0.3">
      <c r="A181" s="1">
        <v>2015</v>
      </c>
      <c r="B181" s="1">
        <v>8</v>
      </c>
      <c r="C181" s="1">
        <v>27</v>
      </c>
      <c r="D181" s="1">
        <v>12.4</v>
      </c>
      <c r="E181" s="1" t="s">
        <v>13</v>
      </c>
      <c r="F181" s="17" t="s">
        <v>16</v>
      </c>
      <c r="G181">
        <f t="shared" si="7"/>
        <v>-2.5999999999999996</v>
      </c>
      <c r="H181" s="5">
        <v>42243</v>
      </c>
      <c r="I181" s="60">
        <f t="shared" si="6"/>
        <v>12.4</v>
      </c>
      <c r="J181" s="55">
        <v>3.9</v>
      </c>
      <c r="K181" s="167">
        <v>4.125</v>
      </c>
      <c r="L181" s="167">
        <v>10</v>
      </c>
      <c r="M181" s="167">
        <v>70.25</v>
      </c>
      <c r="N181" s="168" t="s">
        <v>120</v>
      </c>
      <c r="P181" s="78"/>
      <c r="R181" s="78"/>
    </row>
    <row r="182" spans="1:27" ht="15.75" customHeight="1" thickBot="1" x14ac:dyDescent="0.3">
      <c r="A182" s="1">
        <v>2015</v>
      </c>
      <c r="B182" s="1">
        <v>8</v>
      </c>
      <c r="C182" s="1">
        <v>28</v>
      </c>
      <c r="D182" s="1">
        <v>13.1</v>
      </c>
      <c r="E182" s="1" t="s">
        <v>13</v>
      </c>
      <c r="F182" s="17" t="s">
        <v>16</v>
      </c>
      <c r="G182">
        <f t="shared" si="7"/>
        <v>-1.9000000000000004</v>
      </c>
      <c r="H182" s="5">
        <v>42244</v>
      </c>
      <c r="I182" s="60">
        <f t="shared" si="6"/>
        <v>13.1</v>
      </c>
      <c r="J182" s="55">
        <v>0</v>
      </c>
      <c r="K182" s="167">
        <v>0.875</v>
      </c>
      <c r="L182" s="167">
        <v>3.25</v>
      </c>
      <c r="M182" s="167">
        <v>68.125</v>
      </c>
      <c r="N182" s="168" t="s">
        <v>121</v>
      </c>
      <c r="P182" s="78"/>
      <c r="R182" s="78"/>
    </row>
    <row r="183" spans="1:27" ht="15.75" customHeight="1" thickBot="1" x14ac:dyDescent="0.3">
      <c r="A183" s="1">
        <v>2015</v>
      </c>
      <c r="B183" s="1">
        <v>8</v>
      </c>
      <c r="C183" s="1">
        <v>29</v>
      </c>
      <c r="D183" s="1">
        <v>14.3</v>
      </c>
      <c r="E183" s="1" t="s">
        <v>13</v>
      </c>
      <c r="F183" s="17" t="s">
        <v>16</v>
      </c>
      <c r="G183">
        <f t="shared" si="7"/>
        <v>-0.69999999999999929</v>
      </c>
      <c r="H183" s="5">
        <v>42245</v>
      </c>
      <c r="I183" s="60">
        <f t="shared" si="6"/>
        <v>14.3</v>
      </c>
      <c r="J183" s="55">
        <v>0</v>
      </c>
      <c r="K183" s="167">
        <v>1.875</v>
      </c>
      <c r="L183" s="167">
        <v>6.5</v>
      </c>
      <c r="M183" s="167">
        <v>47.25</v>
      </c>
      <c r="N183" s="168" t="s">
        <v>117</v>
      </c>
      <c r="P183" s="78"/>
      <c r="R183" s="78"/>
    </row>
    <row r="184" spans="1:27" ht="15.75" customHeight="1" thickBot="1" x14ac:dyDescent="0.3">
      <c r="A184" s="1">
        <v>2015</v>
      </c>
      <c r="B184" s="1">
        <v>8</v>
      </c>
      <c r="C184" s="1">
        <v>30</v>
      </c>
      <c r="D184" s="1">
        <v>18.600000000000001</v>
      </c>
      <c r="E184" s="1" t="s">
        <v>14</v>
      </c>
      <c r="F184" s="17" t="s">
        <v>16</v>
      </c>
      <c r="G184">
        <f t="shared" si="7"/>
        <v>3.6000000000000014</v>
      </c>
      <c r="H184" s="5">
        <v>42246</v>
      </c>
      <c r="I184" s="60">
        <f t="shared" si="6"/>
        <v>18.600000000000001</v>
      </c>
      <c r="J184" s="55">
        <v>0</v>
      </c>
      <c r="K184" s="167">
        <v>2.25</v>
      </c>
      <c r="L184" s="167">
        <v>6.75</v>
      </c>
      <c r="M184" s="167">
        <v>40.125</v>
      </c>
      <c r="N184" s="168" t="s">
        <v>117</v>
      </c>
      <c r="P184" s="78"/>
      <c r="R184" s="78"/>
    </row>
    <row r="185" spans="1:27" ht="15.75" customHeight="1" thickBot="1" x14ac:dyDescent="0.3">
      <c r="A185" s="1">
        <v>2015</v>
      </c>
      <c r="B185" s="1">
        <v>8</v>
      </c>
      <c r="C185" s="1">
        <v>31</v>
      </c>
      <c r="D185" s="1">
        <v>22.1</v>
      </c>
      <c r="E185" s="1" t="s">
        <v>14</v>
      </c>
      <c r="F185" s="17" t="s">
        <v>16</v>
      </c>
      <c r="G185">
        <f t="shared" si="7"/>
        <v>7.1000000000000014</v>
      </c>
      <c r="H185" s="5">
        <v>42247</v>
      </c>
      <c r="I185" s="60">
        <f t="shared" si="6"/>
        <v>22.1</v>
      </c>
      <c r="J185" s="55">
        <v>0</v>
      </c>
      <c r="K185" s="167">
        <v>1.5</v>
      </c>
      <c r="L185" s="167">
        <v>5.375</v>
      </c>
      <c r="M185" s="167">
        <v>44.125</v>
      </c>
      <c r="N185" s="168" t="s">
        <v>118</v>
      </c>
      <c r="P185" s="78"/>
      <c r="R185" s="78"/>
    </row>
    <row r="186" spans="1:27" ht="15.75" customHeight="1" thickBot="1" x14ac:dyDescent="0.3">
      <c r="A186" s="1">
        <v>2015</v>
      </c>
      <c r="B186" s="1">
        <v>9</v>
      </c>
      <c r="C186" s="1">
        <v>1</v>
      </c>
      <c r="D186" s="1">
        <v>20</v>
      </c>
      <c r="E186" s="1" t="s">
        <v>14</v>
      </c>
      <c r="F186" s="17" t="s">
        <v>16</v>
      </c>
      <c r="G186">
        <f t="shared" si="7"/>
        <v>5</v>
      </c>
      <c r="H186" s="5">
        <v>42248</v>
      </c>
      <c r="I186" s="60">
        <f t="shared" si="6"/>
        <v>20</v>
      </c>
      <c r="J186" s="55">
        <v>0</v>
      </c>
      <c r="K186" s="167">
        <v>1</v>
      </c>
      <c r="L186" s="167">
        <v>3.375</v>
      </c>
      <c r="M186" s="167">
        <v>46.625</v>
      </c>
      <c r="N186" s="168" t="s">
        <v>129</v>
      </c>
      <c r="P186" s="78"/>
      <c r="R186" s="78"/>
    </row>
    <row r="187" spans="1:27" ht="15.75" customHeight="1" thickBot="1" x14ac:dyDescent="0.3">
      <c r="A187" s="1">
        <v>2015</v>
      </c>
      <c r="B187" s="1">
        <v>9</v>
      </c>
      <c r="C187" s="1">
        <v>2</v>
      </c>
      <c r="D187" s="1">
        <v>21.4</v>
      </c>
      <c r="E187" s="1" t="s">
        <v>14</v>
      </c>
      <c r="F187" s="17" t="s">
        <v>16</v>
      </c>
      <c r="G187">
        <f t="shared" si="7"/>
        <v>6.3999999999999986</v>
      </c>
      <c r="H187" s="5">
        <v>42249</v>
      </c>
      <c r="I187" s="60">
        <f t="shared" si="6"/>
        <v>21.4</v>
      </c>
      <c r="J187" s="55">
        <v>0</v>
      </c>
      <c r="K187" s="167">
        <v>1.375</v>
      </c>
      <c r="L187" s="167">
        <v>4.125</v>
      </c>
      <c r="M187" s="167">
        <v>55.625</v>
      </c>
      <c r="N187" s="168" t="s">
        <v>129</v>
      </c>
      <c r="P187" s="78"/>
      <c r="R187" s="78"/>
    </row>
    <row r="188" spans="1:27" ht="15.75" customHeight="1" thickBot="1" x14ac:dyDescent="0.3">
      <c r="A188" s="51">
        <v>2015</v>
      </c>
      <c r="B188" s="51">
        <v>9</v>
      </c>
      <c r="C188" s="51">
        <v>3</v>
      </c>
      <c r="D188" s="51">
        <v>18.899999999999999</v>
      </c>
      <c r="E188" s="51" t="s">
        <v>14</v>
      </c>
      <c r="F188" s="17" t="s">
        <v>16</v>
      </c>
      <c r="G188" s="30">
        <f t="shared" si="7"/>
        <v>3.8999999999999986</v>
      </c>
      <c r="H188" s="5">
        <v>42250</v>
      </c>
      <c r="I188" s="117">
        <f t="shared" si="6"/>
        <v>18.899999999999999</v>
      </c>
      <c r="J188" s="55">
        <v>0</v>
      </c>
      <c r="K188" s="167">
        <v>2.75</v>
      </c>
      <c r="L188" s="167">
        <v>7.625</v>
      </c>
      <c r="M188" s="167">
        <v>64.25</v>
      </c>
      <c r="N188" s="168" t="s">
        <v>120</v>
      </c>
      <c r="P188" s="78"/>
      <c r="R188" s="78"/>
    </row>
    <row r="189" spans="1:27" ht="15.75" customHeight="1" thickBot="1" x14ac:dyDescent="0.3">
      <c r="A189" s="1">
        <v>2015</v>
      </c>
      <c r="B189" s="1">
        <v>9</v>
      </c>
      <c r="C189" s="1">
        <v>4</v>
      </c>
      <c r="D189" s="1">
        <v>13.1</v>
      </c>
      <c r="E189" s="1" t="s">
        <v>13</v>
      </c>
      <c r="F189" s="38" t="s">
        <v>17</v>
      </c>
      <c r="G189">
        <f>D189-10</f>
        <v>3.0999999999999996</v>
      </c>
      <c r="H189" s="5">
        <v>42251</v>
      </c>
      <c r="I189" s="60">
        <f t="shared" si="6"/>
        <v>13.1</v>
      </c>
      <c r="J189" s="55">
        <v>2.6</v>
      </c>
      <c r="K189" s="167">
        <v>0.875</v>
      </c>
      <c r="L189" s="167">
        <v>3.625</v>
      </c>
      <c r="M189" s="167">
        <v>81.625</v>
      </c>
      <c r="N189" s="168" t="s">
        <v>119</v>
      </c>
      <c r="P189" s="78"/>
      <c r="R189" s="78"/>
    </row>
    <row r="190" spans="1:27" ht="15.75" customHeight="1" thickBot="1" x14ac:dyDescent="0.3">
      <c r="A190" s="1">
        <v>2015</v>
      </c>
      <c r="B190" s="1">
        <v>9</v>
      </c>
      <c r="C190" s="1">
        <v>5</v>
      </c>
      <c r="D190" s="1">
        <v>12.2</v>
      </c>
      <c r="E190" s="1" t="s">
        <v>13</v>
      </c>
      <c r="F190" s="19" t="s">
        <v>17</v>
      </c>
      <c r="G190">
        <f t="shared" ref="G190:G198" si="8">D190-10</f>
        <v>2.1999999999999993</v>
      </c>
      <c r="H190" s="5">
        <v>42252</v>
      </c>
      <c r="I190" s="60">
        <f t="shared" si="6"/>
        <v>12.2</v>
      </c>
      <c r="J190" s="55">
        <v>0</v>
      </c>
      <c r="K190" s="167">
        <v>1.125</v>
      </c>
      <c r="L190" s="167">
        <v>4.5</v>
      </c>
      <c r="M190" s="167">
        <v>76.625</v>
      </c>
      <c r="N190" s="168" t="s">
        <v>121</v>
      </c>
      <c r="P190" s="78"/>
      <c r="R190" s="78"/>
    </row>
    <row r="191" spans="1:27" ht="15.75" customHeight="1" thickBot="1" x14ac:dyDescent="0.3">
      <c r="A191" s="1">
        <v>2015</v>
      </c>
      <c r="B191" s="1">
        <v>9</v>
      </c>
      <c r="C191" s="1">
        <v>6</v>
      </c>
      <c r="D191" s="1">
        <v>12.4</v>
      </c>
      <c r="E191" s="1" t="s">
        <v>13</v>
      </c>
      <c r="F191" s="19" t="s">
        <v>17</v>
      </c>
      <c r="G191">
        <f t="shared" si="8"/>
        <v>2.4000000000000004</v>
      </c>
      <c r="H191" s="5">
        <v>42253</v>
      </c>
      <c r="I191" s="60">
        <f t="shared" si="6"/>
        <v>12.4</v>
      </c>
      <c r="J191" s="55">
        <v>1.2</v>
      </c>
      <c r="K191" s="167">
        <v>1.25</v>
      </c>
      <c r="L191" s="167">
        <v>4.125</v>
      </c>
      <c r="M191" s="167">
        <v>78.625</v>
      </c>
      <c r="N191" s="168" t="s">
        <v>119</v>
      </c>
      <c r="P191" s="78"/>
      <c r="R191" s="78"/>
    </row>
    <row r="192" spans="1:27" ht="15.75" customHeight="1" thickBot="1" x14ac:dyDescent="0.3">
      <c r="A192" s="1">
        <v>2015</v>
      </c>
      <c r="B192" s="1">
        <v>9</v>
      </c>
      <c r="C192" s="1">
        <v>7</v>
      </c>
      <c r="D192" s="1">
        <v>11.1</v>
      </c>
      <c r="E192" s="1" t="s">
        <v>13</v>
      </c>
      <c r="F192" s="19" t="s">
        <v>17</v>
      </c>
      <c r="G192">
        <f t="shared" si="8"/>
        <v>1.0999999999999996</v>
      </c>
      <c r="H192" s="5">
        <v>42254</v>
      </c>
      <c r="I192" s="60">
        <f t="shared" si="6"/>
        <v>11.1</v>
      </c>
      <c r="J192" s="55">
        <v>0</v>
      </c>
      <c r="K192" s="167">
        <v>0.625</v>
      </c>
      <c r="L192" s="167">
        <v>2.5</v>
      </c>
      <c r="M192" s="167">
        <v>78.25</v>
      </c>
      <c r="N192" s="168" t="s">
        <v>125</v>
      </c>
      <c r="P192" s="78"/>
      <c r="R192" s="78"/>
    </row>
    <row r="193" spans="1:18" ht="15.75" customHeight="1" thickBot="1" x14ac:dyDescent="0.3">
      <c r="A193" s="1">
        <v>2015</v>
      </c>
      <c r="B193" s="1">
        <v>9</v>
      </c>
      <c r="C193" s="1">
        <v>8</v>
      </c>
      <c r="D193" s="1">
        <v>12.4</v>
      </c>
      <c r="E193" s="1" t="s">
        <v>13</v>
      </c>
      <c r="F193" s="19" t="s">
        <v>17</v>
      </c>
      <c r="G193">
        <f t="shared" si="8"/>
        <v>2.4000000000000004</v>
      </c>
      <c r="H193" s="5">
        <v>42255</v>
      </c>
      <c r="I193" s="60">
        <f t="shared" si="6"/>
        <v>12.4</v>
      </c>
      <c r="J193" s="55">
        <v>0</v>
      </c>
      <c r="K193" s="167">
        <v>0.75</v>
      </c>
      <c r="L193" s="167">
        <v>3</v>
      </c>
      <c r="M193" s="167">
        <v>75.625</v>
      </c>
      <c r="N193" s="168" t="s">
        <v>129</v>
      </c>
      <c r="P193" s="78"/>
      <c r="R193" s="78"/>
    </row>
    <row r="194" spans="1:18" ht="15.75" customHeight="1" thickBot="1" x14ac:dyDescent="0.3">
      <c r="A194" s="1">
        <v>2015</v>
      </c>
      <c r="B194" s="1">
        <v>9</v>
      </c>
      <c r="C194" s="1">
        <v>9</v>
      </c>
      <c r="D194" s="1">
        <v>12.4</v>
      </c>
      <c r="E194" s="1" t="s">
        <v>13</v>
      </c>
      <c r="F194" s="19" t="s">
        <v>17</v>
      </c>
      <c r="G194">
        <f t="shared" si="8"/>
        <v>2.4000000000000004</v>
      </c>
      <c r="H194" s="5">
        <v>42256</v>
      </c>
      <c r="I194" s="60">
        <f t="shared" si="6"/>
        <v>12.4</v>
      </c>
      <c r="J194" s="55">
        <v>0</v>
      </c>
      <c r="K194" s="167">
        <v>1.375</v>
      </c>
      <c r="L194" s="167">
        <v>3.625</v>
      </c>
      <c r="M194" s="167">
        <v>59</v>
      </c>
      <c r="N194" s="168" t="s">
        <v>129</v>
      </c>
      <c r="P194" s="78"/>
      <c r="R194" s="78"/>
    </row>
    <row r="195" spans="1:18" ht="15.75" customHeight="1" thickBot="1" x14ac:dyDescent="0.3">
      <c r="A195" s="1">
        <v>2015</v>
      </c>
      <c r="B195" s="1">
        <v>9</v>
      </c>
      <c r="C195" s="1">
        <v>10</v>
      </c>
      <c r="D195" s="1">
        <v>18.8</v>
      </c>
      <c r="E195" s="1" t="s">
        <v>14</v>
      </c>
      <c r="F195" s="19" t="s">
        <v>17</v>
      </c>
      <c r="G195">
        <f t="shared" si="8"/>
        <v>8.8000000000000007</v>
      </c>
      <c r="H195" s="5">
        <v>42257</v>
      </c>
      <c r="I195" s="60">
        <f t="shared" ref="I195:I215" si="9">D195</f>
        <v>18.8</v>
      </c>
      <c r="J195" s="55">
        <v>0</v>
      </c>
      <c r="K195" s="167">
        <v>1.75</v>
      </c>
      <c r="L195" s="167">
        <v>4.875</v>
      </c>
      <c r="M195" s="167">
        <v>43.75</v>
      </c>
      <c r="N195" s="168" t="s">
        <v>120</v>
      </c>
      <c r="P195" s="78"/>
      <c r="R195" s="78"/>
    </row>
    <row r="196" spans="1:18" ht="15.75" customHeight="1" thickBot="1" x14ac:dyDescent="0.3">
      <c r="A196" s="1">
        <v>2015</v>
      </c>
      <c r="B196" s="1">
        <v>9</v>
      </c>
      <c r="C196" s="1">
        <v>11</v>
      </c>
      <c r="D196" s="1">
        <v>21.5</v>
      </c>
      <c r="E196" s="1" t="s">
        <v>14</v>
      </c>
      <c r="F196" s="19" t="s">
        <v>17</v>
      </c>
      <c r="G196">
        <f t="shared" si="8"/>
        <v>11.5</v>
      </c>
      <c r="H196" s="5">
        <v>42258</v>
      </c>
      <c r="I196" s="60">
        <f t="shared" si="9"/>
        <v>21.5</v>
      </c>
      <c r="J196" s="55">
        <v>0</v>
      </c>
      <c r="K196" s="167">
        <v>2.625</v>
      </c>
      <c r="L196" s="167">
        <v>6.625</v>
      </c>
      <c r="M196" s="167">
        <v>31.25</v>
      </c>
      <c r="N196" s="168" t="s">
        <v>120</v>
      </c>
      <c r="P196" s="78"/>
      <c r="R196" s="78"/>
    </row>
    <row r="197" spans="1:18" ht="15.75" customHeight="1" thickBot="1" x14ac:dyDescent="0.3">
      <c r="A197" s="1">
        <v>2015</v>
      </c>
      <c r="B197" s="1">
        <v>9</v>
      </c>
      <c r="C197" s="1">
        <v>12</v>
      </c>
      <c r="D197" s="1">
        <v>21.2</v>
      </c>
      <c r="E197" s="1" t="s">
        <v>14</v>
      </c>
      <c r="F197" s="19" t="s">
        <v>17</v>
      </c>
      <c r="G197">
        <f t="shared" si="8"/>
        <v>11.2</v>
      </c>
      <c r="H197" s="5">
        <v>42259</v>
      </c>
      <c r="I197" s="60">
        <f t="shared" si="9"/>
        <v>21.2</v>
      </c>
      <c r="J197" s="55">
        <v>0</v>
      </c>
      <c r="K197" s="167">
        <v>4.125</v>
      </c>
      <c r="L197" s="167">
        <v>10.875</v>
      </c>
      <c r="M197" s="167">
        <v>43.875</v>
      </c>
      <c r="N197" s="168" t="s">
        <v>119</v>
      </c>
      <c r="P197" s="78"/>
      <c r="R197" s="78"/>
    </row>
    <row r="198" spans="1:18" ht="15.75" customHeight="1" thickBot="1" x14ac:dyDescent="0.3">
      <c r="A198" s="51">
        <v>2015</v>
      </c>
      <c r="B198" s="51">
        <v>9</v>
      </c>
      <c r="C198" s="51">
        <v>13</v>
      </c>
      <c r="D198" s="51">
        <v>10.3</v>
      </c>
      <c r="E198" s="51" t="s">
        <v>13</v>
      </c>
      <c r="F198" s="19" t="s">
        <v>17</v>
      </c>
      <c r="G198" s="30">
        <f t="shared" si="8"/>
        <v>0.30000000000000071</v>
      </c>
      <c r="H198" s="5">
        <v>42260</v>
      </c>
      <c r="I198" s="117">
        <f t="shared" si="9"/>
        <v>10.3</v>
      </c>
      <c r="J198" s="55">
        <v>2</v>
      </c>
      <c r="K198" s="169">
        <v>3.375</v>
      </c>
      <c r="L198" s="169">
        <v>8.75</v>
      </c>
      <c r="M198" s="169">
        <v>81.5</v>
      </c>
      <c r="N198" s="170" t="s">
        <v>119</v>
      </c>
      <c r="P198" s="78"/>
      <c r="R198" s="78"/>
    </row>
    <row r="199" spans="1:18" ht="15.75" customHeight="1" thickBot="1" x14ac:dyDescent="0.3">
      <c r="A199" s="1">
        <v>2015</v>
      </c>
      <c r="B199" s="1">
        <v>9</v>
      </c>
      <c r="C199" s="1">
        <v>14</v>
      </c>
      <c r="D199" s="1">
        <v>6.1</v>
      </c>
      <c r="E199" s="1" t="s">
        <v>12</v>
      </c>
      <c r="F199" s="39" t="s">
        <v>18</v>
      </c>
      <c r="G199">
        <f>D199-5</f>
        <v>1.0999999999999996</v>
      </c>
      <c r="H199" s="5">
        <v>42261</v>
      </c>
      <c r="I199" s="60">
        <f t="shared" si="9"/>
        <v>6.1</v>
      </c>
      <c r="J199" s="55">
        <v>2.5</v>
      </c>
      <c r="K199" s="143">
        <v>2.375</v>
      </c>
      <c r="L199" s="143">
        <v>6.375</v>
      </c>
      <c r="M199" s="143">
        <v>85.125</v>
      </c>
      <c r="N199" s="143" t="s">
        <v>119</v>
      </c>
      <c r="P199" s="78"/>
      <c r="R199" s="78"/>
    </row>
    <row r="200" spans="1:18" ht="15.75" customHeight="1" thickBot="1" x14ac:dyDescent="0.3">
      <c r="A200" s="1">
        <v>2015</v>
      </c>
      <c r="B200" s="1">
        <v>9</v>
      </c>
      <c r="C200" s="1">
        <v>15</v>
      </c>
      <c r="D200" s="1">
        <v>4.3</v>
      </c>
      <c r="E200" s="1" t="s">
        <v>11</v>
      </c>
      <c r="F200" s="39" t="s">
        <v>18</v>
      </c>
      <c r="G200">
        <f t="shared" ref="G200:G215" si="10">D200-5</f>
        <v>-0.70000000000000018</v>
      </c>
      <c r="H200" s="5">
        <v>42262</v>
      </c>
      <c r="I200" s="60">
        <f t="shared" si="9"/>
        <v>4.3</v>
      </c>
      <c r="J200" s="55">
        <v>0</v>
      </c>
      <c r="K200" s="143">
        <v>3.375</v>
      </c>
      <c r="L200" s="143">
        <v>7.375</v>
      </c>
      <c r="M200" s="143">
        <v>66.5</v>
      </c>
      <c r="N200" s="143" t="s">
        <v>120</v>
      </c>
      <c r="P200" s="78"/>
      <c r="R200" s="78"/>
    </row>
    <row r="201" spans="1:18" ht="15.75" customHeight="1" thickBot="1" x14ac:dyDescent="0.3">
      <c r="A201" s="1">
        <v>2015</v>
      </c>
      <c r="B201" s="1">
        <v>9</v>
      </c>
      <c r="C201" s="1">
        <v>16</v>
      </c>
      <c r="D201" s="1">
        <v>8.4</v>
      </c>
      <c r="E201" s="1" t="s">
        <v>12</v>
      </c>
      <c r="F201" s="39" t="s">
        <v>18</v>
      </c>
      <c r="G201">
        <f t="shared" si="10"/>
        <v>3.4000000000000004</v>
      </c>
      <c r="H201" s="5">
        <v>42263</v>
      </c>
      <c r="I201" s="60">
        <f t="shared" si="9"/>
        <v>8.4</v>
      </c>
      <c r="J201" s="55">
        <v>0</v>
      </c>
      <c r="K201" s="143">
        <v>3.375</v>
      </c>
      <c r="L201" s="143">
        <v>9.375</v>
      </c>
      <c r="M201" s="143">
        <v>72.5</v>
      </c>
      <c r="N201" s="143" t="s">
        <v>122</v>
      </c>
      <c r="P201" s="78"/>
      <c r="R201" s="78"/>
    </row>
    <row r="202" spans="1:18" ht="15.75" customHeight="1" thickBot="1" x14ac:dyDescent="0.3">
      <c r="A202" s="1">
        <v>2015</v>
      </c>
      <c r="B202" s="1">
        <v>9</v>
      </c>
      <c r="C202" s="1">
        <v>17</v>
      </c>
      <c r="D202" s="1">
        <v>5.5</v>
      </c>
      <c r="E202" s="1" t="s">
        <v>12</v>
      </c>
      <c r="F202" s="39" t="s">
        <v>18</v>
      </c>
      <c r="G202">
        <f t="shared" si="10"/>
        <v>0.5</v>
      </c>
      <c r="H202" s="5">
        <v>42264</v>
      </c>
      <c r="I202" s="60">
        <f t="shared" si="9"/>
        <v>5.5</v>
      </c>
      <c r="J202" s="55">
        <v>2.6</v>
      </c>
      <c r="K202" s="143">
        <v>1.125</v>
      </c>
      <c r="L202" s="143">
        <v>4.125</v>
      </c>
      <c r="M202" s="143">
        <v>79.375</v>
      </c>
      <c r="N202" s="143" t="s">
        <v>130</v>
      </c>
      <c r="P202" s="78"/>
      <c r="R202" s="78"/>
    </row>
    <row r="203" spans="1:18" ht="15.75" customHeight="1" thickBot="1" x14ac:dyDescent="0.3">
      <c r="A203" s="1">
        <v>2015</v>
      </c>
      <c r="B203" s="1">
        <v>9</v>
      </c>
      <c r="C203" s="1">
        <v>18</v>
      </c>
      <c r="D203" s="1">
        <v>5.7</v>
      </c>
      <c r="E203" s="1" t="s">
        <v>12</v>
      </c>
      <c r="F203" s="39" t="s">
        <v>18</v>
      </c>
      <c r="G203">
        <f t="shared" si="10"/>
        <v>0.70000000000000018</v>
      </c>
      <c r="H203" s="5">
        <v>42265</v>
      </c>
      <c r="I203" s="60">
        <f t="shared" si="9"/>
        <v>5.7</v>
      </c>
      <c r="J203" s="55">
        <v>0</v>
      </c>
      <c r="K203" s="143">
        <v>1.125</v>
      </c>
      <c r="L203" s="143">
        <v>3</v>
      </c>
      <c r="M203" s="143">
        <v>69.5</v>
      </c>
      <c r="N203" s="143" t="s">
        <v>120</v>
      </c>
      <c r="P203" s="78"/>
      <c r="R203" s="78"/>
    </row>
    <row r="204" spans="1:18" ht="15.75" customHeight="1" thickBot="1" x14ac:dyDescent="0.3">
      <c r="A204" s="1">
        <v>2015</v>
      </c>
      <c r="B204" s="1">
        <v>9</v>
      </c>
      <c r="C204" s="1">
        <v>19</v>
      </c>
      <c r="D204" s="1">
        <v>7.4</v>
      </c>
      <c r="E204" s="1" t="s">
        <v>12</v>
      </c>
      <c r="F204" s="39" t="s">
        <v>18</v>
      </c>
      <c r="G204">
        <f t="shared" si="10"/>
        <v>2.4000000000000004</v>
      </c>
      <c r="H204" s="5">
        <v>42266</v>
      </c>
      <c r="I204" s="60">
        <f t="shared" si="9"/>
        <v>7.4</v>
      </c>
      <c r="J204" s="55">
        <v>0</v>
      </c>
      <c r="K204" s="143">
        <v>1.375</v>
      </c>
      <c r="L204" s="143">
        <v>3.875</v>
      </c>
      <c r="M204" s="143">
        <v>62</v>
      </c>
      <c r="N204" s="143" t="s">
        <v>127</v>
      </c>
      <c r="P204" s="78"/>
      <c r="R204" s="78"/>
    </row>
    <row r="205" spans="1:18" ht="15.75" customHeight="1" thickBot="1" x14ac:dyDescent="0.3">
      <c r="A205" s="1">
        <v>2015</v>
      </c>
      <c r="B205" s="1">
        <v>9</v>
      </c>
      <c r="C205" s="1">
        <v>20</v>
      </c>
      <c r="D205" s="1">
        <v>8.5</v>
      </c>
      <c r="E205" s="1" t="s">
        <v>12</v>
      </c>
      <c r="F205" s="39" t="s">
        <v>18</v>
      </c>
      <c r="G205">
        <f t="shared" si="10"/>
        <v>3.5</v>
      </c>
      <c r="H205" s="5">
        <v>42267</v>
      </c>
      <c r="I205" s="60">
        <f t="shared" si="9"/>
        <v>8.5</v>
      </c>
      <c r="J205" s="55">
        <v>1.7</v>
      </c>
      <c r="K205" s="143">
        <v>0.75</v>
      </c>
      <c r="L205" s="143">
        <v>2.875</v>
      </c>
      <c r="M205" s="143">
        <v>92.5</v>
      </c>
      <c r="N205" s="143" t="s">
        <v>124</v>
      </c>
      <c r="P205" s="78"/>
      <c r="R205" s="78"/>
    </row>
    <row r="206" spans="1:18" ht="15.75" customHeight="1" thickBot="1" x14ac:dyDescent="0.3">
      <c r="A206" s="1">
        <v>2015</v>
      </c>
      <c r="B206" s="1">
        <v>9</v>
      </c>
      <c r="C206" s="1">
        <v>21</v>
      </c>
      <c r="D206" s="1">
        <v>9.8000000000000007</v>
      </c>
      <c r="E206" s="1" t="s">
        <v>12</v>
      </c>
      <c r="F206" s="39" t="s">
        <v>18</v>
      </c>
      <c r="G206">
        <f t="shared" si="10"/>
        <v>4.8000000000000007</v>
      </c>
      <c r="H206" s="5">
        <v>42268</v>
      </c>
      <c r="I206" s="60">
        <f t="shared" si="9"/>
        <v>9.8000000000000007</v>
      </c>
      <c r="J206" s="55">
        <v>5.2</v>
      </c>
      <c r="K206" s="143">
        <v>2.75</v>
      </c>
      <c r="L206" s="143">
        <v>6.5</v>
      </c>
      <c r="M206" s="143">
        <v>91.625</v>
      </c>
      <c r="N206" s="143" t="s">
        <v>120</v>
      </c>
      <c r="P206" s="78"/>
      <c r="R206" s="78"/>
    </row>
    <row r="207" spans="1:18" ht="15.75" customHeight="1" thickBot="1" x14ac:dyDescent="0.3">
      <c r="A207" s="1">
        <v>2015</v>
      </c>
      <c r="B207" s="1">
        <v>9</v>
      </c>
      <c r="C207" s="1">
        <v>22</v>
      </c>
      <c r="D207" s="1">
        <v>6.5</v>
      </c>
      <c r="E207" s="1" t="s">
        <v>12</v>
      </c>
      <c r="F207" s="39" t="s">
        <v>18</v>
      </c>
      <c r="G207">
        <f t="shared" si="10"/>
        <v>1.5</v>
      </c>
      <c r="H207" s="5">
        <v>42269</v>
      </c>
      <c r="I207" s="60">
        <f t="shared" si="9"/>
        <v>6.5</v>
      </c>
      <c r="J207" s="55">
        <v>10.199999999999999</v>
      </c>
      <c r="K207" s="143">
        <v>2.375</v>
      </c>
      <c r="L207" s="143">
        <v>7.5</v>
      </c>
      <c r="M207" s="143">
        <v>82.875</v>
      </c>
      <c r="N207" s="143" t="s">
        <v>122</v>
      </c>
      <c r="P207" s="78"/>
      <c r="R207" s="78"/>
    </row>
    <row r="208" spans="1:18" ht="15.75" customHeight="1" thickBot="1" x14ac:dyDescent="0.3">
      <c r="A208" s="1">
        <v>2015</v>
      </c>
      <c r="B208" s="1">
        <v>9</v>
      </c>
      <c r="C208" s="1">
        <v>23</v>
      </c>
      <c r="D208" s="1">
        <v>5</v>
      </c>
      <c r="E208" s="1" t="s">
        <v>12</v>
      </c>
      <c r="F208" s="39" t="s">
        <v>19</v>
      </c>
      <c r="G208">
        <f t="shared" si="10"/>
        <v>0</v>
      </c>
      <c r="H208" s="5">
        <v>42270</v>
      </c>
      <c r="I208" s="60">
        <f t="shared" si="9"/>
        <v>5</v>
      </c>
      <c r="J208" s="55">
        <v>3.3</v>
      </c>
      <c r="K208" s="143">
        <v>4.125</v>
      </c>
      <c r="L208" s="143">
        <v>9.125</v>
      </c>
      <c r="M208" s="143">
        <v>85.875</v>
      </c>
      <c r="N208" s="143" t="s">
        <v>119</v>
      </c>
      <c r="P208" s="78"/>
      <c r="R208" s="78"/>
    </row>
    <row r="209" spans="1:18" ht="15.75" customHeight="1" thickBot="1" x14ac:dyDescent="0.3">
      <c r="A209" s="1">
        <v>2015</v>
      </c>
      <c r="B209" s="1">
        <v>9</v>
      </c>
      <c r="C209" s="1">
        <v>24</v>
      </c>
      <c r="D209" s="1">
        <v>4.0999999999999996</v>
      </c>
      <c r="E209" s="1" t="s">
        <v>11</v>
      </c>
      <c r="F209" s="39" t="s">
        <v>19</v>
      </c>
      <c r="G209">
        <f t="shared" si="10"/>
        <v>-0.90000000000000036</v>
      </c>
      <c r="H209" s="5">
        <v>42271</v>
      </c>
      <c r="I209" s="60">
        <f t="shared" si="9"/>
        <v>4.0999999999999996</v>
      </c>
      <c r="J209" s="55">
        <v>2.2000000000000002</v>
      </c>
      <c r="K209" s="143">
        <v>2.75</v>
      </c>
      <c r="L209" s="143">
        <v>7.125</v>
      </c>
      <c r="M209" s="143">
        <v>83.25</v>
      </c>
      <c r="N209" s="143" t="s">
        <v>123</v>
      </c>
      <c r="P209" s="78"/>
      <c r="R209" s="78"/>
    </row>
    <row r="210" spans="1:18" ht="15.75" customHeight="1" thickBot="1" x14ac:dyDescent="0.3">
      <c r="A210" s="1">
        <v>2015</v>
      </c>
      <c r="B210" s="1">
        <v>9</v>
      </c>
      <c r="C210" s="1">
        <v>25</v>
      </c>
      <c r="D210" s="1">
        <v>3.2</v>
      </c>
      <c r="E210" s="1" t="s">
        <v>11</v>
      </c>
      <c r="F210" s="39" t="s">
        <v>19</v>
      </c>
      <c r="G210">
        <f t="shared" si="10"/>
        <v>-1.7999999999999998</v>
      </c>
      <c r="H210" s="5">
        <v>42272</v>
      </c>
      <c r="I210" s="60">
        <f t="shared" si="9"/>
        <v>3.2</v>
      </c>
      <c r="J210" s="55">
        <v>2.2000000000000002</v>
      </c>
      <c r="K210" s="143">
        <v>1.375</v>
      </c>
      <c r="L210" s="143">
        <v>4.125</v>
      </c>
      <c r="M210" s="143">
        <v>92.625</v>
      </c>
      <c r="N210" s="143" t="s">
        <v>120</v>
      </c>
      <c r="P210" s="78"/>
      <c r="R210" s="78"/>
    </row>
    <row r="211" spans="1:18" ht="15.75" customHeight="1" thickBot="1" x14ac:dyDescent="0.3">
      <c r="A211" s="1">
        <v>2015</v>
      </c>
      <c r="B211" s="1">
        <v>9</v>
      </c>
      <c r="C211" s="1">
        <v>26</v>
      </c>
      <c r="D211" s="1">
        <v>2.4</v>
      </c>
      <c r="E211" s="1" t="s">
        <v>11</v>
      </c>
      <c r="F211" s="39" t="s">
        <v>19</v>
      </c>
      <c r="G211">
        <f t="shared" si="10"/>
        <v>-2.6</v>
      </c>
      <c r="H211" s="5">
        <v>42273</v>
      </c>
      <c r="I211" s="60">
        <f t="shared" si="9"/>
        <v>2.4</v>
      </c>
      <c r="J211" s="55">
        <v>0</v>
      </c>
      <c r="K211" s="143">
        <v>0.875</v>
      </c>
      <c r="L211" s="143">
        <v>2.75</v>
      </c>
      <c r="M211" s="143">
        <v>90.375</v>
      </c>
      <c r="N211" s="143" t="s">
        <v>124</v>
      </c>
      <c r="P211" s="78"/>
      <c r="R211" s="78"/>
    </row>
    <row r="212" spans="1:18" ht="15.75" customHeight="1" thickBot="1" x14ac:dyDescent="0.3">
      <c r="A212" s="1">
        <v>2015</v>
      </c>
      <c r="B212" s="1">
        <v>9</v>
      </c>
      <c r="C212" s="1">
        <v>27</v>
      </c>
      <c r="D212" s="1">
        <v>1.6</v>
      </c>
      <c r="E212" s="1" t="s">
        <v>11</v>
      </c>
      <c r="F212" s="39" t="s">
        <v>19</v>
      </c>
      <c r="G212">
        <f t="shared" si="10"/>
        <v>-3.4</v>
      </c>
      <c r="H212" s="5">
        <v>42274</v>
      </c>
      <c r="I212" s="60">
        <f t="shared" si="9"/>
        <v>1.6</v>
      </c>
      <c r="J212" s="55">
        <v>2.5</v>
      </c>
      <c r="K212" s="143">
        <v>1</v>
      </c>
      <c r="L212" s="143">
        <v>4</v>
      </c>
      <c r="M212" s="143">
        <v>93.25</v>
      </c>
      <c r="N212" s="143" t="s">
        <v>122</v>
      </c>
      <c r="P212" s="78"/>
      <c r="R212" s="78"/>
    </row>
    <row r="213" spans="1:18" ht="15.75" customHeight="1" thickBot="1" x14ac:dyDescent="0.3">
      <c r="A213" s="1">
        <v>2015</v>
      </c>
      <c r="B213" s="1">
        <v>9</v>
      </c>
      <c r="C213" s="1">
        <v>28</v>
      </c>
      <c r="D213" s="1">
        <v>3.3</v>
      </c>
      <c r="E213" s="1" t="s">
        <v>11</v>
      </c>
      <c r="F213" s="39" t="s">
        <v>19</v>
      </c>
      <c r="G213">
        <f t="shared" si="10"/>
        <v>-1.7000000000000002</v>
      </c>
      <c r="H213" s="5">
        <v>42275</v>
      </c>
      <c r="I213" s="60">
        <f t="shared" si="9"/>
        <v>3.3</v>
      </c>
      <c r="J213" s="55">
        <v>0</v>
      </c>
      <c r="K213" s="143">
        <v>1.375</v>
      </c>
      <c r="L213" s="143">
        <v>3.375</v>
      </c>
      <c r="M213" s="143">
        <v>81.125</v>
      </c>
      <c r="N213" s="143" t="s">
        <v>119</v>
      </c>
      <c r="P213" s="78"/>
      <c r="R213" s="78"/>
    </row>
    <row r="214" spans="1:18" ht="15.75" customHeight="1" thickBot="1" x14ac:dyDescent="0.3">
      <c r="A214" s="1">
        <v>2015</v>
      </c>
      <c r="B214" s="1">
        <v>9</v>
      </c>
      <c r="C214" s="1">
        <v>29</v>
      </c>
      <c r="D214" s="1">
        <v>3.6</v>
      </c>
      <c r="E214" s="1" t="s">
        <v>11</v>
      </c>
      <c r="F214" s="39" t="s">
        <v>19</v>
      </c>
      <c r="G214">
        <f t="shared" si="10"/>
        <v>-1.4</v>
      </c>
      <c r="H214" s="5">
        <v>42276</v>
      </c>
      <c r="I214" s="60">
        <f t="shared" si="9"/>
        <v>3.6</v>
      </c>
      <c r="J214" s="55">
        <v>6</v>
      </c>
      <c r="K214" s="143">
        <v>3.5</v>
      </c>
      <c r="L214" s="143">
        <v>9</v>
      </c>
      <c r="M214" s="143">
        <v>80.75</v>
      </c>
      <c r="N214" s="143" t="s">
        <v>120</v>
      </c>
      <c r="P214" s="78"/>
      <c r="R214" s="78"/>
    </row>
    <row r="215" spans="1:18" ht="15.75" customHeight="1" thickBot="1" x14ac:dyDescent="0.3">
      <c r="A215" s="51">
        <v>2015</v>
      </c>
      <c r="B215" s="51">
        <v>9</v>
      </c>
      <c r="C215" s="51">
        <v>30</v>
      </c>
      <c r="D215" s="51">
        <v>10.6</v>
      </c>
      <c r="E215" s="51" t="s">
        <v>13</v>
      </c>
      <c r="F215" s="39" t="s">
        <v>19</v>
      </c>
      <c r="G215" s="30">
        <f t="shared" si="10"/>
        <v>5.6</v>
      </c>
      <c r="H215" s="5">
        <v>42277</v>
      </c>
      <c r="I215" s="117">
        <f t="shared" si="9"/>
        <v>10.6</v>
      </c>
      <c r="J215" s="55">
        <v>0</v>
      </c>
      <c r="K215" s="143">
        <v>5</v>
      </c>
      <c r="L215" s="143">
        <v>10.25</v>
      </c>
      <c r="M215" s="143">
        <v>62.5</v>
      </c>
      <c r="N215" s="143" t="s">
        <v>120</v>
      </c>
      <c r="P215" s="78"/>
      <c r="R215" s="78"/>
    </row>
    <row r="216" spans="1:18" ht="15.75" customHeight="1" x14ac:dyDescent="0.25">
      <c r="P216" s="78"/>
      <c r="R216" s="78"/>
    </row>
    <row r="217" spans="1:18" ht="15.75" customHeight="1" x14ac:dyDescent="0.25">
      <c r="P217" s="78"/>
      <c r="R217" s="78"/>
    </row>
    <row r="218" spans="1:18" ht="15.75" customHeight="1" x14ac:dyDescent="0.25">
      <c r="P218" s="78"/>
      <c r="R218" s="78"/>
    </row>
    <row r="219" spans="1:18" ht="15.75" customHeight="1" x14ac:dyDescent="0.25">
      <c r="P219" s="78"/>
      <c r="R219" s="78"/>
    </row>
    <row r="220" spans="1:18" ht="15.75" customHeight="1" x14ac:dyDescent="0.25">
      <c r="P220" s="78"/>
      <c r="R220" s="78"/>
    </row>
    <row r="221" spans="1:18" ht="15.75" customHeight="1" x14ac:dyDescent="0.25">
      <c r="P221" s="78"/>
      <c r="R221" s="78"/>
    </row>
    <row r="222" spans="1:18" ht="15.75" customHeight="1" x14ac:dyDescent="0.25">
      <c r="P222" s="78"/>
      <c r="R222" s="78"/>
    </row>
    <row r="223" spans="1:18" ht="15.75" customHeight="1" x14ac:dyDescent="0.25">
      <c r="P223" s="78"/>
      <c r="R223" s="78"/>
    </row>
    <row r="224" spans="1:18" ht="15.75" customHeight="1" x14ac:dyDescent="0.25">
      <c r="P224" s="78"/>
      <c r="R224" s="78"/>
    </row>
    <row r="225" spans="16:18" ht="15.75" customHeight="1" x14ac:dyDescent="0.25">
      <c r="P225" s="78"/>
      <c r="R225" s="78"/>
    </row>
    <row r="226" spans="16:18" ht="15.75" customHeight="1" x14ac:dyDescent="0.25">
      <c r="P226" s="78"/>
      <c r="R226" s="78"/>
    </row>
    <row r="227" spans="16:18" ht="15.75" customHeight="1" x14ac:dyDescent="0.25">
      <c r="P227" s="78"/>
      <c r="R227" s="78"/>
    </row>
    <row r="228" spans="16:18" ht="15.75" customHeight="1" x14ac:dyDescent="0.25">
      <c r="P228" s="78"/>
      <c r="R228" s="78"/>
    </row>
    <row r="229" spans="16:18" ht="15.75" customHeight="1" x14ac:dyDescent="0.25">
      <c r="P229" s="78"/>
      <c r="R229" s="78"/>
    </row>
    <row r="230" spans="16:18" ht="15.75" customHeight="1" x14ac:dyDescent="0.25">
      <c r="P230" s="78"/>
      <c r="R230" s="78"/>
    </row>
    <row r="231" spans="16:18" ht="15.75" customHeight="1" x14ac:dyDescent="0.25">
      <c r="P231" s="78"/>
      <c r="R231" s="78"/>
    </row>
    <row r="232" spans="16:18" ht="15.75" customHeight="1" x14ac:dyDescent="0.25">
      <c r="P232" s="78"/>
      <c r="R232" s="78"/>
    </row>
    <row r="233" spans="16:18" ht="15.75" customHeight="1" x14ac:dyDescent="0.25">
      <c r="P233" s="78"/>
      <c r="R233" s="78"/>
    </row>
    <row r="234" spans="16:18" ht="15.75" customHeight="1" x14ac:dyDescent="0.25">
      <c r="P234" s="78"/>
      <c r="R234" s="78"/>
    </row>
    <row r="235" spans="16:18" ht="15.75" customHeight="1" x14ac:dyDescent="0.25">
      <c r="P235" s="78"/>
      <c r="R235" s="78"/>
    </row>
    <row r="236" spans="16:18" ht="15.75" customHeight="1" x14ac:dyDescent="0.25">
      <c r="P236" s="78"/>
      <c r="R236" s="78"/>
    </row>
    <row r="237" spans="16:18" ht="15.75" customHeight="1" x14ac:dyDescent="0.25">
      <c r="P237" s="78"/>
      <c r="R237" s="78"/>
    </row>
    <row r="238" spans="16:18" ht="15.75" customHeight="1" x14ac:dyDescent="0.25">
      <c r="P238" s="78"/>
      <c r="R238" s="78"/>
    </row>
    <row r="239" spans="16:18" ht="15.75" customHeight="1" x14ac:dyDescent="0.25">
      <c r="P239" s="78"/>
      <c r="R239" s="78"/>
    </row>
    <row r="240" spans="16:18" ht="15.75" customHeight="1" x14ac:dyDescent="0.25">
      <c r="P240" s="78"/>
      <c r="R240" s="78"/>
    </row>
    <row r="241" spans="16:18" ht="15.75" customHeight="1" x14ac:dyDescent="0.25">
      <c r="P241" s="78"/>
      <c r="R241" s="78"/>
    </row>
    <row r="242" spans="16:18" ht="15.75" customHeight="1" x14ac:dyDescent="0.25">
      <c r="P242" s="78"/>
      <c r="R242" s="78"/>
    </row>
    <row r="243" spans="16:18" ht="15.75" customHeight="1" x14ac:dyDescent="0.25">
      <c r="P243" s="78"/>
      <c r="R243" s="78"/>
    </row>
    <row r="244" spans="16:18" ht="15.75" customHeight="1" x14ac:dyDescent="0.25">
      <c r="P244" s="78"/>
      <c r="R244" s="78"/>
    </row>
    <row r="245" spans="16:18" ht="15.75" customHeight="1" x14ac:dyDescent="0.25">
      <c r="P245" s="78"/>
      <c r="R245" s="78"/>
    </row>
    <row r="246" spans="16:18" ht="15.75" customHeight="1" x14ac:dyDescent="0.25">
      <c r="P246" s="78"/>
      <c r="R246" s="78"/>
    </row>
    <row r="247" spans="16:18" ht="15.75" customHeight="1" x14ac:dyDescent="0.25">
      <c r="P247" s="78"/>
      <c r="R247" s="78"/>
    </row>
    <row r="248" spans="16:18" ht="15.75" customHeight="1" x14ac:dyDescent="0.25">
      <c r="P248" s="78"/>
      <c r="R248" s="78"/>
    </row>
    <row r="249" spans="16:18" ht="15.75" customHeight="1" x14ac:dyDescent="0.25">
      <c r="P249" s="78"/>
      <c r="R249" s="78"/>
    </row>
    <row r="250" spans="16:18" ht="15.75" customHeight="1" x14ac:dyDescent="0.25">
      <c r="P250" s="78"/>
      <c r="R250" s="78"/>
    </row>
    <row r="251" spans="16:18" ht="15.75" customHeight="1" x14ac:dyDescent="0.25">
      <c r="P251" s="78"/>
      <c r="R251" s="78"/>
    </row>
    <row r="252" spans="16:18" ht="15.75" customHeight="1" x14ac:dyDescent="0.25">
      <c r="P252" s="78"/>
      <c r="R252" s="78"/>
    </row>
    <row r="253" spans="16:18" ht="15.75" customHeight="1" x14ac:dyDescent="0.25">
      <c r="P253" s="78"/>
      <c r="R253" s="78"/>
    </row>
    <row r="254" spans="16:18" ht="15.75" customHeight="1" x14ac:dyDescent="0.25">
      <c r="P254" s="78"/>
      <c r="R254" s="78"/>
    </row>
    <row r="255" spans="16:18" ht="15.75" customHeight="1" x14ac:dyDescent="0.25">
      <c r="P255" s="78"/>
      <c r="R255" s="78"/>
    </row>
    <row r="256" spans="16:18" ht="15.75" customHeight="1" x14ac:dyDescent="0.25">
      <c r="P256" s="78"/>
      <c r="R256" s="78"/>
    </row>
    <row r="257" spans="16:18" ht="15.75" customHeight="1" x14ac:dyDescent="0.25">
      <c r="P257" s="78"/>
      <c r="R257" s="78"/>
    </row>
    <row r="258" spans="16:18" ht="15.75" customHeight="1" x14ac:dyDescent="0.25">
      <c r="P258" s="78"/>
      <c r="R258" s="78"/>
    </row>
    <row r="259" spans="16:18" ht="15.75" customHeight="1" x14ac:dyDescent="0.25">
      <c r="P259" s="78"/>
      <c r="R259" s="78"/>
    </row>
    <row r="260" spans="16:18" ht="15.75" customHeight="1" x14ac:dyDescent="0.25">
      <c r="P260" s="78"/>
      <c r="R260" s="78"/>
    </row>
    <row r="261" spans="16:18" ht="15.75" customHeight="1" x14ac:dyDescent="0.25">
      <c r="P261" s="78"/>
      <c r="R261" s="78"/>
    </row>
    <row r="262" spans="16:18" ht="15.75" customHeight="1" x14ac:dyDescent="0.25">
      <c r="P262" s="78"/>
      <c r="R262" s="78"/>
    </row>
    <row r="263" spans="16:18" ht="15.75" customHeight="1" x14ac:dyDescent="0.25">
      <c r="P263" s="78"/>
      <c r="R263" s="78"/>
    </row>
    <row r="264" spans="16:18" ht="15.75" customHeight="1" x14ac:dyDescent="0.25">
      <c r="P264" s="78"/>
      <c r="R264" s="78"/>
    </row>
    <row r="265" spans="16:18" ht="15.75" customHeight="1" x14ac:dyDescent="0.25">
      <c r="P265" s="78"/>
      <c r="R265" s="78"/>
    </row>
    <row r="266" spans="16:18" ht="15.75" customHeight="1" x14ac:dyDescent="0.25">
      <c r="P266" s="78"/>
      <c r="R266" s="78"/>
    </row>
    <row r="267" spans="16:18" ht="15.75" customHeight="1" x14ac:dyDescent="0.25">
      <c r="P267" s="78"/>
      <c r="R267" s="78"/>
    </row>
    <row r="268" spans="16:18" ht="15.75" customHeight="1" x14ac:dyDescent="0.25">
      <c r="P268" s="78"/>
      <c r="R268" s="78"/>
    </row>
    <row r="269" spans="16:18" ht="15.75" customHeight="1" x14ac:dyDescent="0.25">
      <c r="P269" s="78"/>
      <c r="R269" s="78"/>
    </row>
    <row r="270" spans="16:18" ht="15.75" customHeight="1" x14ac:dyDescent="0.25">
      <c r="P270" s="78"/>
      <c r="R270" s="78"/>
    </row>
    <row r="271" spans="16:18" ht="15.75" customHeight="1" x14ac:dyDescent="0.25">
      <c r="P271" s="78"/>
      <c r="R271" s="78"/>
    </row>
    <row r="272" spans="16:18" ht="15.75" customHeight="1" x14ac:dyDescent="0.25">
      <c r="P272" s="78"/>
      <c r="R272" s="78"/>
    </row>
    <row r="273" spans="16:18" ht="15.75" customHeight="1" x14ac:dyDescent="0.25">
      <c r="P273" s="78"/>
      <c r="R273" s="78"/>
    </row>
    <row r="274" spans="16:18" ht="15.75" customHeight="1" x14ac:dyDescent="0.25">
      <c r="P274" s="78"/>
      <c r="R274" s="78"/>
    </row>
    <row r="275" spans="16:18" ht="15.75" customHeight="1" x14ac:dyDescent="0.25">
      <c r="P275" s="78"/>
      <c r="R275" s="78"/>
    </row>
    <row r="276" spans="16:18" ht="15.75" customHeight="1" x14ac:dyDescent="0.25">
      <c r="P276" s="78"/>
      <c r="R276" s="78"/>
    </row>
    <row r="277" spans="16:18" ht="15.75" customHeight="1" x14ac:dyDescent="0.25">
      <c r="P277" s="78"/>
      <c r="R277" s="78"/>
    </row>
    <row r="278" spans="16:18" ht="15.75" customHeight="1" x14ac:dyDescent="0.25">
      <c r="P278" s="78"/>
      <c r="R278" s="78"/>
    </row>
    <row r="279" spans="16:18" ht="15.75" customHeight="1" x14ac:dyDescent="0.25">
      <c r="P279" s="78"/>
      <c r="R279" s="78"/>
    </row>
    <row r="280" spans="16:18" ht="15.75" customHeight="1" x14ac:dyDescent="0.25">
      <c r="P280" s="78"/>
      <c r="R280" s="78"/>
    </row>
    <row r="281" spans="16:18" ht="15.75" customHeight="1" x14ac:dyDescent="0.25">
      <c r="P281" s="78"/>
      <c r="R281" s="78"/>
    </row>
    <row r="282" spans="16:18" ht="15.75" customHeight="1" x14ac:dyDescent="0.25">
      <c r="P282" s="78"/>
      <c r="R282" s="78"/>
    </row>
    <row r="283" spans="16:18" ht="15.75" customHeight="1" x14ac:dyDescent="0.25">
      <c r="P283" s="78"/>
      <c r="R283" s="78"/>
    </row>
    <row r="284" spans="16:18" ht="15.75" customHeight="1" x14ac:dyDescent="0.25">
      <c r="P284" s="78"/>
      <c r="R284" s="78"/>
    </row>
    <row r="285" spans="16:18" ht="15.75" customHeight="1" x14ac:dyDescent="0.25">
      <c r="P285" s="78"/>
      <c r="R285" s="78"/>
    </row>
    <row r="286" spans="16:18" ht="15.75" customHeight="1" x14ac:dyDescent="0.25">
      <c r="P286" s="78"/>
      <c r="R286" s="78"/>
    </row>
    <row r="287" spans="16:18" ht="15.75" customHeight="1" x14ac:dyDescent="0.25">
      <c r="P287" s="78"/>
      <c r="R287" s="78"/>
    </row>
    <row r="288" spans="16:18" ht="15.75" customHeight="1" x14ac:dyDescent="0.25">
      <c r="P288" s="78"/>
      <c r="R288" s="78"/>
    </row>
    <row r="289" spans="16:18" ht="15.75" customHeight="1" x14ac:dyDescent="0.25">
      <c r="P289" s="78"/>
      <c r="R289" s="78"/>
    </row>
    <row r="290" spans="16:18" ht="15.75" customHeight="1" x14ac:dyDescent="0.25">
      <c r="P290" s="78"/>
      <c r="R290" s="78"/>
    </row>
    <row r="291" spans="16:18" ht="15.75" customHeight="1" x14ac:dyDescent="0.25">
      <c r="P291" s="78"/>
      <c r="R291" s="78"/>
    </row>
    <row r="292" spans="16:18" ht="15.75" customHeight="1" x14ac:dyDescent="0.25">
      <c r="P292" s="78"/>
      <c r="R292" s="78"/>
    </row>
    <row r="293" spans="16:18" ht="15.75" customHeight="1" x14ac:dyDescent="0.25">
      <c r="P293" s="78"/>
      <c r="R293" s="78"/>
    </row>
    <row r="294" spans="16:18" ht="15.75" customHeight="1" x14ac:dyDescent="0.25">
      <c r="P294" s="78"/>
      <c r="R294" s="78"/>
    </row>
    <row r="295" spans="16:18" ht="15.75" customHeight="1" x14ac:dyDescent="0.25">
      <c r="P295" s="78"/>
      <c r="R295" s="78"/>
    </row>
    <row r="296" spans="16:18" ht="15.75" customHeight="1" x14ac:dyDescent="0.25">
      <c r="P296" s="78"/>
      <c r="R296" s="78"/>
    </row>
    <row r="297" spans="16:18" ht="15.75" customHeight="1" x14ac:dyDescent="0.25">
      <c r="P297" s="78"/>
      <c r="R297" s="78"/>
    </row>
    <row r="298" spans="16:18" ht="15.75" customHeight="1" x14ac:dyDescent="0.25">
      <c r="P298" s="78"/>
      <c r="R298" s="78"/>
    </row>
    <row r="299" spans="16:18" ht="15.75" customHeight="1" x14ac:dyDescent="0.25">
      <c r="P299" s="78"/>
      <c r="R299" s="78"/>
    </row>
    <row r="300" spans="16:18" ht="15.75" customHeight="1" x14ac:dyDescent="0.25">
      <c r="P300" s="78"/>
      <c r="R300" s="78"/>
    </row>
    <row r="301" spans="16:18" ht="15.75" customHeight="1" x14ac:dyDescent="0.25">
      <c r="P301" s="78"/>
      <c r="R301" s="78"/>
    </row>
    <row r="302" spans="16:18" ht="15.75" customHeight="1" x14ac:dyDescent="0.25">
      <c r="P302" s="78"/>
      <c r="R302" s="78"/>
    </row>
    <row r="303" spans="16:18" ht="15.75" customHeight="1" x14ac:dyDescent="0.25">
      <c r="P303" s="78"/>
      <c r="R303" s="78"/>
    </row>
    <row r="304" spans="16:18" ht="15.75" customHeight="1" x14ac:dyDescent="0.25">
      <c r="P304" s="78"/>
      <c r="R304" s="78"/>
    </row>
    <row r="305" spans="16:18" ht="15.75" customHeight="1" x14ac:dyDescent="0.25">
      <c r="P305" s="78"/>
      <c r="R305" s="78"/>
    </row>
    <row r="306" spans="16:18" ht="15.75" customHeight="1" x14ac:dyDescent="0.25">
      <c r="P306" s="78"/>
      <c r="R306" s="78"/>
    </row>
    <row r="307" spans="16:18" ht="15.75" customHeight="1" x14ac:dyDescent="0.25">
      <c r="P307" s="78"/>
      <c r="R307" s="78"/>
    </row>
    <row r="308" spans="16:18" ht="15.75" customHeight="1" x14ac:dyDescent="0.25">
      <c r="P308" s="78"/>
      <c r="R308" s="78"/>
    </row>
    <row r="309" spans="16:18" ht="15.75" customHeight="1" x14ac:dyDescent="0.25">
      <c r="P309" s="78"/>
      <c r="R309" s="78"/>
    </row>
    <row r="310" spans="16:18" ht="15.75" customHeight="1" x14ac:dyDescent="0.25">
      <c r="P310" s="78"/>
      <c r="R310" s="78"/>
    </row>
    <row r="311" spans="16:18" ht="15.75" customHeight="1" x14ac:dyDescent="0.25">
      <c r="P311" s="78"/>
      <c r="R311" s="78"/>
    </row>
    <row r="312" spans="16:18" ht="15.75" customHeight="1" x14ac:dyDescent="0.25">
      <c r="P312" s="78"/>
      <c r="R312" s="78"/>
    </row>
    <row r="313" spans="16:18" ht="15.75" customHeight="1" x14ac:dyDescent="0.25">
      <c r="P313" s="78"/>
      <c r="R313" s="78"/>
    </row>
    <row r="314" spans="16:18" ht="15.75" customHeight="1" x14ac:dyDescent="0.25">
      <c r="P314" s="78"/>
      <c r="R314" s="78"/>
    </row>
    <row r="315" spans="16:18" ht="15.75" customHeight="1" x14ac:dyDescent="0.25">
      <c r="P315" s="78"/>
      <c r="R315" s="78"/>
    </row>
    <row r="316" spans="16:18" ht="15.75" customHeight="1" x14ac:dyDescent="0.25">
      <c r="P316" s="78"/>
      <c r="R316" s="78"/>
    </row>
    <row r="317" spans="16:18" ht="15.75" customHeight="1" x14ac:dyDescent="0.25">
      <c r="P317" s="78"/>
      <c r="R317" s="78"/>
    </row>
    <row r="318" spans="16:18" ht="15.75" customHeight="1" x14ac:dyDescent="0.25">
      <c r="P318" s="78"/>
      <c r="R318" s="78"/>
    </row>
    <row r="319" spans="16:18" ht="15.75" customHeight="1" x14ac:dyDescent="0.25">
      <c r="P319" s="78"/>
      <c r="R319" s="78"/>
    </row>
    <row r="320" spans="16:18" ht="15.75" customHeight="1" x14ac:dyDescent="0.25">
      <c r="P320" s="78"/>
      <c r="R320" s="78"/>
    </row>
    <row r="321" spans="16:18" ht="15.75" customHeight="1" x14ac:dyDescent="0.25">
      <c r="P321" s="78"/>
      <c r="R321" s="78"/>
    </row>
    <row r="322" spans="16:18" ht="15.75" customHeight="1" x14ac:dyDescent="0.25">
      <c r="P322" s="78"/>
      <c r="R322" s="78"/>
    </row>
    <row r="323" spans="16:18" ht="15.75" customHeight="1" x14ac:dyDescent="0.25">
      <c r="P323" s="78"/>
      <c r="R323" s="78"/>
    </row>
    <row r="324" spans="16:18" ht="15.75" customHeight="1" x14ac:dyDescent="0.25">
      <c r="P324" s="78"/>
      <c r="R324" s="78"/>
    </row>
    <row r="325" spans="16:18" ht="15.75" customHeight="1" x14ac:dyDescent="0.25">
      <c r="P325" s="78"/>
      <c r="R325" s="78"/>
    </row>
    <row r="326" spans="16:18" ht="15.75" customHeight="1" x14ac:dyDescent="0.25">
      <c r="P326" s="78"/>
      <c r="R326" s="78"/>
    </row>
    <row r="327" spans="16:18" ht="15.75" customHeight="1" x14ac:dyDescent="0.25">
      <c r="P327" s="78"/>
      <c r="R327" s="78"/>
    </row>
    <row r="328" spans="16:18" ht="15.75" customHeight="1" x14ac:dyDescent="0.25">
      <c r="P328" s="78"/>
      <c r="R328" s="78"/>
    </row>
    <row r="329" spans="16:18" ht="15.75" customHeight="1" x14ac:dyDescent="0.25">
      <c r="P329" s="78"/>
      <c r="R329" s="78"/>
    </row>
    <row r="330" spans="16:18" ht="15.75" customHeight="1" x14ac:dyDescent="0.25">
      <c r="P330" s="78"/>
      <c r="R330" s="78"/>
    </row>
    <row r="331" spans="16:18" ht="15.75" customHeight="1" x14ac:dyDescent="0.25">
      <c r="P331" s="78"/>
      <c r="R331" s="78"/>
    </row>
    <row r="332" spans="16:18" ht="15.75" customHeight="1" x14ac:dyDescent="0.25">
      <c r="P332" s="78"/>
      <c r="R332" s="78"/>
    </row>
    <row r="333" spans="16:18" ht="15.75" customHeight="1" x14ac:dyDescent="0.25">
      <c r="P333" s="78"/>
      <c r="R333" s="78"/>
    </row>
    <row r="334" spans="16:18" ht="15.75" customHeight="1" x14ac:dyDescent="0.25">
      <c r="P334" s="78"/>
      <c r="R334" s="78"/>
    </row>
    <row r="335" spans="16:18" ht="15.75" customHeight="1" x14ac:dyDescent="0.25">
      <c r="P335" s="78"/>
      <c r="R335" s="78"/>
    </row>
    <row r="336" spans="16:18" ht="15.75" customHeight="1" x14ac:dyDescent="0.25">
      <c r="P336" s="78"/>
      <c r="R336" s="78"/>
    </row>
    <row r="337" spans="16:18" ht="15.75" customHeight="1" x14ac:dyDescent="0.25">
      <c r="P337" s="78"/>
      <c r="R337" s="78"/>
    </row>
    <row r="338" spans="16:18" ht="15.75" customHeight="1" x14ac:dyDescent="0.25">
      <c r="P338" s="78"/>
      <c r="R338" s="78"/>
    </row>
    <row r="339" spans="16:18" ht="15.75" customHeight="1" x14ac:dyDescent="0.25">
      <c r="P339" s="78"/>
      <c r="R339" s="78"/>
    </row>
    <row r="340" spans="16:18" ht="15.75" customHeight="1" x14ac:dyDescent="0.25">
      <c r="P340" s="78"/>
      <c r="R340" s="78"/>
    </row>
    <row r="341" spans="16:18" ht="15.75" customHeight="1" x14ac:dyDescent="0.25">
      <c r="P341" s="78"/>
      <c r="R341" s="78"/>
    </row>
    <row r="342" spans="16:18" ht="15.75" customHeight="1" x14ac:dyDescent="0.25">
      <c r="P342" s="78"/>
      <c r="R342" s="78"/>
    </row>
    <row r="343" spans="16:18" ht="15.75" customHeight="1" x14ac:dyDescent="0.25">
      <c r="P343" s="78"/>
      <c r="R343" s="78"/>
    </row>
    <row r="344" spans="16:18" ht="15.75" customHeight="1" x14ac:dyDescent="0.25">
      <c r="P344" s="78"/>
      <c r="R344" s="78"/>
    </row>
    <row r="345" spans="16:18" ht="15.75" customHeight="1" x14ac:dyDescent="0.25">
      <c r="P345" s="78"/>
      <c r="R345" s="78"/>
    </row>
    <row r="346" spans="16:18" ht="15.75" customHeight="1" x14ac:dyDescent="0.25">
      <c r="P346" s="78"/>
      <c r="R346" s="78"/>
    </row>
    <row r="347" spans="16:18" ht="15.75" customHeight="1" x14ac:dyDescent="0.25">
      <c r="P347" s="78"/>
      <c r="R347" s="78"/>
    </row>
    <row r="348" spans="16:18" ht="15.75" customHeight="1" x14ac:dyDescent="0.25">
      <c r="P348" s="78"/>
      <c r="R348" s="78"/>
    </row>
    <row r="349" spans="16:18" ht="15.75" customHeight="1" x14ac:dyDescent="0.25">
      <c r="P349" s="78"/>
      <c r="R349" s="78"/>
    </row>
    <row r="350" spans="16:18" ht="15.75" customHeight="1" x14ac:dyDescent="0.25">
      <c r="P350" s="78"/>
      <c r="R350" s="78"/>
    </row>
    <row r="351" spans="16:18" ht="15.75" customHeight="1" x14ac:dyDescent="0.25">
      <c r="P351" s="78"/>
      <c r="R351" s="78"/>
    </row>
    <row r="352" spans="16:18" ht="15.75" customHeight="1" x14ac:dyDescent="0.25">
      <c r="P352" s="78"/>
      <c r="R352" s="78"/>
    </row>
    <row r="353" spans="16:18" ht="15.75" customHeight="1" x14ac:dyDescent="0.25">
      <c r="P353" s="78"/>
      <c r="R353" s="78"/>
    </row>
    <row r="354" spans="16:18" ht="15.75" customHeight="1" x14ac:dyDescent="0.25">
      <c r="P354" s="78"/>
      <c r="R354" s="78"/>
    </row>
    <row r="355" spans="16:18" ht="15.75" customHeight="1" x14ac:dyDescent="0.25">
      <c r="P355" s="78"/>
      <c r="R355" s="78"/>
    </row>
    <row r="356" spans="16:18" ht="15.75" customHeight="1" x14ac:dyDescent="0.25">
      <c r="P356" s="78"/>
      <c r="R356" s="78"/>
    </row>
    <row r="357" spans="16:18" ht="15.75" customHeight="1" x14ac:dyDescent="0.25">
      <c r="P357" s="78"/>
      <c r="R357" s="78"/>
    </row>
    <row r="358" spans="16:18" ht="15.75" customHeight="1" x14ac:dyDescent="0.25">
      <c r="P358" s="78"/>
      <c r="R358" s="78"/>
    </row>
    <row r="359" spans="16:18" ht="15.75" customHeight="1" x14ac:dyDescent="0.25">
      <c r="P359" s="78"/>
      <c r="R359" s="78"/>
    </row>
    <row r="360" spans="16:18" ht="15.75" customHeight="1" x14ac:dyDescent="0.25">
      <c r="P360" s="78"/>
      <c r="R360" s="78"/>
    </row>
    <row r="361" spans="16:18" ht="15.75" customHeight="1" x14ac:dyDescent="0.25">
      <c r="P361" s="78"/>
      <c r="R361" s="78"/>
    </row>
    <row r="362" spans="16:18" ht="15.75" customHeight="1" x14ac:dyDescent="0.25">
      <c r="P362" s="78"/>
      <c r="R362" s="78"/>
    </row>
    <row r="363" spans="16:18" ht="15.75" customHeight="1" x14ac:dyDescent="0.25">
      <c r="P363" s="78"/>
      <c r="R363" s="78"/>
    </row>
    <row r="364" spans="16:18" ht="15.75" customHeight="1" x14ac:dyDescent="0.25">
      <c r="P364" s="78"/>
      <c r="R364" s="78"/>
    </row>
    <row r="365" spans="16:18" ht="15.75" customHeight="1" x14ac:dyDescent="0.25">
      <c r="P365" s="78"/>
      <c r="R365" s="78"/>
    </row>
    <row r="366" spans="16:18" ht="15.75" customHeight="1" x14ac:dyDescent="0.25">
      <c r="P366" s="78"/>
      <c r="R366" s="78"/>
    </row>
    <row r="367" spans="16:18" ht="15.75" customHeight="1" x14ac:dyDescent="0.25">
      <c r="P367" s="78"/>
      <c r="R367" s="78"/>
    </row>
    <row r="368" spans="16:18" ht="15.75" customHeight="1" x14ac:dyDescent="0.25">
      <c r="P368" s="78"/>
      <c r="R368" s="78"/>
    </row>
    <row r="369" spans="16:18" ht="15.75" customHeight="1" x14ac:dyDescent="0.25">
      <c r="P369" s="78"/>
      <c r="R369" s="78"/>
    </row>
    <row r="370" spans="16:18" ht="15.75" customHeight="1" x14ac:dyDescent="0.25">
      <c r="P370" s="78"/>
      <c r="R370" s="78"/>
    </row>
    <row r="371" spans="16:18" ht="15.75" customHeight="1" x14ac:dyDescent="0.25">
      <c r="P371" s="78"/>
      <c r="R371" s="78"/>
    </row>
    <row r="372" spans="16:18" ht="15.75" customHeight="1" x14ac:dyDescent="0.25">
      <c r="P372" s="78"/>
      <c r="R372" s="78"/>
    </row>
    <row r="373" spans="16:18" ht="15.75" customHeight="1" x14ac:dyDescent="0.25">
      <c r="P373" s="78"/>
      <c r="R373" s="78"/>
    </row>
    <row r="374" spans="16:18" ht="15.75" customHeight="1" x14ac:dyDescent="0.25">
      <c r="P374" s="78"/>
      <c r="R374" s="78"/>
    </row>
    <row r="375" spans="16:18" ht="15.75" customHeight="1" x14ac:dyDescent="0.25">
      <c r="P375" s="78"/>
      <c r="R375" s="78"/>
    </row>
    <row r="376" spans="16:18" ht="15.75" customHeight="1" x14ac:dyDescent="0.25">
      <c r="P376" s="78"/>
      <c r="R376" s="78"/>
    </row>
    <row r="377" spans="16:18" ht="15.75" customHeight="1" x14ac:dyDescent="0.25">
      <c r="P377" s="78"/>
      <c r="R377" s="78"/>
    </row>
    <row r="378" spans="16:18" ht="15.75" customHeight="1" x14ac:dyDescent="0.25">
      <c r="P378" s="78"/>
      <c r="R378" s="78"/>
    </row>
    <row r="379" spans="16:18" ht="15.75" customHeight="1" x14ac:dyDescent="0.25">
      <c r="P379" s="78"/>
      <c r="R379" s="78"/>
    </row>
    <row r="380" spans="16:18" ht="15.75" customHeight="1" x14ac:dyDescent="0.25">
      <c r="P380" s="78"/>
      <c r="R380" s="78"/>
    </row>
    <row r="381" spans="16:18" ht="15.75" customHeight="1" x14ac:dyDescent="0.25">
      <c r="P381" s="78"/>
      <c r="R381" s="78"/>
    </row>
    <row r="382" spans="16:18" ht="15.75" customHeight="1" x14ac:dyDescent="0.25">
      <c r="P382" s="78"/>
      <c r="R382" s="78"/>
    </row>
    <row r="383" spans="16:18" ht="15.75" customHeight="1" x14ac:dyDescent="0.25">
      <c r="P383" s="78"/>
      <c r="R383" s="78"/>
    </row>
    <row r="384" spans="16:18" ht="15.75" customHeight="1" x14ac:dyDescent="0.25">
      <c r="P384" s="78"/>
      <c r="R384" s="78"/>
    </row>
    <row r="385" spans="16:18" ht="15.75" customHeight="1" x14ac:dyDescent="0.25">
      <c r="P385" s="78"/>
      <c r="R385" s="78"/>
    </row>
    <row r="386" spans="16:18" ht="15.75" customHeight="1" x14ac:dyDescent="0.25">
      <c r="P386" s="78"/>
      <c r="R386" s="78"/>
    </row>
    <row r="387" spans="16:18" ht="15.75" customHeight="1" x14ac:dyDescent="0.25">
      <c r="P387" s="78"/>
      <c r="R387" s="78"/>
    </row>
    <row r="388" spans="16:18" ht="15.75" customHeight="1" x14ac:dyDescent="0.25">
      <c r="P388" s="78"/>
      <c r="R388" s="78"/>
    </row>
    <row r="389" spans="16:18" ht="15.75" customHeight="1" x14ac:dyDescent="0.25">
      <c r="P389" s="78"/>
      <c r="R389" s="78"/>
    </row>
    <row r="390" spans="16:18" ht="15.75" customHeight="1" x14ac:dyDescent="0.25">
      <c r="P390" s="78"/>
      <c r="R390" s="78"/>
    </row>
    <row r="391" spans="16:18" ht="15.75" customHeight="1" x14ac:dyDescent="0.25">
      <c r="P391" s="78"/>
      <c r="R391" s="78"/>
    </row>
    <row r="392" spans="16:18" ht="15.75" customHeight="1" x14ac:dyDescent="0.25">
      <c r="P392" s="78"/>
      <c r="R392" s="78"/>
    </row>
    <row r="393" spans="16:18" ht="15.75" customHeight="1" x14ac:dyDescent="0.25">
      <c r="P393" s="78"/>
      <c r="R393" s="78"/>
    </row>
    <row r="394" spans="16:18" ht="15.75" customHeight="1" x14ac:dyDescent="0.25">
      <c r="P394" s="78"/>
      <c r="R394" s="78"/>
    </row>
    <row r="395" spans="16:18" ht="15.75" customHeight="1" x14ac:dyDescent="0.25">
      <c r="P395" s="78"/>
      <c r="R395" s="78"/>
    </row>
    <row r="396" spans="16:18" ht="15.75" customHeight="1" x14ac:dyDescent="0.25">
      <c r="P396" s="78"/>
      <c r="R396" s="78"/>
    </row>
    <row r="397" spans="16:18" ht="15.75" customHeight="1" x14ac:dyDescent="0.25">
      <c r="P397" s="78"/>
      <c r="R397" s="78"/>
    </row>
    <row r="398" spans="16:18" ht="15.75" customHeight="1" x14ac:dyDescent="0.25">
      <c r="P398" s="78"/>
      <c r="R398" s="78"/>
    </row>
    <row r="399" spans="16:18" ht="15.75" customHeight="1" x14ac:dyDescent="0.25">
      <c r="P399" s="78"/>
      <c r="R399" s="78"/>
    </row>
    <row r="400" spans="16:18" ht="15.75" customHeight="1" x14ac:dyDescent="0.25">
      <c r="P400" s="78"/>
      <c r="R400" s="78"/>
    </row>
    <row r="401" spans="16:18" ht="15.75" customHeight="1" x14ac:dyDescent="0.25">
      <c r="P401" s="78"/>
      <c r="R401" s="78"/>
    </row>
    <row r="402" spans="16:18" ht="15.75" customHeight="1" x14ac:dyDescent="0.25">
      <c r="P402" s="78"/>
      <c r="R402" s="78"/>
    </row>
    <row r="403" spans="16:18" ht="15.75" customHeight="1" x14ac:dyDescent="0.25">
      <c r="P403" s="78"/>
      <c r="R403" s="78"/>
    </row>
    <row r="404" spans="16:18" ht="15.75" customHeight="1" x14ac:dyDescent="0.25">
      <c r="P404" s="78"/>
      <c r="R404" s="78"/>
    </row>
    <row r="405" spans="16:18" ht="15.75" customHeight="1" x14ac:dyDescent="0.25">
      <c r="P405" s="78"/>
      <c r="R405" s="78"/>
    </row>
    <row r="406" spans="16:18" ht="15.75" customHeight="1" x14ac:dyDescent="0.25">
      <c r="P406" s="78"/>
      <c r="R406" s="78"/>
    </row>
    <row r="407" spans="16:18" ht="15.75" customHeight="1" x14ac:dyDescent="0.25">
      <c r="P407" s="78"/>
      <c r="R407" s="78"/>
    </row>
    <row r="408" spans="16:18" ht="15.75" customHeight="1" x14ac:dyDescent="0.25">
      <c r="P408" s="78"/>
      <c r="R408" s="78"/>
    </row>
    <row r="409" spans="16:18" ht="15.75" customHeight="1" x14ac:dyDescent="0.25">
      <c r="P409" s="78"/>
      <c r="R409" s="78"/>
    </row>
    <row r="410" spans="16:18" ht="15.75" customHeight="1" x14ac:dyDescent="0.25">
      <c r="P410" s="78"/>
      <c r="R410" s="78"/>
    </row>
    <row r="411" spans="16:18" ht="15.75" customHeight="1" x14ac:dyDescent="0.25">
      <c r="P411" s="78"/>
      <c r="R411" s="78"/>
    </row>
    <row r="412" spans="16:18" ht="15.75" customHeight="1" x14ac:dyDescent="0.25">
      <c r="P412" s="78"/>
      <c r="R412" s="78"/>
    </row>
    <row r="413" spans="16:18" ht="15.75" customHeight="1" x14ac:dyDescent="0.25">
      <c r="P413" s="78"/>
      <c r="R413" s="78"/>
    </row>
    <row r="414" spans="16:18" ht="15.75" customHeight="1" x14ac:dyDescent="0.25">
      <c r="P414" s="78"/>
      <c r="R414" s="78"/>
    </row>
    <row r="415" spans="16:18" ht="15.75" customHeight="1" x14ac:dyDescent="0.25">
      <c r="P415" s="78"/>
      <c r="R415" s="78"/>
    </row>
    <row r="416" spans="16:18" ht="15.75" customHeight="1" x14ac:dyDescent="0.25">
      <c r="P416" s="78"/>
      <c r="R416" s="78"/>
    </row>
    <row r="417" spans="16:18" ht="15.75" customHeight="1" x14ac:dyDescent="0.25">
      <c r="P417" s="78"/>
      <c r="R417" s="78"/>
    </row>
    <row r="418" spans="16:18" ht="15.75" customHeight="1" x14ac:dyDescent="0.25"/>
    <row r="419" spans="16:18" ht="15.75" customHeight="1" x14ac:dyDescent="0.25"/>
    <row r="420" spans="16:18" ht="15.75" customHeight="1" x14ac:dyDescent="0.25"/>
    <row r="421" spans="16:18" ht="15.75" customHeight="1" x14ac:dyDescent="0.25"/>
    <row r="422" spans="16:18" ht="15.75" customHeight="1" x14ac:dyDescent="0.25"/>
    <row r="423" spans="16:18" ht="15.75" customHeight="1" x14ac:dyDescent="0.25"/>
    <row r="424" spans="16:18" ht="15.75" customHeight="1" x14ac:dyDescent="0.25"/>
    <row r="425" spans="16:18" ht="15.75" customHeight="1" x14ac:dyDescent="0.25"/>
    <row r="426" spans="16:18" ht="15.75" customHeight="1" x14ac:dyDescent="0.25"/>
    <row r="427" spans="16:18" ht="15.75" customHeight="1" x14ac:dyDescent="0.25"/>
    <row r="428" spans="16:18" ht="15.75" customHeight="1" x14ac:dyDescent="0.25"/>
    <row r="429" spans="16:18" ht="15.75" customHeight="1" x14ac:dyDescent="0.25"/>
    <row r="430" spans="16:18" ht="15.75" customHeight="1" x14ac:dyDescent="0.25"/>
    <row r="431" spans="16:18" ht="15.75" customHeight="1" x14ac:dyDescent="0.25"/>
    <row r="432" spans="16:18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zoomScale="85" zoomScaleNormal="85" workbookViewId="0">
      <pane ySplit="1" topLeftCell="A149" activePane="bottomLeft" state="frozen"/>
      <selection activeCell="F5" sqref="F5"/>
      <selection pane="bottomLeft" activeCell="AB121" sqref="AB121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6" customWidth="1"/>
    <col min="7" max="7" width="12.7109375" bestFit="1" customWidth="1"/>
    <col min="8" max="8" width="10.85546875" bestFit="1" customWidth="1"/>
    <col min="9" max="9" width="23.140625" style="60" customWidth="1"/>
    <col min="10" max="10" width="19.140625" customWidth="1"/>
    <col min="11" max="11" width="8.85546875" style="143" customWidth="1"/>
    <col min="12" max="12" width="8.5703125" style="143" customWidth="1"/>
    <col min="13" max="13" width="9.5703125" style="143" customWidth="1"/>
    <col min="14" max="14" width="7.7109375" style="143" customWidth="1"/>
    <col min="15" max="15" width="7.42578125" customWidth="1"/>
    <col min="16" max="16" width="8.5703125" customWidth="1"/>
    <col min="17" max="17" width="10.28515625" customWidth="1"/>
    <col min="18" max="18" width="7.5703125" customWidth="1"/>
    <col min="19" max="19" width="7.28515625" customWidth="1"/>
    <col min="20" max="20" width="7" customWidth="1"/>
    <col min="21" max="21" width="9" customWidth="1"/>
    <col min="22" max="22" width="8.140625" customWidth="1"/>
    <col min="23" max="23" width="8.42578125" bestFit="1" customWidth="1"/>
    <col min="24" max="24" width="8.28515625" bestFit="1" customWidth="1"/>
    <col min="25" max="25" width="12.85546875" customWidth="1"/>
    <col min="26" max="26" width="9" customWidth="1"/>
    <col min="27" max="27" width="11.7109375" customWidth="1"/>
    <col min="28" max="28" width="15.140625" customWidth="1"/>
  </cols>
  <sheetData>
    <row r="1" spans="1:28" ht="51.75" customHeight="1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1">
        <v>2016</v>
      </c>
      <c r="B2" s="1">
        <v>3</v>
      </c>
      <c r="C2" s="1">
        <v>1</v>
      </c>
      <c r="D2" s="1">
        <v>-1.6</v>
      </c>
      <c r="E2" s="1" t="s">
        <v>10</v>
      </c>
      <c r="F2" s="1" t="s">
        <v>9</v>
      </c>
      <c r="G2">
        <f>D2+5</f>
        <v>3.4</v>
      </c>
      <c r="H2" s="5">
        <v>42430</v>
      </c>
      <c r="I2" s="60">
        <f>D2</f>
        <v>-1.6</v>
      </c>
      <c r="J2" s="96">
        <v>0.3</v>
      </c>
      <c r="K2" s="143">
        <v>2.125</v>
      </c>
      <c r="L2" s="143">
        <v>4.625</v>
      </c>
      <c r="M2" s="143">
        <v>92</v>
      </c>
      <c r="N2" s="143" t="s">
        <v>117</v>
      </c>
    </row>
    <row r="3" spans="1:28" ht="15.75" thickBot="1" x14ac:dyDescent="0.3">
      <c r="A3" s="1">
        <v>2016</v>
      </c>
      <c r="B3" s="1">
        <v>3</v>
      </c>
      <c r="C3" s="1">
        <v>2</v>
      </c>
      <c r="D3" s="1">
        <v>-3.4</v>
      </c>
      <c r="E3" s="1" t="s">
        <v>10</v>
      </c>
      <c r="F3" s="1" t="s">
        <v>9</v>
      </c>
      <c r="G3">
        <f t="shared" ref="G3:G18" si="0">D3+5</f>
        <v>1.6</v>
      </c>
      <c r="H3" s="5">
        <v>42431</v>
      </c>
      <c r="I3" s="60">
        <f t="shared" ref="I3:I66" si="1">D3</f>
        <v>-3.4</v>
      </c>
      <c r="J3" s="55">
        <v>3.3</v>
      </c>
      <c r="K3" s="143">
        <v>3.125</v>
      </c>
      <c r="L3" s="143">
        <v>6</v>
      </c>
      <c r="M3" s="143">
        <v>92.75</v>
      </c>
      <c r="N3" s="143" t="s">
        <v>119</v>
      </c>
    </row>
    <row r="4" spans="1:28" ht="15.75" thickBot="1" x14ac:dyDescent="0.3">
      <c r="A4" s="1">
        <v>2016</v>
      </c>
      <c r="B4" s="1">
        <v>3</v>
      </c>
      <c r="C4" s="1">
        <v>3</v>
      </c>
      <c r="D4" s="1">
        <v>-5.4</v>
      </c>
      <c r="E4" s="1" t="s">
        <v>9</v>
      </c>
      <c r="F4" s="1" t="s">
        <v>9</v>
      </c>
      <c r="G4">
        <f t="shared" si="0"/>
        <v>-0.40000000000000036</v>
      </c>
      <c r="H4" s="5">
        <v>42432</v>
      </c>
      <c r="I4" s="60">
        <f t="shared" si="1"/>
        <v>-5.4</v>
      </c>
      <c r="J4" s="55">
        <v>1.1000000000000001</v>
      </c>
      <c r="K4" s="143">
        <v>4.375</v>
      </c>
      <c r="L4" s="143">
        <v>9.625</v>
      </c>
      <c r="M4" s="143">
        <v>82.25</v>
      </c>
      <c r="N4" s="143" t="s">
        <v>119</v>
      </c>
    </row>
    <row r="5" spans="1:28" ht="15.75" thickBot="1" x14ac:dyDescent="0.3">
      <c r="A5" s="1">
        <v>2016</v>
      </c>
      <c r="B5" s="1">
        <v>3</v>
      </c>
      <c r="C5" s="1">
        <v>4</v>
      </c>
      <c r="D5" s="1">
        <v>-8</v>
      </c>
      <c r="E5" s="1" t="s">
        <v>9</v>
      </c>
      <c r="F5" s="1" t="s">
        <v>9</v>
      </c>
      <c r="G5">
        <f t="shared" si="0"/>
        <v>-3</v>
      </c>
      <c r="H5" s="5">
        <v>42433</v>
      </c>
      <c r="I5" s="60">
        <f t="shared" si="1"/>
        <v>-8</v>
      </c>
      <c r="J5" s="55">
        <v>0</v>
      </c>
      <c r="K5" s="143">
        <v>1.5</v>
      </c>
      <c r="L5" s="143">
        <v>4.125</v>
      </c>
      <c r="M5" s="143">
        <v>81</v>
      </c>
      <c r="N5" s="143" t="s">
        <v>118</v>
      </c>
    </row>
    <row r="6" spans="1:28" ht="15.75" thickBot="1" x14ac:dyDescent="0.3">
      <c r="A6" s="1">
        <v>2016</v>
      </c>
      <c r="B6" s="1">
        <v>3</v>
      </c>
      <c r="C6" s="1">
        <v>5</v>
      </c>
      <c r="D6" s="1">
        <v>-5.7</v>
      </c>
      <c r="E6" s="1" t="s">
        <v>9</v>
      </c>
      <c r="F6" s="1" t="s">
        <v>9</v>
      </c>
      <c r="G6">
        <f t="shared" si="0"/>
        <v>-0.70000000000000018</v>
      </c>
      <c r="H6" s="5">
        <v>42434</v>
      </c>
      <c r="I6" s="60">
        <f t="shared" si="1"/>
        <v>-5.7</v>
      </c>
      <c r="J6" s="55">
        <v>1.3</v>
      </c>
      <c r="K6" s="143">
        <v>1.625</v>
      </c>
      <c r="L6" s="143">
        <v>4.75</v>
      </c>
      <c r="M6" s="143">
        <v>73.125</v>
      </c>
      <c r="N6" s="143" t="s">
        <v>127</v>
      </c>
    </row>
    <row r="7" spans="1:28" ht="15.75" thickBot="1" x14ac:dyDescent="0.3">
      <c r="A7" s="1">
        <v>2016</v>
      </c>
      <c r="B7" s="1">
        <v>3</v>
      </c>
      <c r="C7" s="1">
        <v>6</v>
      </c>
      <c r="D7" s="1">
        <v>-10.8</v>
      </c>
      <c r="E7" s="1" t="s">
        <v>9</v>
      </c>
      <c r="F7" s="1" t="s">
        <v>9</v>
      </c>
      <c r="G7">
        <f t="shared" si="0"/>
        <v>-5.8000000000000007</v>
      </c>
      <c r="H7" s="5">
        <v>42435</v>
      </c>
      <c r="I7" s="60">
        <f t="shared" si="1"/>
        <v>-10.8</v>
      </c>
      <c r="J7" s="55">
        <v>0</v>
      </c>
      <c r="K7" s="143">
        <v>1.5</v>
      </c>
      <c r="L7" s="143">
        <v>4.75</v>
      </c>
      <c r="M7" s="143">
        <v>59.375</v>
      </c>
      <c r="N7" s="143" t="s">
        <v>119</v>
      </c>
    </row>
    <row r="8" spans="1:28" ht="15.75" thickBot="1" x14ac:dyDescent="0.3">
      <c r="A8" s="1">
        <v>2016</v>
      </c>
      <c r="B8" s="1">
        <v>3</v>
      </c>
      <c r="C8" s="1">
        <v>7</v>
      </c>
      <c r="D8" s="1">
        <v>-13.2</v>
      </c>
      <c r="E8" s="1" t="s">
        <v>9</v>
      </c>
      <c r="F8" s="1" t="s">
        <v>9</v>
      </c>
      <c r="G8">
        <f t="shared" si="0"/>
        <v>-8.1999999999999993</v>
      </c>
      <c r="H8" s="5">
        <v>42436</v>
      </c>
      <c r="I8" s="60">
        <f t="shared" si="1"/>
        <v>-13.2</v>
      </c>
      <c r="J8" s="55">
        <v>0</v>
      </c>
      <c r="K8" s="143">
        <v>2.125</v>
      </c>
      <c r="L8" s="143">
        <v>5.75</v>
      </c>
      <c r="M8" s="143">
        <v>53.625</v>
      </c>
      <c r="N8" s="143" t="s">
        <v>127</v>
      </c>
    </row>
    <row r="9" spans="1:28" ht="15.75" thickBot="1" x14ac:dyDescent="0.3">
      <c r="A9" s="1">
        <v>2016</v>
      </c>
      <c r="B9" s="1">
        <v>3</v>
      </c>
      <c r="C9" s="1">
        <v>8</v>
      </c>
      <c r="D9" s="1">
        <v>-9.6999999999999993</v>
      </c>
      <c r="E9" s="1" t="s">
        <v>9</v>
      </c>
      <c r="F9" s="1" t="s">
        <v>9</v>
      </c>
      <c r="G9">
        <f t="shared" si="0"/>
        <v>-4.6999999999999993</v>
      </c>
      <c r="H9" s="5">
        <v>42437</v>
      </c>
      <c r="I9" s="60">
        <f t="shared" si="1"/>
        <v>-9.6999999999999993</v>
      </c>
      <c r="J9" s="55">
        <v>0</v>
      </c>
      <c r="K9" s="143">
        <v>2</v>
      </c>
      <c r="L9" s="143">
        <v>6</v>
      </c>
      <c r="M9" s="143">
        <v>44.125</v>
      </c>
      <c r="N9" s="143" t="s">
        <v>125</v>
      </c>
      <c r="R9" s="78"/>
    </row>
    <row r="10" spans="1:28" ht="15.75" thickBot="1" x14ac:dyDescent="0.3">
      <c r="A10" s="1">
        <v>2016</v>
      </c>
      <c r="B10" s="1">
        <v>3</v>
      </c>
      <c r="C10" s="1">
        <v>9</v>
      </c>
      <c r="D10" s="1">
        <v>-9.6</v>
      </c>
      <c r="E10" s="1" t="s">
        <v>9</v>
      </c>
      <c r="F10" s="1" t="s">
        <v>9</v>
      </c>
      <c r="G10">
        <f t="shared" si="0"/>
        <v>-4.5999999999999996</v>
      </c>
      <c r="H10" s="5">
        <v>42438</v>
      </c>
      <c r="I10" s="60">
        <f t="shared" si="1"/>
        <v>-9.6</v>
      </c>
      <c r="J10" s="55">
        <v>0</v>
      </c>
      <c r="K10" s="143">
        <v>0.625</v>
      </c>
      <c r="L10" s="143">
        <v>1.75</v>
      </c>
      <c r="M10" s="143">
        <v>55</v>
      </c>
      <c r="N10" s="143" t="s">
        <v>124</v>
      </c>
      <c r="R10" s="78"/>
    </row>
    <row r="11" spans="1:28" ht="15.75" thickBot="1" x14ac:dyDescent="0.3">
      <c r="A11" s="1">
        <v>2016</v>
      </c>
      <c r="B11" s="1">
        <v>3</v>
      </c>
      <c r="C11" s="1">
        <v>10</v>
      </c>
      <c r="D11" s="1">
        <v>-11.2</v>
      </c>
      <c r="E11" s="1" t="s">
        <v>9</v>
      </c>
      <c r="F11" s="1" t="s">
        <v>9</v>
      </c>
      <c r="G11">
        <f t="shared" si="0"/>
        <v>-6.1999999999999993</v>
      </c>
      <c r="H11" s="5">
        <v>42439</v>
      </c>
      <c r="I11" s="60">
        <f t="shared" si="1"/>
        <v>-11.2</v>
      </c>
      <c r="J11" s="55">
        <v>0</v>
      </c>
      <c r="K11" s="143">
        <v>0.25</v>
      </c>
      <c r="L11" s="143">
        <v>1.625</v>
      </c>
      <c r="M11" s="143">
        <v>59.125</v>
      </c>
      <c r="N11" s="143" t="s">
        <v>125</v>
      </c>
      <c r="R11" s="78"/>
    </row>
    <row r="12" spans="1:28" ht="16.5" thickBot="1" x14ac:dyDescent="0.3">
      <c r="A12" s="1">
        <v>2016</v>
      </c>
      <c r="B12" s="1">
        <v>3</v>
      </c>
      <c r="C12" s="1">
        <v>11</v>
      </c>
      <c r="D12" s="1">
        <v>-4.0999999999999996</v>
      </c>
      <c r="E12" s="1" t="s">
        <v>10</v>
      </c>
      <c r="F12" s="8" t="s">
        <v>10</v>
      </c>
      <c r="G12">
        <f t="shared" si="0"/>
        <v>0.90000000000000036</v>
      </c>
      <c r="H12" s="5">
        <v>42440</v>
      </c>
      <c r="I12" s="60">
        <f t="shared" si="1"/>
        <v>-4.0999999999999996</v>
      </c>
      <c r="J12" s="55">
        <v>0</v>
      </c>
      <c r="K12" s="174">
        <v>0.75</v>
      </c>
      <c r="L12" s="174">
        <v>2.5</v>
      </c>
      <c r="M12" s="174">
        <v>50.375</v>
      </c>
      <c r="N12" s="175" t="s">
        <v>121</v>
      </c>
      <c r="R12" s="78"/>
    </row>
    <row r="13" spans="1:28" ht="16.5" thickBot="1" x14ac:dyDescent="0.3">
      <c r="A13" s="1">
        <v>2016</v>
      </c>
      <c r="B13" s="1">
        <v>3</v>
      </c>
      <c r="C13" s="1">
        <v>12</v>
      </c>
      <c r="D13" s="1">
        <v>-5.7</v>
      </c>
      <c r="E13" s="1" t="s">
        <v>9</v>
      </c>
      <c r="F13" s="8" t="s">
        <v>10</v>
      </c>
      <c r="G13">
        <f t="shared" si="0"/>
        <v>-0.70000000000000018</v>
      </c>
      <c r="H13" s="5">
        <v>42441</v>
      </c>
      <c r="I13" s="60">
        <f t="shared" si="1"/>
        <v>-5.7</v>
      </c>
      <c r="J13" s="55">
        <v>0</v>
      </c>
      <c r="K13" s="176">
        <v>0.375</v>
      </c>
      <c r="L13" s="176">
        <v>1.875</v>
      </c>
      <c r="M13" s="176">
        <v>56.625</v>
      </c>
      <c r="N13" s="177" t="s">
        <v>127</v>
      </c>
      <c r="R13" s="78"/>
    </row>
    <row r="14" spans="1:28" ht="16.5" thickBot="1" x14ac:dyDescent="0.3">
      <c r="A14" s="1">
        <v>2016</v>
      </c>
      <c r="B14" s="1">
        <v>3</v>
      </c>
      <c r="C14" s="1">
        <v>13</v>
      </c>
      <c r="D14" s="1">
        <v>-3.3</v>
      </c>
      <c r="E14" s="1" t="s">
        <v>10</v>
      </c>
      <c r="F14" s="8" t="s">
        <v>10</v>
      </c>
      <c r="G14">
        <f t="shared" si="0"/>
        <v>1.7000000000000002</v>
      </c>
      <c r="H14" s="5">
        <v>42442</v>
      </c>
      <c r="I14" s="60">
        <f t="shared" si="1"/>
        <v>-3.3</v>
      </c>
      <c r="J14" s="55">
        <v>0</v>
      </c>
      <c r="K14" s="176">
        <v>2.5</v>
      </c>
      <c r="L14" s="176">
        <v>6.5</v>
      </c>
      <c r="M14" s="176">
        <v>57.25</v>
      </c>
      <c r="N14" s="177" t="s">
        <v>121</v>
      </c>
      <c r="R14" s="78"/>
    </row>
    <row r="15" spans="1:28" ht="16.5" thickBot="1" x14ac:dyDescent="0.3">
      <c r="A15" s="1">
        <v>2016</v>
      </c>
      <c r="B15" s="1">
        <v>3</v>
      </c>
      <c r="C15" s="1">
        <v>14</v>
      </c>
      <c r="D15" s="1">
        <v>1.7</v>
      </c>
      <c r="E15" s="1" t="s">
        <v>11</v>
      </c>
      <c r="F15" s="8" t="s">
        <v>10</v>
      </c>
      <c r="G15">
        <f t="shared" si="0"/>
        <v>6.7</v>
      </c>
      <c r="H15" s="5">
        <v>42443</v>
      </c>
      <c r="I15" s="60">
        <f t="shared" si="1"/>
        <v>1.7</v>
      </c>
      <c r="J15" s="55">
        <v>0.4</v>
      </c>
      <c r="K15" s="176">
        <v>6</v>
      </c>
      <c r="L15" s="176">
        <v>13.125</v>
      </c>
      <c r="M15" s="176">
        <v>77.375</v>
      </c>
      <c r="N15" s="177" t="s">
        <v>120</v>
      </c>
      <c r="R15" s="78"/>
    </row>
    <row r="16" spans="1:28" ht="16.5" thickBot="1" x14ac:dyDescent="0.3">
      <c r="A16" s="1">
        <v>2016</v>
      </c>
      <c r="B16" s="1">
        <v>3</v>
      </c>
      <c r="C16" s="1">
        <v>15</v>
      </c>
      <c r="D16" s="1">
        <v>-1.9</v>
      </c>
      <c r="E16" s="1" t="s">
        <v>10</v>
      </c>
      <c r="F16" s="8" t="s">
        <v>10</v>
      </c>
      <c r="G16">
        <f t="shared" si="0"/>
        <v>3.1</v>
      </c>
      <c r="H16" s="5">
        <v>42444</v>
      </c>
      <c r="I16" s="60">
        <f t="shared" si="1"/>
        <v>-1.9</v>
      </c>
      <c r="J16" s="55">
        <v>0</v>
      </c>
      <c r="K16" s="176">
        <v>3.5</v>
      </c>
      <c r="L16" s="176">
        <v>6.5</v>
      </c>
      <c r="M16" s="176">
        <v>79.375</v>
      </c>
      <c r="N16" s="177" t="s">
        <v>119</v>
      </c>
      <c r="R16" s="78"/>
    </row>
    <row r="17" spans="1:18" ht="16.5" thickBot="1" x14ac:dyDescent="0.3">
      <c r="A17" s="1">
        <v>2016</v>
      </c>
      <c r="B17" s="1">
        <v>3</v>
      </c>
      <c r="C17" s="1">
        <v>16</v>
      </c>
      <c r="D17" s="1">
        <v>-8.6999999999999993</v>
      </c>
      <c r="E17" s="1" t="s">
        <v>9</v>
      </c>
      <c r="F17" s="8" t="s">
        <v>10</v>
      </c>
      <c r="G17">
        <f t="shared" si="0"/>
        <v>-3.6999999999999993</v>
      </c>
      <c r="H17" s="5">
        <v>42445</v>
      </c>
      <c r="I17" s="60">
        <f t="shared" si="1"/>
        <v>-8.6999999999999993</v>
      </c>
      <c r="J17" s="55">
        <v>0</v>
      </c>
      <c r="K17" s="176">
        <v>2.375</v>
      </c>
      <c r="L17" s="176">
        <v>4.5</v>
      </c>
      <c r="M17" s="176">
        <v>76.5</v>
      </c>
      <c r="N17" s="177" t="s">
        <v>118</v>
      </c>
      <c r="R17" s="78"/>
    </row>
    <row r="18" spans="1:18" ht="16.5" thickBot="1" x14ac:dyDescent="0.3">
      <c r="A18" s="51">
        <v>2016</v>
      </c>
      <c r="B18" s="51">
        <v>3</v>
      </c>
      <c r="C18" s="51">
        <v>17</v>
      </c>
      <c r="D18" s="51">
        <v>0</v>
      </c>
      <c r="E18" s="51" t="s">
        <v>11</v>
      </c>
      <c r="F18" s="8" t="s">
        <v>10</v>
      </c>
      <c r="G18" s="30">
        <f t="shared" si="0"/>
        <v>5</v>
      </c>
      <c r="H18" s="5">
        <v>42446</v>
      </c>
      <c r="I18" s="117">
        <f t="shared" si="1"/>
        <v>0</v>
      </c>
      <c r="J18" s="55">
        <v>2</v>
      </c>
      <c r="K18" s="176">
        <v>5</v>
      </c>
      <c r="L18" s="176">
        <v>12.125</v>
      </c>
      <c r="M18" s="176">
        <v>77.25</v>
      </c>
      <c r="N18" s="177" t="s">
        <v>117</v>
      </c>
      <c r="R18" s="78"/>
    </row>
    <row r="19" spans="1:18" ht="16.5" thickBot="1" x14ac:dyDescent="0.3">
      <c r="A19" s="1">
        <v>2016</v>
      </c>
      <c r="B19" s="1">
        <v>3</v>
      </c>
      <c r="C19" s="1">
        <v>18</v>
      </c>
      <c r="D19" s="1">
        <v>0.1</v>
      </c>
      <c r="E19" s="1" t="s">
        <v>11</v>
      </c>
      <c r="F19" s="8" t="s">
        <v>10</v>
      </c>
      <c r="G19">
        <f>D19</f>
        <v>0.1</v>
      </c>
      <c r="H19" s="5">
        <v>42447</v>
      </c>
      <c r="I19" s="60">
        <f t="shared" si="1"/>
        <v>0.1</v>
      </c>
      <c r="J19" s="55">
        <v>6.1</v>
      </c>
      <c r="K19" s="176">
        <v>3.5</v>
      </c>
      <c r="L19" s="176">
        <v>11</v>
      </c>
      <c r="M19" s="176">
        <v>72.25</v>
      </c>
      <c r="N19" s="177" t="s">
        <v>117</v>
      </c>
      <c r="R19" s="78"/>
    </row>
    <row r="20" spans="1:18" ht="16.5" thickBot="1" x14ac:dyDescent="0.3">
      <c r="A20" s="1">
        <v>2016</v>
      </c>
      <c r="B20" s="1">
        <v>3</v>
      </c>
      <c r="C20" s="1">
        <v>19</v>
      </c>
      <c r="D20" s="1">
        <v>0.5</v>
      </c>
      <c r="E20" s="1" t="s">
        <v>11</v>
      </c>
      <c r="F20" s="8" t="s">
        <v>10</v>
      </c>
      <c r="G20">
        <f t="shared" ref="G20:G47" si="2">D20</f>
        <v>0.5</v>
      </c>
      <c r="H20" s="5">
        <v>42448</v>
      </c>
      <c r="I20" s="60">
        <f t="shared" si="1"/>
        <v>0.5</v>
      </c>
      <c r="J20" s="55">
        <v>0</v>
      </c>
      <c r="K20" s="176">
        <v>2.125</v>
      </c>
      <c r="L20" s="176">
        <v>6.375</v>
      </c>
      <c r="M20" s="176">
        <v>83.5</v>
      </c>
      <c r="N20" s="177" t="s">
        <v>117</v>
      </c>
      <c r="R20" s="78"/>
    </row>
    <row r="21" spans="1:18" ht="15.75" customHeight="1" thickBot="1" x14ac:dyDescent="0.3">
      <c r="A21" s="1">
        <v>2016</v>
      </c>
      <c r="B21" s="1">
        <v>3</v>
      </c>
      <c r="C21" s="1">
        <v>20</v>
      </c>
      <c r="D21" s="1">
        <v>3.1</v>
      </c>
      <c r="E21" s="1" t="s">
        <v>11</v>
      </c>
      <c r="F21" s="8" t="s">
        <v>10</v>
      </c>
      <c r="G21">
        <f t="shared" si="2"/>
        <v>3.1</v>
      </c>
      <c r="H21" s="5">
        <v>42449</v>
      </c>
      <c r="I21" s="60">
        <f t="shared" si="1"/>
        <v>3.1</v>
      </c>
      <c r="J21" s="55">
        <v>0</v>
      </c>
      <c r="K21" s="176">
        <v>1.5</v>
      </c>
      <c r="L21" s="176">
        <v>4.375</v>
      </c>
      <c r="M21" s="176">
        <v>77.5</v>
      </c>
      <c r="N21" s="177" t="s">
        <v>118</v>
      </c>
      <c r="R21" s="78"/>
    </row>
    <row r="22" spans="1:18" ht="15.75" customHeight="1" thickBot="1" x14ac:dyDescent="0.3">
      <c r="A22" s="1">
        <v>2016</v>
      </c>
      <c r="B22" s="1">
        <v>3</v>
      </c>
      <c r="C22" s="1">
        <v>21</v>
      </c>
      <c r="D22" s="1">
        <v>0.7</v>
      </c>
      <c r="E22" s="1" t="s">
        <v>11</v>
      </c>
      <c r="F22" s="8" t="s">
        <v>10</v>
      </c>
      <c r="G22">
        <f t="shared" si="2"/>
        <v>0.7</v>
      </c>
      <c r="H22" s="5">
        <v>42450</v>
      </c>
      <c r="I22" s="60">
        <f t="shared" si="1"/>
        <v>0.7</v>
      </c>
      <c r="J22" s="55">
        <v>0</v>
      </c>
      <c r="K22" s="176">
        <v>1.125</v>
      </c>
      <c r="L22" s="176">
        <v>2.5</v>
      </c>
      <c r="M22" s="176">
        <v>71.625</v>
      </c>
      <c r="N22" s="177" t="s">
        <v>118</v>
      </c>
      <c r="R22" s="78"/>
    </row>
    <row r="23" spans="1:18" ht="15.75" customHeight="1" thickBot="1" x14ac:dyDescent="0.3">
      <c r="A23" s="1">
        <v>2016</v>
      </c>
      <c r="B23" s="1">
        <v>3</v>
      </c>
      <c r="C23" s="1">
        <v>22</v>
      </c>
      <c r="D23" s="1">
        <v>0.1</v>
      </c>
      <c r="E23" s="1" t="s">
        <v>11</v>
      </c>
      <c r="F23" s="8" t="s">
        <v>10</v>
      </c>
      <c r="G23">
        <f t="shared" si="2"/>
        <v>0.1</v>
      </c>
      <c r="H23" s="5">
        <v>42451</v>
      </c>
      <c r="I23" s="60">
        <f t="shared" si="1"/>
        <v>0.1</v>
      </c>
      <c r="J23" s="55">
        <v>0</v>
      </c>
      <c r="K23" s="176">
        <v>3.375</v>
      </c>
      <c r="L23" s="176">
        <v>7.625</v>
      </c>
      <c r="M23" s="176">
        <v>75.75</v>
      </c>
      <c r="N23" s="177" t="s">
        <v>117</v>
      </c>
      <c r="R23" s="78"/>
    </row>
    <row r="24" spans="1:18" ht="15.75" customHeight="1" thickBot="1" x14ac:dyDescent="0.3">
      <c r="A24" s="1">
        <v>2016</v>
      </c>
      <c r="B24" s="1">
        <v>3</v>
      </c>
      <c r="C24" s="1">
        <v>23</v>
      </c>
      <c r="D24" s="1">
        <v>-4</v>
      </c>
      <c r="E24" s="1" t="s">
        <v>10</v>
      </c>
      <c r="F24" s="8" t="s">
        <v>10</v>
      </c>
      <c r="G24">
        <f t="shared" si="2"/>
        <v>-4</v>
      </c>
      <c r="H24" s="5">
        <v>42452</v>
      </c>
      <c r="I24" s="60">
        <f t="shared" si="1"/>
        <v>-4</v>
      </c>
      <c r="J24" s="55">
        <v>0</v>
      </c>
      <c r="K24" s="176">
        <v>0.75</v>
      </c>
      <c r="L24" s="176">
        <v>2.625</v>
      </c>
      <c r="M24" s="176">
        <v>71.5</v>
      </c>
      <c r="N24" s="177" t="s">
        <v>127</v>
      </c>
      <c r="R24" s="78"/>
    </row>
    <row r="25" spans="1:18" ht="15.75" customHeight="1" thickBot="1" x14ac:dyDescent="0.3">
      <c r="A25" s="1">
        <v>2016</v>
      </c>
      <c r="B25" s="1">
        <v>3</v>
      </c>
      <c r="C25" s="1">
        <v>24</v>
      </c>
      <c r="D25" s="1">
        <v>-2.2000000000000002</v>
      </c>
      <c r="E25" s="1" t="s">
        <v>10</v>
      </c>
      <c r="F25" s="8" t="s">
        <v>10</v>
      </c>
      <c r="G25">
        <f t="shared" si="2"/>
        <v>-2.2000000000000002</v>
      </c>
      <c r="H25" s="5">
        <v>42453</v>
      </c>
      <c r="I25" s="60">
        <f t="shared" si="1"/>
        <v>-2.2000000000000002</v>
      </c>
      <c r="J25" s="55">
        <v>0</v>
      </c>
      <c r="K25" s="176">
        <v>1.875</v>
      </c>
      <c r="L25" s="176">
        <v>5.5</v>
      </c>
      <c r="M25" s="176">
        <v>46.875</v>
      </c>
      <c r="N25" s="177" t="s">
        <v>125</v>
      </c>
      <c r="R25" s="78"/>
    </row>
    <row r="26" spans="1:18" ht="15.75" customHeight="1" thickBot="1" x14ac:dyDescent="0.3">
      <c r="A26" s="1">
        <v>2016</v>
      </c>
      <c r="B26" s="1">
        <v>3</v>
      </c>
      <c r="C26" s="1">
        <v>25</v>
      </c>
      <c r="D26" s="1">
        <v>2.7</v>
      </c>
      <c r="E26" s="1" t="s">
        <v>11</v>
      </c>
      <c r="F26" s="11" t="s">
        <v>11</v>
      </c>
      <c r="G26">
        <f t="shared" si="2"/>
        <v>2.7</v>
      </c>
      <c r="H26" s="5">
        <v>42454</v>
      </c>
      <c r="I26" s="60">
        <f t="shared" si="1"/>
        <v>2.7</v>
      </c>
      <c r="J26" s="55">
        <v>0</v>
      </c>
      <c r="K26" s="176">
        <v>2.375</v>
      </c>
      <c r="L26" s="176">
        <v>5.375</v>
      </c>
      <c r="M26" s="176">
        <v>76.125</v>
      </c>
      <c r="N26" s="177" t="s">
        <v>117</v>
      </c>
      <c r="R26" s="78"/>
    </row>
    <row r="27" spans="1:18" ht="15.75" customHeight="1" thickBot="1" x14ac:dyDescent="0.3">
      <c r="A27" s="1">
        <v>2016</v>
      </c>
      <c r="B27" s="1">
        <v>3</v>
      </c>
      <c r="C27" s="1">
        <v>26</v>
      </c>
      <c r="D27" s="1">
        <v>1.5</v>
      </c>
      <c r="E27" s="1" t="s">
        <v>11</v>
      </c>
      <c r="F27" s="11" t="s">
        <v>11</v>
      </c>
      <c r="G27">
        <f t="shared" si="2"/>
        <v>1.5</v>
      </c>
      <c r="H27" s="5">
        <v>42455</v>
      </c>
      <c r="I27" s="60">
        <f t="shared" si="1"/>
        <v>1.5</v>
      </c>
      <c r="J27" s="55">
        <v>1.4</v>
      </c>
      <c r="K27" s="176">
        <v>4.375</v>
      </c>
      <c r="L27" s="176">
        <v>9.375</v>
      </c>
      <c r="M27" s="176">
        <v>82.875</v>
      </c>
      <c r="N27" s="177" t="s">
        <v>117</v>
      </c>
      <c r="R27" s="78"/>
    </row>
    <row r="28" spans="1:18" ht="15.75" customHeight="1" thickBot="1" x14ac:dyDescent="0.3">
      <c r="A28" s="1">
        <v>2016</v>
      </c>
      <c r="B28" s="1">
        <v>3</v>
      </c>
      <c r="C28" s="1">
        <v>27</v>
      </c>
      <c r="D28" s="1">
        <v>1.8</v>
      </c>
      <c r="E28" s="1" t="s">
        <v>11</v>
      </c>
      <c r="F28" s="11" t="s">
        <v>11</v>
      </c>
      <c r="G28">
        <f t="shared" si="2"/>
        <v>1.8</v>
      </c>
      <c r="H28" s="5">
        <v>42456</v>
      </c>
      <c r="I28" s="60">
        <f t="shared" si="1"/>
        <v>1.8</v>
      </c>
      <c r="J28" s="55">
        <v>0</v>
      </c>
      <c r="K28" s="176">
        <v>1.25</v>
      </c>
      <c r="L28" s="176">
        <v>3.125</v>
      </c>
      <c r="M28" s="176">
        <v>71.75</v>
      </c>
      <c r="N28" s="177" t="s">
        <v>118</v>
      </c>
      <c r="R28" s="78"/>
    </row>
    <row r="29" spans="1:18" ht="15.75" customHeight="1" thickBot="1" x14ac:dyDescent="0.3">
      <c r="A29" s="1">
        <v>2016</v>
      </c>
      <c r="B29" s="1">
        <v>3</v>
      </c>
      <c r="C29" s="1">
        <v>28</v>
      </c>
      <c r="D29" s="1">
        <v>3.1</v>
      </c>
      <c r="E29" s="1" t="s">
        <v>11</v>
      </c>
      <c r="F29" s="11" t="s">
        <v>11</v>
      </c>
      <c r="G29">
        <f t="shared" si="2"/>
        <v>3.1</v>
      </c>
      <c r="H29" s="5">
        <v>42457</v>
      </c>
      <c r="I29" s="60">
        <f t="shared" si="1"/>
        <v>3.1</v>
      </c>
      <c r="J29" s="55">
        <v>0</v>
      </c>
      <c r="K29" s="176">
        <v>2</v>
      </c>
      <c r="L29" s="176">
        <v>5</v>
      </c>
      <c r="M29" s="176">
        <v>64</v>
      </c>
      <c r="N29" s="177" t="s">
        <v>129</v>
      </c>
      <c r="R29" s="78"/>
    </row>
    <row r="30" spans="1:18" ht="15.75" customHeight="1" thickBot="1" x14ac:dyDescent="0.3">
      <c r="A30" s="1">
        <v>2016</v>
      </c>
      <c r="B30" s="1">
        <v>3</v>
      </c>
      <c r="C30" s="1">
        <v>29</v>
      </c>
      <c r="D30" s="1">
        <v>3.4</v>
      </c>
      <c r="E30" s="1" t="s">
        <v>11</v>
      </c>
      <c r="F30" s="11" t="s">
        <v>11</v>
      </c>
      <c r="G30">
        <f t="shared" si="2"/>
        <v>3.4</v>
      </c>
      <c r="H30" s="5">
        <v>42458</v>
      </c>
      <c r="I30" s="60">
        <f t="shared" si="1"/>
        <v>3.4</v>
      </c>
      <c r="J30" s="55">
        <v>0.5</v>
      </c>
      <c r="K30" s="176">
        <v>3.125</v>
      </c>
      <c r="L30" s="176">
        <v>7</v>
      </c>
      <c r="M30" s="176">
        <v>87.5</v>
      </c>
      <c r="N30" s="177" t="s">
        <v>123</v>
      </c>
      <c r="R30" s="78"/>
    </row>
    <row r="31" spans="1:18" ht="15.75" customHeight="1" thickBot="1" x14ac:dyDescent="0.3">
      <c r="A31" s="1">
        <v>2016</v>
      </c>
      <c r="B31" s="1">
        <v>3</v>
      </c>
      <c r="C31" s="1">
        <v>30</v>
      </c>
      <c r="D31" s="1">
        <v>2.2999999999999998</v>
      </c>
      <c r="E31" s="1" t="s">
        <v>11</v>
      </c>
      <c r="F31" s="11" t="s">
        <v>11</v>
      </c>
      <c r="G31">
        <f t="shared" si="2"/>
        <v>2.2999999999999998</v>
      </c>
      <c r="H31" s="5">
        <v>42459</v>
      </c>
      <c r="I31" s="60">
        <f t="shared" si="1"/>
        <v>2.2999999999999998</v>
      </c>
      <c r="J31" s="55">
        <v>0</v>
      </c>
      <c r="K31" s="176">
        <v>1</v>
      </c>
      <c r="L31" s="176">
        <v>3</v>
      </c>
      <c r="M31" s="176">
        <v>80.375</v>
      </c>
      <c r="N31" s="177" t="s">
        <v>120</v>
      </c>
      <c r="R31" s="78"/>
    </row>
    <row r="32" spans="1:18" ht="15.75" customHeight="1" thickBot="1" x14ac:dyDescent="0.3">
      <c r="A32" s="1">
        <v>2016</v>
      </c>
      <c r="B32" s="1">
        <v>3</v>
      </c>
      <c r="C32" s="1">
        <v>31</v>
      </c>
      <c r="D32" s="1">
        <v>0.9</v>
      </c>
      <c r="E32" s="1" t="s">
        <v>11</v>
      </c>
      <c r="F32" s="11" t="s">
        <v>11</v>
      </c>
      <c r="G32">
        <f t="shared" si="2"/>
        <v>0.9</v>
      </c>
      <c r="H32" s="5">
        <v>42460</v>
      </c>
      <c r="I32" s="60">
        <f t="shared" si="1"/>
        <v>0.9</v>
      </c>
      <c r="J32" s="55">
        <v>0</v>
      </c>
      <c r="K32" s="176">
        <v>1</v>
      </c>
      <c r="L32" s="176">
        <v>4</v>
      </c>
      <c r="M32" s="176">
        <v>63.75</v>
      </c>
      <c r="N32" s="177" t="s">
        <v>130</v>
      </c>
      <c r="R32" s="78"/>
    </row>
    <row r="33" spans="1:18" ht="15.75" customHeight="1" thickBot="1" x14ac:dyDescent="0.3">
      <c r="A33" s="1">
        <v>2016</v>
      </c>
      <c r="B33" s="1">
        <v>4</v>
      </c>
      <c r="C33" s="1">
        <v>1</v>
      </c>
      <c r="D33" s="1">
        <v>3.7</v>
      </c>
      <c r="E33" s="1" t="s">
        <v>11</v>
      </c>
      <c r="F33" s="11" t="s">
        <v>11</v>
      </c>
      <c r="G33">
        <f t="shared" si="2"/>
        <v>3.7</v>
      </c>
      <c r="H33" s="5">
        <v>42461</v>
      </c>
      <c r="I33" s="60">
        <f t="shared" si="1"/>
        <v>3.7</v>
      </c>
      <c r="J33" s="55">
        <v>0</v>
      </c>
      <c r="K33" s="176">
        <v>1.625</v>
      </c>
      <c r="L33" s="176">
        <v>5.875</v>
      </c>
      <c r="M33" s="176">
        <v>58.25</v>
      </c>
      <c r="N33" s="177" t="s">
        <v>125</v>
      </c>
      <c r="R33" s="78"/>
    </row>
    <row r="34" spans="1:18" ht="15.75" customHeight="1" thickBot="1" x14ac:dyDescent="0.3">
      <c r="A34" s="1">
        <v>2016</v>
      </c>
      <c r="B34" s="1">
        <v>4</v>
      </c>
      <c r="C34" s="1">
        <v>2</v>
      </c>
      <c r="D34" s="1">
        <v>3.9</v>
      </c>
      <c r="E34" s="1" t="s">
        <v>11</v>
      </c>
      <c r="F34" s="11" t="s">
        <v>11</v>
      </c>
      <c r="G34">
        <f t="shared" si="2"/>
        <v>3.9</v>
      </c>
      <c r="H34" s="5">
        <v>42462</v>
      </c>
      <c r="I34" s="60">
        <f t="shared" si="1"/>
        <v>3.9</v>
      </c>
      <c r="J34" s="55">
        <v>0</v>
      </c>
      <c r="K34" s="176">
        <v>1.375</v>
      </c>
      <c r="L34" s="176">
        <v>4</v>
      </c>
      <c r="M34" s="176">
        <v>83.625</v>
      </c>
      <c r="N34" s="177" t="s">
        <v>118</v>
      </c>
      <c r="R34" s="78"/>
    </row>
    <row r="35" spans="1:18" ht="15.75" customHeight="1" thickBot="1" x14ac:dyDescent="0.3">
      <c r="A35" s="1">
        <v>2016</v>
      </c>
      <c r="B35" s="1">
        <v>4</v>
      </c>
      <c r="C35" s="1">
        <v>3</v>
      </c>
      <c r="D35" s="1">
        <v>5.0999999999999996</v>
      </c>
      <c r="E35" s="1" t="s">
        <v>12</v>
      </c>
      <c r="F35" s="11" t="s">
        <v>11</v>
      </c>
      <c r="G35">
        <f t="shared" si="2"/>
        <v>5.0999999999999996</v>
      </c>
      <c r="H35" s="5">
        <v>42463</v>
      </c>
      <c r="I35" s="60">
        <f t="shared" si="1"/>
        <v>5.0999999999999996</v>
      </c>
      <c r="J35" s="55">
        <v>3.2</v>
      </c>
      <c r="K35" s="176">
        <v>2</v>
      </c>
      <c r="L35" s="176">
        <v>5.5</v>
      </c>
      <c r="M35" s="176">
        <v>93.375</v>
      </c>
      <c r="N35" s="177" t="s">
        <v>120</v>
      </c>
      <c r="R35" s="78"/>
    </row>
    <row r="36" spans="1:18" ht="15.75" customHeight="1" thickBot="1" x14ac:dyDescent="0.3">
      <c r="A36" s="1">
        <v>2016</v>
      </c>
      <c r="B36" s="1">
        <v>4</v>
      </c>
      <c r="C36" s="1">
        <v>4</v>
      </c>
      <c r="D36" s="1">
        <v>3.4</v>
      </c>
      <c r="E36" s="1" t="s">
        <v>11</v>
      </c>
      <c r="F36" s="11" t="s">
        <v>11</v>
      </c>
      <c r="G36">
        <f t="shared" si="2"/>
        <v>3.4</v>
      </c>
      <c r="H36" s="5">
        <v>42464</v>
      </c>
      <c r="I36" s="60">
        <f t="shared" si="1"/>
        <v>3.4</v>
      </c>
      <c r="J36" s="55">
        <v>4.9000000000000004</v>
      </c>
      <c r="K36" s="176">
        <v>0.625</v>
      </c>
      <c r="L36" s="176">
        <v>3.125</v>
      </c>
      <c r="M36" s="176">
        <v>90.75</v>
      </c>
      <c r="N36" s="177" t="s">
        <v>127</v>
      </c>
      <c r="R36" s="78"/>
    </row>
    <row r="37" spans="1:18" ht="15.75" customHeight="1" thickBot="1" x14ac:dyDescent="0.3">
      <c r="A37" s="1">
        <v>2016</v>
      </c>
      <c r="B37" s="1">
        <v>4</v>
      </c>
      <c r="C37" s="1">
        <v>5</v>
      </c>
      <c r="D37" s="1">
        <v>3.9</v>
      </c>
      <c r="E37" s="1" t="s">
        <v>11</v>
      </c>
      <c r="F37" s="11" t="s">
        <v>11</v>
      </c>
      <c r="G37">
        <f t="shared" si="2"/>
        <v>3.9</v>
      </c>
      <c r="H37" s="5">
        <v>42465</v>
      </c>
      <c r="I37" s="60">
        <f t="shared" si="1"/>
        <v>3.9</v>
      </c>
      <c r="J37" s="55">
        <v>0</v>
      </c>
      <c r="K37" s="176">
        <v>0.875</v>
      </c>
      <c r="L37" s="176">
        <v>3.125</v>
      </c>
      <c r="M37" s="176">
        <v>77.875</v>
      </c>
      <c r="N37" s="177" t="s">
        <v>127</v>
      </c>
      <c r="R37" s="78"/>
    </row>
    <row r="38" spans="1:18" ht="15.75" customHeight="1" thickBot="1" x14ac:dyDescent="0.3">
      <c r="A38" s="1">
        <v>2016</v>
      </c>
      <c r="B38" s="1">
        <v>4</v>
      </c>
      <c r="C38" s="1">
        <v>6</v>
      </c>
      <c r="D38" s="1">
        <v>4.5999999999999996</v>
      </c>
      <c r="E38" s="1" t="s">
        <v>11</v>
      </c>
      <c r="F38" s="11" t="s">
        <v>11</v>
      </c>
      <c r="G38">
        <f t="shared" si="2"/>
        <v>4.5999999999999996</v>
      </c>
      <c r="H38" s="5">
        <v>42466</v>
      </c>
      <c r="I38" s="60">
        <f t="shared" si="1"/>
        <v>4.5999999999999996</v>
      </c>
      <c r="J38" s="55">
        <v>0</v>
      </c>
      <c r="K38" s="176">
        <v>1.25</v>
      </c>
      <c r="L38" s="176">
        <v>4</v>
      </c>
      <c r="M38" s="176">
        <v>65.75</v>
      </c>
      <c r="N38" s="177" t="s">
        <v>127</v>
      </c>
      <c r="R38" s="78"/>
    </row>
    <row r="39" spans="1:18" ht="15.75" customHeight="1" thickBot="1" x14ac:dyDescent="0.3">
      <c r="A39" s="1">
        <v>2016</v>
      </c>
      <c r="B39" s="1">
        <v>4</v>
      </c>
      <c r="C39" s="1">
        <v>7</v>
      </c>
      <c r="D39" s="1">
        <v>6.7</v>
      </c>
      <c r="E39" s="1" t="s">
        <v>12</v>
      </c>
      <c r="F39" s="11" t="s">
        <v>11</v>
      </c>
      <c r="G39">
        <f t="shared" si="2"/>
        <v>6.7</v>
      </c>
      <c r="H39" s="5">
        <v>42467</v>
      </c>
      <c r="I39" s="60">
        <f t="shared" si="1"/>
        <v>6.7</v>
      </c>
      <c r="J39" s="55">
        <v>0</v>
      </c>
      <c r="K39" s="176">
        <v>2.875</v>
      </c>
      <c r="L39" s="176">
        <v>7.125</v>
      </c>
      <c r="M39" s="176">
        <v>76.125</v>
      </c>
      <c r="N39" s="177" t="s">
        <v>121</v>
      </c>
      <c r="R39" s="78"/>
    </row>
    <row r="40" spans="1:18" ht="15.75" customHeight="1" thickBot="1" x14ac:dyDescent="0.3">
      <c r="A40" s="1">
        <v>2016</v>
      </c>
      <c r="B40" s="1">
        <v>4</v>
      </c>
      <c r="C40" s="1">
        <v>8</v>
      </c>
      <c r="D40" s="1">
        <v>5.7</v>
      </c>
      <c r="E40" s="1" t="s">
        <v>12</v>
      </c>
      <c r="F40" s="11" t="s">
        <v>11</v>
      </c>
      <c r="G40">
        <f t="shared" si="2"/>
        <v>5.7</v>
      </c>
      <c r="H40" s="5">
        <v>42468</v>
      </c>
      <c r="I40" s="60">
        <f t="shared" si="1"/>
        <v>5.7</v>
      </c>
      <c r="J40" s="55">
        <v>0</v>
      </c>
      <c r="K40" s="176">
        <v>2</v>
      </c>
      <c r="L40" s="176">
        <v>5.625</v>
      </c>
      <c r="M40" s="176">
        <v>81</v>
      </c>
      <c r="N40" s="177" t="s">
        <v>121</v>
      </c>
      <c r="R40" s="78"/>
    </row>
    <row r="41" spans="1:18" ht="15.75" customHeight="1" thickBot="1" x14ac:dyDescent="0.3">
      <c r="A41" s="1">
        <v>2016</v>
      </c>
      <c r="B41" s="1">
        <v>4</v>
      </c>
      <c r="C41" s="1">
        <v>9</v>
      </c>
      <c r="D41" s="1">
        <v>5.7</v>
      </c>
      <c r="E41" s="1" t="s">
        <v>12</v>
      </c>
      <c r="F41" s="11" t="s">
        <v>11</v>
      </c>
      <c r="G41">
        <f t="shared" si="2"/>
        <v>5.7</v>
      </c>
      <c r="H41" s="5">
        <v>42469</v>
      </c>
      <c r="I41" s="60">
        <f t="shared" si="1"/>
        <v>5.7</v>
      </c>
      <c r="J41" s="55">
        <v>0</v>
      </c>
      <c r="K41" s="176">
        <v>4.75</v>
      </c>
      <c r="L41" s="176">
        <v>9.625</v>
      </c>
      <c r="M41" s="176">
        <v>72.375</v>
      </c>
      <c r="N41" s="177" t="s">
        <v>119</v>
      </c>
      <c r="R41" s="78"/>
    </row>
    <row r="42" spans="1:18" ht="15.75" customHeight="1" thickBot="1" x14ac:dyDescent="0.3">
      <c r="A42" s="1">
        <v>2016</v>
      </c>
      <c r="B42" s="1">
        <v>4</v>
      </c>
      <c r="C42" s="1">
        <v>10</v>
      </c>
      <c r="D42" s="1">
        <v>4</v>
      </c>
      <c r="E42" s="1" t="s">
        <v>11</v>
      </c>
      <c r="F42" s="11" t="s">
        <v>11</v>
      </c>
      <c r="G42">
        <f t="shared" si="2"/>
        <v>4</v>
      </c>
      <c r="H42" s="5">
        <v>42470</v>
      </c>
      <c r="I42" s="60">
        <f t="shared" si="1"/>
        <v>4</v>
      </c>
      <c r="J42" s="55">
        <v>1.1000000000000001</v>
      </c>
      <c r="K42" s="176">
        <v>3.875</v>
      </c>
      <c r="L42" s="176">
        <v>8.375</v>
      </c>
      <c r="M42" s="176">
        <v>80.25</v>
      </c>
      <c r="N42" s="177" t="s">
        <v>119</v>
      </c>
      <c r="R42" s="78"/>
    </row>
    <row r="43" spans="1:18" ht="15.75" customHeight="1" thickBot="1" x14ac:dyDescent="0.3">
      <c r="A43" s="1">
        <v>2016</v>
      </c>
      <c r="B43" s="1">
        <v>4</v>
      </c>
      <c r="C43" s="1">
        <v>11</v>
      </c>
      <c r="D43" s="1">
        <v>5.3</v>
      </c>
      <c r="E43" s="1" t="s">
        <v>12</v>
      </c>
      <c r="F43" s="11" t="s">
        <v>11</v>
      </c>
      <c r="G43">
        <f t="shared" si="2"/>
        <v>5.3</v>
      </c>
      <c r="H43" s="5">
        <v>42471</v>
      </c>
      <c r="I43" s="60">
        <f t="shared" si="1"/>
        <v>5.3</v>
      </c>
      <c r="J43" s="55">
        <v>7.5</v>
      </c>
      <c r="K43" s="176">
        <v>3.875</v>
      </c>
      <c r="L43" s="176">
        <v>8.625</v>
      </c>
      <c r="M43" s="176">
        <v>89.75</v>
      </c>
      <c r="N43" s="177" t="s">
        <v>122</v>
      </c>
      <c r="R43" s="78"/>
    </row>
    <row r="44" spans="1:18" ht="15.75" customHeight="1" thickBot="1" x14ac:dyDescent="0.3">
      <c r="A44" s="1">
        <v>2016</v>
      </c>
      <c r="B44" s="1">
        <v>4</v>
      </c>
      <c r="C44" s="1">
        <v>12</v>
      </c>
      <c r="D44" s="1">
        <v>3.9</v>
      </c>
      <c r="E44" s="1" t="s">
        <v>11</v>
      </c>
      <c r="F44" s="11" t="s">
        <v>11</v>
      </c>
      <c r="G44">
        <f t="shared" si="2"/>
        <v>3.9</v>
      </c>
      <c r="H44" s="5">
        <v>42472</v>
      </c>
      <c r="I44" s="60">
        <f t="shared" si="1"/>
        <v>3.9</v>
      </c>
      <c r="J44" s="55">
        <v>7.3</v>
      </c>
      <c r="K44" s="176">
        <v>2.125</v>
      </c>
      <c r="L44" s="176">
        <v>5.25</v>
      </c>
      <c r="M44" s="176">
        <v>87.625</v>
      </c>
      <c r="N44" s="177" t="s">
        <v>120</v>
      </c>
      <c r="R44" s="78"/>
    </row>
    <row r="45" spans="1:18" ht="15.75" customHeight="1" thickBot="1" x14ac:dyDescent="0.3">
      <c r="A45" s="1">
        <v>2016</v>
      </c>
      <c r="B45" s="1">
        <v>4</v>
      </c>
      <c r="C45" s="1">
        <v>13</v>
      </c>
      <c r="D45" s="1">
        <v>2.8</v>
      </c>
      <c r="E45" s="1" t="s">
        <v>11</v>
      </c>
      <c r="F45" s="11" t="s">
        <v>11</v>
      </c>
      <c r="G45">
        <f t="shared" si="2"/>
        <v>2.8</v>
      </c>
      <c r="H45" s="5">
        <v>42473</v>
      </c>
      <c r="I45" s="60">
        <f t="shared" si="1"/>
        <v>2.8</v>
      </c>
      <c r="J45" s="55">
        <v>1.5</v>
      </c>
      <c r="K45" s="176">
        <v>2.25</v>
      </c>
      <c r="L45" s="176">
        <v>6.125</v>
      </c>
      <c r="M45" s="176">
        <v>81.625</v>
      </c>
      <c r="N45" s="177" t="s">
        <v>122</v>
      </c>
      <c r="R45" s="78"/>
    </row>
    <row r="46" spans="1:18" ht="15.75" customHeight="1" thickBot="1" x14ac:dyDescent="0.3">
      <c r="A46" s="51">
        <v>2016</v>
      </c>
      <c r="B46" s="51">
        <v>4</v>
      </c>
      <c r="C46" s="51">
        <v>14</v>
      </c>
      <c r="D46" s="51">
        <v>2</v>
      </c>
      <c r="E46" s="51" t="s">
        <v>11</v>
      </c>
      <c r="F46" s="11" t="s">
        <v>11</v>
      </c>
      <c r="G46" s="30">
        <f t="shared" si="2"/>
        <v>2</v>
      </c>
      <c r="H46" s="5">
        <v>42474</v>
      </c>
      <c r="I46" s="117">
        <f t="shared" si="1"/>
        <v>2</v>
      </c>
      <c r="J46" s="55">
        <v>0</v>
      </c>
      <c r="K46" s="176">
        <v>1.5</v>
      </c>
      <c r="L46" s="176">
        <v>4.75</v>
      </c>
      <c r="M46" s="176">
        <v>63.125</v>
      </c>
      <c r="N46" s="177" t="s">
        <v>118</v>
      </c>
      <c r="R46" s="78"/>
    </row>
    <row r="47" spans="1:18" ht="15.75" customHeight="1" thickBot="1" x14ac:dyDescent="0.3">
      <c r="A47" s="51">
        <v>2016</v>
      </c>
      <c r="B47" s="51">
        <v>4</v>
      </c>
      <c r="C47" s="51">
        <v>15</v>
      </c>
      <c r="D47" s="51">
        <v>6.9</v>
      </c>
      <c r="E47" s="51" t="s">
        <v>12</v>
      </c>
      <c r="F47" s="11" t="s">
        <v>11</v>
      </c>
      <c r="G47" s="30">
        <f t="shared" si="2"/>
        <v>6.9</v>
      </c>
      <c r="H47" s="5">
        <v>42475</v>
      </c>
      <c r="I47" s="117">
        <f t="shared" si="1"/>
        <v>6.9</v>
      </c>
      <c r="J47" s="55">
        <v>0</v>
      </c>
      <c r="K47" s="176">
        <v>2.75</v>
      </c>
      <c r="L47" s="176">
        <v>6.375</v>
      </c>
      <c r="M47" s="176">
        <v>49.5</v>
      </c>
      <c r="N47" s="177" t="s">
        <v>117</v>
      </c>
      <c r="R47" s="78"/>
    </row>
    <row r="48" spans="1:18" ht="15.75" customHeight="1" thickBot="1" x14ac:dyDescent="0.3">
      <c r="A48" s="1">
        <v>2016</v>
      </c>
      <c r="B48" s="1">
        <v>4</v>
      </c>
      <c r="C48" s="1">
        <v>16</v>
      </c>
      <c r="D48" s="1">
        <v>11</v>
      </c>
      <c r="E48" s="1" t="s">
        <v>13</v>
      </c>
      <c r="F48" s="32" t="s">
        <v>15</v>
      </c>
      <c r="G48">
        <f>D48-10</f>
        <v>1</v>
      </c>
      <c r="H48" s="5">
        <v>42476</v>
      </c>
      <c r="I48" s="60">
        <f t="shared" si="1"/>
        <v>11</v>
      </c>
      <c r="J48" s="55">
        <v>0</v>
      </c>
      <c r="K48" s="176">
        <v>0.875</v>
      </c>
      <c r="L48" s="176">
        <v>4.125</v>
      </c>
      <c r="M48" s="176">
        <v>47.875</v>
      </c>
      <c r="N48" s="177" t="s">
        <v>129</v>
      </c>
      <c r="R48" s="78"/>
    </row>
    <row r="49" spans="1:18" ht="15.75" customHeight="1" thickBot="1" x14ac:dyDescent="0.3">
      <c r="A49" s="1">
        <v>2016</v>
      </c>
      <c r="B49" s="1">
        <v>4</v>
      </c>
      <c r="C49" s="1">
        <v>17</v>
      </c>
      <c r="D49" s="1">
        <v>11.9</v>
      </c>
      <c r="E49" s="1" t="s">
        <v>13</v>
      </c>
      <c r="F49" s="15" t="s">
        <v>15</v>
      </c>
      <c r="G49">
        <f t="shared" ref="G49:G82" si="3">D49-10</f>
        <v>1.9000000000000004</v>
      </c>
      <c r="H49" s="5">
        <v>42477</v>
      </c>
      <c r="I49" s="60">
        <f t="shared" si="1"/>
        <v>11.9</v>
      </c>
      <c r="J49" s="55">
        <v>0</v>
      </c>
      <c r="K49" s="176">
        <v>0.875</v>
      </c>
      <c r="L49" s="176">
        <v>4</v>
      </c>
      <c r="M49" s="176">
        <v>46.875</v>
      </c>
      <c r="N49" s="177" t="s">
        <v>118</v>
      </c>
      <c r="R49" s="78">
        <v>8</v>
      </c>
    </row>
    <row r="50" spans="1:18" ht="15.75" customHeight="1" thickBot="1" x14ac:dyDescent="0.3">
      <c r="A50" s="1">
        <v>2016</v>
      </c>
      <c r="B50" s="1">
        <v>4</v>
      </c>
      <c r="C50" s="1">
        <v>18</v>
      </c>
      <c r="D50" s="1">
        <v>11.6</v>
      </c>
      <c r="E50" s="1" t="s">
        <v>13</v>
      </c>
      <c r="F50" s="15" t="s">
        <v>15</v>
      </c>
      <c r="G50">
        <f t="shared" si="3"/>
        <v>1.5999999999999996</v>
      </c>
      <c r="H50" s="5">
        <v>42478</v>
      </c>
      <c r="I50" s="60">
        <f t="shared" si="1"/>
        <v>11.6</v>
      </c>
      <c r="J50" s="55">
        <v>0</v>
      </c>
      <c r="K50" s="176">
        <v>1.75</v>
      </c>
      <c r="L50" s="176">
        <v>4.375</v>
      </c>
      <c r="M50" s="176">
        <v>70.375</v>
      </c>
      <c r="N50" s="177" t="s">
        <v>122</v>
      </c>
      <c r="R50" s="78">
        <v>12</v>
      </c>
    </row>
    <row r="51" spans="1:18" ht="15.75" customHeight="1" thickBot="1" x14ac:dyDescent="0.3">
      <c r="A51" s="1">
        <v>2016</v>
      </c>
      <c r="B51" s="1">
        <v>4</v>
      </c>
      <c r="C51" s="1">
        <v>19</v>
      </c>
      <c r="D51" s="1">
        <v>13.5</v>
      </c>
      <c r="E51" s="1" t="s">
        <v>13</v>
      </c>
      <c r="F51" s="15" t="s">
        <v>15</v>
      </c>
      <c r="G51">
        <f t="shared" si="3"/>
        <v>3.5</v>
      </c>
      <c r="H51" s="5">
        <v>42479</v>
      </c>
      <c r="I51" s="60">
        <f t="shared" si="1"/>
        <v>13.5</v>
      </c>
      <c r="J51" s="55">
        <v>0</v>
      </c>
      <c r="K51" s="176">
        <v>3.375</v>
      </c>
      <c r="L51" s="176">
        <v>7.375</v>
      </c>
      <c r="M51" s="176">
        <v>47.875</v>
      </c>
      <c r="N51" s="177" t="s">
        <v>117</v>
      </c>
      <c r="R51" s="78">
        <v>18</v>
      </c>
    </row>
    <row r="52" spans="1:18" ht="15.75" customHeight="1" thickBot="1" x14ac:dyDescent="0.3">
      <c r="A52" s="1">
        <v>2016</v>
      </c>
      <c r="B52" s="1">
        <v>4</v>
      </c>
      <c r="C52" s="1">
        <v>20</v>
      </c>
      <c r="D52" s="1">
        <v>17.899999999999999</v>
      </c>
      <c r="E52" s="1" t="s">
        <v>14</v>
      </c>
      <c r="F52" s="15" t="s">
        <v>15</v>
      </c>
      <c r="G52">
        <f t="shared" si="3"/>
        <v>7.8999999999999986</v>
      </c>
      <c r="H52" s="5">
        <v>42480</v>
      </c>
      <c r="I52" s="60">
        <f t="shared" si="1"/>
        <v>17.899999999999999</v>
      </c>
      <c r="J52" s="55">
        <v>0</v>
      </c>
      <c r="K52" s="176">
        <v>1.75</v>
      </c>
      <c r="L52" s="176">
        <v>5.5</v>
      </c>
      <c r="M52" s="176">
        <v>58.625</v>
      </c>
      <c r="N52" s="177" t="s">
        <v>121</v>
      </c>
      <c r="O52">
        <v>15</v>
      </c>
      <c r="P52">
        <v>8</v>
      </c>
      <c r="R52" s="78">
        <v>27</v>
      </c>
    </row>
    <row r="53" spans="1:18" ht="15.75" customHeight="1" thickBot="1" x14ac:dyDescent="0.3">
      <c r="A53" s="1">
        <v>2016</v>
      </c>
      <c r="B53" s="1">
        <v>4</v>
      </c>
      <c r="C53" s="1">
        <v>21</v>
      </c>
      <c r="D53" s="1">
        <v>17.2</v>
      </c>
      <c r="E53" s="1" t="s">
        <v>14</v>
      </c>
      <c r="F53" s="15" t="s">
        <v>15</v>
      </c>
      <c r="G53">
        <f t="shared" si="3"/>
        <v>7.1999999999999993</v>
      </c>
      <c r="H53" s="5">
        <v>42481</v>
      </c>
      <c r="I53" s="60">
        <f t="shared" si="1"/>
        <v>17.2</v>
      </c>
      <c r="J53" s="55">
        <v>0</v>
      </c>
      <c r="K53" s="176">
        <v>1.875</v>
      </c>
      <c r="L53" s="176">
        <v>5.25</v>
      </c>
      <c r="M53" s="176">
        <v>50.25</v>
      </c>
      <c r="N53" s="177" t="s">
        <v>117</v>
      </c>
      <c r="O53">
        <v>42</v>
      </c>
      <c r="P53">
        <v>15</v>
      </c>
      <c r="R53" s="78">
        <v>35</v>
      </c>
    </row>
    <row r="54" spans="1:18" ht="15.75" customHeight="1" thickBot="1" x14ac:dyDescent="0.3">
      <c r="A54" s="1">
        <v>2016</v>
      </c>
      <c r="B54" s="1">
        <v>4</v>
      </c>
      <c r="C54" s="1">
        <v>22</v>
      </c>
      <c r="D54" s="1">
        <v>16.600000000000001</v>
      </c>
      <c r="E54" s="1" t="s">
        <v>14</v>
      </c>
      <c r="F54" s="15" t="s">
        <v>15</v>
      </c>
      <c r="G54">
        <f t="shared" si="3"/>
        <v>6.6000000000000014</v>
      </c>
      <c r="H54" s="5">
        <v>42482</v>
      </c>
      <c r="I54" s="60">
        <f t="shared" si="1"/>
        <v>16.600000000000001</v>
      </c>
      <c r="J54" s="55">
        <v>2</v>
      </c>
      <c r="K54" s="176">
        <v>1.125</v>
      </c>
      <c r="L54" s="176">
        <v>5.125</v>
      </c>
      <c r="M54" s="176">
        <v>71.125</v>
      </c>
      <c r="N54" s="177" t="s">
        <v>121</v>
      </c>
      <c r="O54">
        <v>25</v>
      </c>
      <c r="P54">
        <v>28</v>
      </c>
      <c r="R54" s="78">
        <v>24</v>
      </c>
    </row>
    <row r="55" spans="1:18" ht="15.75" customHeight="1" thickBot="1" x14ac:dyDescent="0.3">
      <c r="A55" s="1">
        <v>2016</v>
      </c>
      <c r="B55" s="1">
        <v>4</v>
      </c>
      <c r="C55" s="1">
        <v>23</v>
      </c>
      <c r="D55" s="1">
        <v>13.5</v>
      </c>
      <c r="E55" s="1" t="s">
        <v>13</v>
      </c>
      <c r="F55" s="15" t="s">
        <v>15</v>
      </c>
      <c r="G55">
        <f t="shared" si="3"/>
        <v>3.5</v>
      </c>
      <c r="H55" s="5">
        <v>42483</v>
      </c>
      <c r="I55" s="60">
        <f t="shared" si="1"/>
        <v>13.5</v>
      </c>
      <c r="J55" s="55">
        <v>4</v>
      </c>
      <c r="K55" s="176">
        <v>1.125</v>
      </c>
      <c r="L55" s="176">
        <v>2.875</v>
      </c>
      <c r="M55" s="176">
        <v>89.75</v>
      </c>
      <c r="N55" s="177" t="s">
        <v>117</v>
      </c>
      <c r="O55">
        <v>12</v>
      </c>
      <c r="P55">
        <v>42</v>
      </c>
      <c r="R55" s="78">
        <v>15</v>
      </c>
    </row>
    <row r="56" spans="1:18" ht="15.75" customHeight="1" thickBot="1" x14ac:dyDescent="0.3">
      <c r="A56" s="1">
        <v>2016</v>
      </c>
      <c r="B56" s="1">
        <v>4</v>
      </c>
      <c r="C56" s="1">
        <v>24</v>
      </c>
      <c r="D56" s="1">
        <v>14.1</v>
      </c>
      <c r="E56" s="1" t="s">
        <v>13</v>
      </c>
      <c r="F56" s="15" t="s">
        <v>15</v>
      </c>
      <c r="G56">
        <f t="shared" si="3"/>
        <v>4.0999999999999996</v>
      </c>
      <c r="H56" s="5">
        <v>42484</v>
      </c>
      <c r="I56" s="60">
        <f t="shared" si="1"/>
        <v>14.1</v>
      </c>
      <c r="J56" s="55">
        <v>0</v>
      </c>
      <c r="K56" s="176">
        <v>1</v>
      </c>
      <c r="L56" s="176">
        <v>2.875</v>
      </c>
      <c r="M56" s="176">
        <v>80.875</v>
      </c>
      <c r="N56" s="177" t="s">
        <v>118</v>
      </c>
      <c r="O56">
        <v>79</v>
      </c>
      <c r="P56">
        <v>68</v>
      </c>
      <c r="R56" s="78">
        <v>28</v>
      </c>
    </row>
    <row r="57" spans="1:18" ht="15.75" customHeight="1" thickBot="1" x14ac:dyDescent="0.3">
      <c r="A57" s="1">
        <v>2016</v>
      </c>
      <c r="B57" s="1">
        <v>4</v>
      </c>
      <c r="C57" s="1">
        <v>25</v>
      </c>
      <c r="D57" s="1">
        <v>12.9</v>
      </c>
      <c r="E57" s="1" t="s">
        <v>13</v>
      </c>
      <c r="F57" s="15" t="s">
        <v>15</v>
      </c>
      <c r="G57">
        <f t="shared" si="3"/>
        <v>2.9000000000000004</v>
      </c>
      <c r="H57" s="5">
        <v>42485</v>
      </c>
      <c r="I57" s="60">
        <f t="shared" si="1"/>
        <v>12.9</v>
      </c>
      <c r="J57" s="55">
        <v>0.4</v>
      </c>
      <c r="K57" s="176">
        <v>2.375</v>
      </c>
      <c r="L57" s="176">
        <v>5.625</v>
      </c>
      <c r="M57" s="176">
        <v>69.5</v>
      </c>
      <c r="N57" s="177" t="s">
        <v>123</v>
      </c>
      <c r="O57">
        <v>65</v>
      </c>
      <c r="P57">
        <v>105</v>
      </c>
      <c r="R57" s="78">
        <v>21</v>
      </c>
    </row>
    <row r="58" spans="1:18" ht="15.75" customHeight="1" thickBot="1" x14ac:dyDescent="0.3">
      <c r="A58" s="1">
        <v>2016</v>
      </c>
      <c r="B58" s="1">
        <v>4</v>
      </c>
      <c r="C58" s="1">
        <v>26</v>
      </c>
      <c r="D58" s="1">
        <v>11.4</v>
      </c>
      <c r="E58" s="1" t="s">
        <v>13</v>
      </c>
      <c r="F58" s="15" t="s">
        <v>15</v>
      </c>
      <c r="G58">
        <f t="shared" si="3"/>
        <v>1.4000000000000004</v>
      </c>
      <c r="H58" s="5">
        <v>42486</v>
      </c>
      <c r="I58" s="60">
        <f t="shared" si="1"/>
        <v>11.4</v>
      </c>
      <c r="J58" s="55">
        <v>0</v>
      </c>
      <c r="K58" s="176">
        <v>4</v>
      </c>
      <c r="L58" s="176">
        <v>9.125</v>
      </c>
      <c r="M58" s="176">
        <v>61.375</v>
      </c>
      <c r="N58" s="177" t="s">
        <v>122</v>
      </c>
      <c r="O58">
        <v>58</v>
      </c>
      <c r="P58">
        <v>158</v>
      </c>
      <c r="R58" s="78">
        <v>32</v>
      </c>
    </row>
    <row r="59" spans="1:18" ht="15.75" customHeight="1" thickBot="1" x14ac:dyDescent="0.3">
      <c r="A59" s="1">
        <v>2016</v>
      </c>
      <c r="B59" s="1">
        <v>4</v>
      </c>
      <c r="C59" s="1">
        <v>27</v>
      </c>
      <c r="D59" s="1">
        <v>8.5</v>
      </c>
      <c r="E59" s="1" t="s">
        <v>12</v>
      </c>
      <c r="F59" s="15" t="s">
        <v>15</v>
      </c>
      <c r="G59">
        <f t="shared" si="3"/>
        <v>-1.5</v>
      </c>
      <c r="H59" s="5">
        <v>42487</v>
      </c>
      <c r="I59" s="60">
        <f t="shared" si="1"/>
        <v>8.5</v>
      </c>
      <c r="J59" s="55">
        <v>0</v>
      </c>
      <c r="K59" s="176">
        <v>2.75</v>
      </c>
      <c r="L59" s="176">
        <v>6.875</v>
      </c>
      <c r="M59" s="176">
        <v>58.5</v>
      </c>
      <c r="N59" s="177" t="s">
        <v>117</v>
      </c>
      <c r="O59">
        <v>45</v>
      </c>
      <c r="P59">
        <v>237</v>
      </c>
      <c r="R59" s="78">
        <v>24</v>
      </c>
    </row>
    <row r="60" spans="1:18" ht="15.75" customHeight="1" thickBot="1" x14ac:dyDescent="0.3">
      <c r="A60" s="1">
        <v>2016</v>
      </c>
      <c r="B60" s="1">
        <v>4</v>
      </c>
      <c r="C60" s="1">
        <v>28</v>
      </c>
      <c r="D60" s="1">
        <v>6.3</v>
      </c>
      <c r="E60" s="1" t="s">
        <v>12</v>
      </c>
      <c r="F60" s="15" t="s">
        <v>15</v>
      </c>
      <c r="G60">
        <f t="shared" si="3"/>
        <v>-3.7</v>
      </c>
      <c r="H60" s="5">
        <v>42488</v>
      </c>
      <c r="I60" s="60">
        <f t="shared" si="1"/>
        <v>6.3</v>
      </c>
      <c r="J60" s="55">
        <v>0.3</v>
      </c>
      <c r="K60" s="176">
        <v>1.5</v>
      </c>
      <c r="L60" s="176">
        <v>4.625</v>
      </c>
      <c r="M60" s="176">
        <v>72</v>
      </c>
      <c r="N60" s="177" t="s">
        <v>117</v>
      </c>
      <c r="O60">
        <v>32</v>
      </c>
      <c r="P60">
        <v>355</v>
      </c>
      <c r="R60" s="78">
        <v>18</v>
      </c>
    </row>
    <row r="61" spans="1:18" ht="15.75" customHeight="1" thickBot="1" x14ac:dyDescent="0.3">
      <c r="A61" s="1">
        <v>2016</v>
      </c>
      <c r="B61" s="1">
        <v>4</v>
      </c>
      <c r="C61" s="1">
        <v>29</v>
      </c>
      <c r="D61" s="1">
        <v>6.5</v>
      </c>
      <c r="E61" s="1" t="s">
        <v>12</v>
      </c>
      <c r="F61" s="15" t="s">
        <v>15</v>
      </c>
      <c r="G61">
        <f t="shared" si="3"/>
        <v>-3.5</v>
      </c>
      <c r="H61" s="5">
        <v>42489</v>
      </c>
      <c r="I61" s="60">
        <f t="shared" si="1"/>
        <v>6.5</v>
      </c>
      <c r="J61" s="55">
        <v>0.9</v>
      </c>
      <c r="K61" s="176">
        <v>2.25</v>
      </c>
      <c r="L61" s="176">
        <v>6.875</v>
      </c>
      <c r="M61" s="176">
        <v>77.875</v>
      </c>
      <c r="N61" s="177" t="s">
        <v>126</v>
      </c>
      <c r="O61">
        <v>25</v>
      </c>
      <c r="P61">
        <v>532</v>
      </c>
      <c r="R61" s="78">
        <v>14</v>
      </c>
    </row>
    <row r="62" spans="1:18" ht="15.75" customHeight="1" thickBot="1" x14ac:dyDescent="0.3">
      <c r="A62" s="1">
        <v>2016</v>
      </c>
      <c r="B62" s="1">
        <v>4</v>
      </c>
      <c r="C62" s="1">
        <v>30</v>
      </c>
      <c r="D62" s="1">
        <v>7.9</v>
      </c>
      <c r="E62" s="1" t="s">
        <v>12</v>
      </c>
      <c r="F62" s="15" t="s">
        <v>15</v>
      </c>
      <c r="G62">
        <f t="shared" si="3"/>
        <v>-2.0999999999999996</v>
      </c>
      <c r="H62" s="5">
        <v>42490</v>
      </c>
      <c r="I62" s="60">
        <f t="shared" si="1"/>
        <v>7.9</v>
      </c>
      <c r="J62" s="55">
        <v>0</v>
      </c>
      <c r="K62" s="176">
        <v>3.875</v>
      </c>
      <c r="L62" s="176">
        <v>8.125</v>
      </c>
      <c r="M62" s="176">
        <v>49.25</v>
      </c>
      <c r="N62" s="177" t="s">
        <v>122</v>
      </c>
      <c r="O62">
        <v>35</v>
      </c>
      <c r="P62">
        <v>798</v>
      </c>
      <c r="R62" s="78">
        <v>87</v>
      </c>
    </row>
    <row r="63" spans="1:18" ht="15.75" customHeight="1" thickBot="1" x14ac:dyDescent="0.3">
      <c r="A63" s="1">
        <v>2016</v>
      </c>
      <c r="B63" s="1">
        <v>5</v>
      </c>
      <c r="C63" s="1">
        <v>1</v>
      </c>
      <c r="D63" s="1">
        <v>12.3</v>
      </c>
      <c r="E63" s="1" t="s">
        <v>13</v>
      </c>
      <c r="F63" s="15" t="s">
        <v>15</v>
      </c>
      <c r="G63">
        <f t="shared" si="3"/>
        <v>2.3000000000000007</v>
      </c>
      <c r="H63" s="5">
        <v>42491</v>
      </c>
      <c r="I63" s="60">
        <f t="shared" si="1"/>
        <v>12.3</v>
      </c>
      <c r="J63" s="55">
        <v>0</v>
      </c>
      <c r="K63" s="176">
        <v>3.5</v>
      </c>
      <c r="L63" s="176">
        <v>8</v>
      </c>
      <c r="M63" s="176">
        <v>39.625</v>
      </c>
      <c r="N63" s="177" t="s">
        <v>119</v>
      </c>
      <c r="O63">
        <v>48</v>
      </c>
      <c r="P63">
        <v>1145</v>
      </c>
      <c r="R63" s="78">
        <v>198</v>
      </c>
    </row>
    <row r="64" spans="1:18" ht="15.75" customHeight="1" thickBot="1" x14ac:dyDescent="0.3">
      <c r="A64" s="1">
        <v>2016</v>
      </c>
      <c r="B64" s="1">
        <v>5</v>
      </c>
      <c r="C64" s="1">
        <v>2</v>
      </c>
      <c r="D64" s="1">
        <v>10.3</v>
      </c>
      <c r="E64" s="1" t="s">
        <v>13</v>
      </c>
      <c r="F64" s="15" t="s">
        <v>15</v>
      </c>
      <c r="G64">
        <f t="shared" si="3"/>
        <v>0.30000000000000071</v>
      </c>
      <c r="H64" s="5">
        <v>42492</v>
      </c>
      <c r="I64" s="60">
        <f t="shared" si="1"/>
        <v>10.3</v>
      </c>
      <c r="J64" s="55">
        <v>0</v>
      </c>
      <c r="K64" s="176">
        <v>3.375</v>
      </c>
      <c r="L64" s="176">
        <v>8.875</v>
      </c>
      <c r="M64" s="176">
        <v>53.75</v>
      </c>
      <c r="N64" s="177" t="s">
        <v>126</v>
      </c>
      <c r="O64">
        <v>28</v>
      </c>
      <c r="P64">
        <v>859</v>
      </c>
      <c r="R64" s="78">
        <v>400</v>
      </c>
    </row>
    <row r="65" spans="1:20" ht="15.75" customHeight="1" thickBot="1" x14ac:dyDescent="0.3">
      <c r="A65" s="1">
        <v>2016</v>
      </c>
      <c r="B65" s="1">
        <v>5</v>
      </c>
      <c r="C65" s="1">
        <v>3</v>
      </c>
      <c r="D65" s="1">
        <v>2.2000000000000002</v>
      </c>
      <c r="E65" s="1" t="s">
        <v>11</v>
      </c>
      <c r="F65" s="15" t="s">
        <v>15</v>
      </c>
      <c r="G65">
        <f t="shared" si="3"/>
        <v>-7.8</v>
      </c>
      <c r="H65" s="5">
        <v>42493</v>
      </c>
      <c r="I65" s="60">
        <f t="shared" si="1"/>
        <v>2.2000000000000002</v>
      </c>
      <c r="J65" s="55">
        <v>0</v>
      </c>
      <c r="K65" s="176">
        <v>1.375</v>
      </c>
      <c r="L65" s="176">
        <v>5.5</v>
      </c>
      <c r="M65" s="176">
        <v>49.375</v>
      </c>
      <c r="N65" s="177" t="s">
        <v>120</v>
      </c>
      <c r="O65">
        <v>7</v>
      </c>
      <c r="P65">
        <v>47</v>
      </c>
      <c r="R65" s="78">
        <v>156</v>
      </c>
    </row>
    <row r="66" spans="1:20" ht="15.75" customHeight="1" thickBot="1" x14ac:dyDescent="0.3">
      <c r="A66" s="1">
        <v>2016</v>
      </c>
      <c r="B66" s="1">
        <v>5</v>
      </c>
      <c r="C66" s="1">
        <v>4</v>
      </c>
      <c r="D66" s="1">
        <v>4.5</v>
      </c>
      <c r="E66" s="1" t="s">
        <v>11</v>
      </c>
      <c r="F66" s="15" t="s">
        <v>15</v>
      </c>
      <c r="G66">
        <f t="shared" si="3"/>
        <v>-5.5</v>
      </c>
      <c r="H66" s="5">
        <v>42494</v>
      </c>
      <c r="I66" s="60">
        <f t="shared" si="1"/>
        <v>4.5</v>
      </c>
      <c r="J66" s="55">
        <v>0</v>
      </c>
      <c r="K66" s="176">
        <v>1</v>
      </c>
      <c r="L66" s="176">
        <v>3.25</v>
      </c>
      <c r="M66" s="176">
        <v>46.5</v>
      </c>
      <c r="N66" s="177" t="s">
        <v>124</v>
      </c>
      <c r="P66">
        <v>78</v>
      </c>
      <c r="R66" s="78">
        <v>98</v>
      </c>
    </row>
    <row r="67" spans="1:20" ht="15.75" customHeight="1" thickBot="1" x14ac:dyDescent="0.3">
      <c r="A67" s="1">
        <v>2016</v>
      </c>
      <c r="B67" s="1">
        <v>5</v>
      </c>
      <c r="C67" s="1">
        <v>5</v>
      </c>
      <c r="D67" s="1">
        <v>9</v>
      </c>
      <c r="E67" s="1" t="s">
        <v>12</v>
      </c>
      <c r="F67" s="15" t="s">
        <v>15</v>
      </c>
      <c r="G67">
        <f t="shared" si="3"/>
        <v>-1</v>
      </c>
      <c r="H67" s="5">
        <v>42495</v>
      </c>
      <c r="I67" s="60">
        <f t="shared" ref="I67:I130" si="4">D67</f>
        <v>9</v>
      </c>
      <c r="J67" s="55">
        <v>0</v>
      </c>
      <c r="K67" s="176">
        <v>1.25</v>
      </c>
      <c r="L67" s="176">
        <v>4.375</v>
      </c>
      <c r="M67" s="176">
        <v>36.875</v>
      </c>
      <c r="N67" s="177" t="s">
        <v>124</v>
      </c>
      <c r="P67">
        <v>125</v>
      </c>
      <c r="R67" s="78">
        <v>124</v>
      </c>
    </row>
    <row r="68" spans="1:20" ht="15.75" customHeight="1" thickBot="1" x14ac:dyDescent="0.3">
      <c r="A68" s="1">
        <v>2016</v>
      </c>
      <c r="B68" s="1">
        <v>5</v>
      </c>
      <c r="C68" s="1">
        <v>6</v>
      </c>
      <c r="D68" s="1">
        <v>12.7</v>
      </c>
      <c r="E68" s="1" t="s">
        <v>13</v>
      </c>
      <c r="F68" s="15" t="s">
        <v>15</v>
      </c>
      <c r="G68">
        <f t="shared" si="3"/>
        <v>2.6999999999999993</v>
      </c>
      <c r="H68" s="5">
        <v>42496</v>
      </c>
      <c r="I68" s="60">
        <f t="shared" si="4"/>
        <v>12.7</v>
      </c>
      <c r="J68" s="55">
        <v>0</v>
      </c>
      <c r="K68" s="176">
        <v>3</v>
      </c>
      <c r="L68" s="176">
        <v>6.5</v>
      </c>
      <c r="M68" s="176">
        <v>33.625</v>
      </c>
      <c r="N68" s="177" t="s">
        <v>122</v>
      </c>
      <c r="P68">
        <v>272</v>
      </c>
      <c r="R68" s="78">
        <v>187</v>
      </c>
    </row>
    <row r="69" spans="1:20" ht="15.75" customHeight="1" thickBot="1" x14ac:dyDescent="0.3">
      <c r="A69" s="1">
        <v>2016</v>
      </c>
      <c r="B69" s="1">
        <v>5</v>
      </c>
      <c r="C69" s="1">
        <v>7</v>
      </c>
      <c r="D69" s="1">
        <v>15.1</v>
      </c>
      <c r="E69" s="1" t="s">
        <v>14</v>
      </c>
      <c r="F69" s="15" t="s">
        <v>15</v>
      </c>
      <c r="G69">
        <f t="shared" si="3"/>
        <v>5.0999999999999996</v>
      </c>
      <c r="H69" s="5">
        <v>42497</v>
      </c>
      <c r="I69" s="60">
        <f t="shared" si="4"/>
        <v>15.1</v>
      </c>
      <c r="J69" s="55">
        <v>0</v>
      </c>
      <c r="K69" s="176">
        <v>2.5</v>
      </c>
      <c r="L69" s="176">
        <v>7.375</v>
      </c>
      <c r="M69" s="176">
        <v>39.25</v>
      </c>
      <c r="N69" s="177" t="s">
        <v>117</v>
      </c>
      <c r="P69">
        <v>204</v>
      </c>
      <c r="R69" s="78">
        <v>243</v>
      </c>
    </row>
    <row r="70" spans="1:20" ht="15.75" customHeight="1" thickBot="1" x14ac:dyDescent="0.3">
      <c r="A70" s="1">
        <v>2016</v>
      </c>
      <c r="B70" s="1">
        <v>5</v>
      </c>
      <c r="C70" s="1">
        <v>8</v>
      </c>
      <c r="D70" s="1">
        <v>9.6</v>
      </c>
      <c r="E70" s="1" t="s">
        <v>12</v>
      </c>
      <c r="F70" s="15" t="s">
        <v>15</v>
      </c>
      <c r="G70">
        <f t="shared" si="3"/>
        <v>-0.40000000000000036</v>
      </c>
      <c r="H70" s="5">
        <v>42498</v>
      </c>
      <c r="I70" s="60">
        <f t="shared" si="4"/>
        <v>9.6</v>
      </c>
      <c r="J70" s="55">
        <v>7.4</v>
      </c>
      <c r="K70" s="176">
        <v>1.75</v>
      </c>
      <c r="L70" s="176">
        <v>5.375</v>
      </c>
      <c r="M70" s="176">
        <v>83.75</v>
      </c>
      <c r="N70" s="177" t="s">
        <v>120</v>
      </c>
      <c r="P70">
        <v>102</v>
      </c>
      <c r="R70" s="78">
        <v>87</v>
      </c>
    </row>
    <row r="71" spans="1:20" ht="15.75" customHeight="1" thickBot="1" x14ac:dyDescent="0.3">
      <c r="A71" s="1">
        <v>2016</v>
      </c>
      <c r="B71" s="1">
        <v>5</v>
      </c>
      <c r="C71" s="1">
        <v>9</v>
      </c>
      <c r="D71" s="1">
        <v>4.3</v>
      </c>
      <c r="E71" s="1" t="s">
        <v>11</v>
      </c>
      <c r="F71" s="15" t="s">
        <v>15</v>
      </c>
      <c r="G71">
        <f t="shared" si="3"/>
        <v>-5.7</v>
      </c>
      <c r="H71" s="5">
        <v>42499</v>
      </c>
      <c r="I71" s="60">
        <f t="shared" si="4"/>
        <v>4.3</v>
      </c>
      <c r="J71" s="55">
        <v>6.7</v>
      </c>
      <c r="K71" s="176">
        <v>2.125</v>
      </c>
      <c r="L71" s="176">
        <v>6.375</v>
      </c>
      <c r="M71" s="176">
        <v>61.5</v>
      </c>
      <c r="N71" s="177" t="s">
        <v>119</v>
      </c>
      <c r="P71">
        <v>51</v>
      </c>
      <c r="R71" s="78">
        <v>42</v>
      </c>
    </row>
    <row r="72" spans="1:20" ht="15.75" customHeight="1" thickBot="1" x14ac:dyDescent="0.3">
      <c r="A72" s="1">
        <v>2016</v>
      </c>
      <c r="B72" s="1">
        <v>5</v>
      </c>
      <c r="C72" s="1">
        <v>10</v>
      </c>
      <c r="D72" s="1">
        <v>3.4</v>
      </c>
      <c r="E72" s="1" t="s">
        <v>11</v>
      </c>
      <c r="F72" s="15" t="s">
        <v>15</v>
      </c>
      <c r="G72">
        <f t="shared" si="3"/>
        <v>-6.6</v>
      </c>
      <c r="H72" s="5">
        <v>42500</v>
      </c>
      <c r="I72" s="60">
        <f t="shared" si="4"/>
        <v>3.4</v>
      </c>
      <c r="J72" s="55">
        <v>0</v>
      </c>
      <c r="K72" s="176">
        <v>2.25</v>
      </c>
      <c r="L72" s="176">
        <v>8</v>
      </c>
      <c r="M72" s="176">
        <v>55.25</v>
      </c>
      <c r="N72" s="177" t="s">
        <v>117</v>
      </c>
      <c r="P72">
        <v>38</v>
      </c>
      <c r="R72" s="78">
        <v>28</v>
      </c>
    </row>
    <row r="73" spans="1:20" ht="15.75" customHeight="1" thickBot="1" x14ac:dyDescent="0.3">
      <c r="A73" s="1">
        <v>2016</v>
      </c>
      <c r="B73" s="1">
        <v>5</v>
      </c>
      <c r="C73" s="1">
        <v>11</v>
      </c>
      <c r="D73" s="1">
        <v>7.8</v>
      </c>
      <c r="E73" s="1" t="s">
        <v>12</v>
      </c>
      <c r="F73" s="15" t="s">
        <v>15</v>
      </c>
      <c r="G73">
        <f t="shared" si="3"/>
        <v>-2.2000000000000002</v>
      </c>
      <c r="H73" s="5">
        <v>42501</v>
      </c>
      <c r="I73" s="60">
        <f t="shared" si="4"/>
        <v>7.8</v>
      </c>
      <c r="J73" s="55">
        <v>0.6</v>
      </c>
      <c r="K73" s="176">
        <v>5</v>
      </c>
      <c r="L73" s="176">
        <v>12.625</v>
      </c>
      <c r="M73" s="176">
        <v>65.875</v>
      </c>
      <c r="N73" s="177" t="s">
        <v>119</v>
      </c>
      <c r="P73">
        <v>29</v>
      </c>
      <c r="R73" s="78">
        <v>18</v>
      </c>
    </row>
    <row r="74" spans="1:20" ht="15.75" customHeight="1" thickBot="1" x14ac:dyDescent="0.3">
      <c r="A74" s="1">
        <v>2016</v>
      </c>
      <c r="B74" s="1">
        <v>5</v>
      </c>
      <c r="C74" s="1">
        <v>12</v>
      </c>
      <c r="D74" s="1">
        <v>6.9</v>
      </c>
      <c r="E74" s="1" t="s">
        <v>12</v>
      </c>
      <c r="F74" s="15" t="s">
        <v>15</v>
      </c>
      <c r="G74">
        <f t="shared" si="3"/>
        <v>-3.0999999999999996</v>
      </c>
      <c r="H74" s="5">
        <v>42502</v>
      </c>
      <c r="I74" s="60">
        <f t="shared" si="4"/>
        <v>6.9</v>
      </c>
      <c r="J74" s="55">
        <v>10.5</v>
      </c>
      <c r="K74" s="176">
        <v>4.5</v>
      </c>
      <c r="L74" s="176">
        <v>9.5</v>
      </c>
      <c r="M74" s="176">
        <v>80.625</v>
      </c>
      <c r="N74" s="177" t="s">
        <v>119</v>
      </c>
      <c r="P74">
        <v>15</v>
      </c>
      <c r="R74" s="78">
        <v>9</v>
      </c>
    </row>
    <row r="75" spans="1:20" ht="15.75" customHeight="1" thickBot="1" x14ac:dyDescent="0.3">
      <c r="A75" s="1">
        <v>2016</v>
      </c>
      <c r="B75" s="1">
        <v>5</v>
      </c>
      <c r="C75" s="1">
        <v>13</v>
      </c>
      <c r="D75" s="1">
        <v>9.8000000000000007</v>
      </c>
      <c r="E75" s="1" t="s">
        <v>12</v>
      </c>
      <c r="F75" s="15" t="s">
        <v>15</v>
      </c>
      <c r="G75">
        <f t="shared" si="3"/>
        <v>-0.19999999999999929</v>
      </c>
      <c r="H75" s="5">
        <v>42503</v>
      </c>
      <c r="I75" s="60">
        <f t="shared" si="4"/>
        <v>9.8000000000000007</v>
      </c>
      <c r="J75" s="55">
        <v>0</v>
      </c>
      <c r="K75" s="176">
        <v>3.125</v>
      </c>
      <c r="L75" s="176">
        <v>8.5</v>
      </c>
      <c r="M75" s="176">
        <v>47.625</v>
      </c>
      <c r="N75" s="177" t="s">
        <v>120</v>
      </c>
      <c r="P75">
        <v>11</v>
      </c>
      <c r="R75" s="78">
        <v>24</v>
      </c>
    </row>
    <row r="76" spans="1:20" ht="15.75" customHeight="1" thickBot="1" x14ac:dyDescent="0.3">
      <c r="A76" s="1">
        <v>2016</v>
      </c>
      <c r="B76" s="1">
        <v>5</v>
      </c>
      <c r="C76" s="1">
        <v>14</v>
      </c>
      <c r="D76" s="1">
        <v>17.899999999999999</v>
      </c>
      <c r="E76" s="1" t="s">
        <v>14</v>
      </c>
      <c r="F76" s="15" t="s">
        <v>15</v>
      </c>
      <c r="G76">
        <f t="shared" si="3"/>
        <v>7.8999999999999986</v>
      </c>
      <c r="H76" s="5">
        <v>42504</v>
      </c>
      <c r="I76" s="60">
        <f t="shared" si="4"/>
        <v>17.899999999999999</v>
      </c>
      <c r="J76" s="55">
        <v>0</v>
      </c>
      <c r="K76" s="176">
        <v>4.25</v>
      </c>
      <c r="L76" s="176">
        <v>10.125</v>
      </c>
      <c r="M76" s="176">
        <v>28.25</v>
      </c>
      <c r="N76" s="177" t="s">
        <v>120</v>
      </c>
      <c r="P76">
        <v>8</v>
      </c>
      <c r="R76" s="78">
        <v>37</v>
      </c>
    </row>
    <row r="77" spans="1:20" ht="15.75" customHeight="1" thickBot="1" x14ac:dyDescent="0.3">
      <c r="A77" s="1">
        <v>2016</v>
      </c>
      <c r="B77" s="1">
        <v>5</v>
      </c>
      <c r="C77" s="1">
        <v>15</v>
      </c>
      <c r="D77" s="1">
        <v>14.4</v>
      </c>
      <c r="E77" s="1" t="s">
        <v>13</v>
      </c>
      <c r="F77" s="15" t="s">
        <v>15</v>
      </c>
      <c r="G77">
        <f t="shared" si="3"/>
        <v>4.4000000000000004</v>
      </c>
      <c r="H77" s="5">
        <v>42505</v>
      </c>
      <c r="I77" s="60">
        <f t="shared" si="4"/>
        <v>14.4</v>
      </c>
      <c r="J77" s="55">
        <v>0</v>
      </c>
      <c r="K77" s="176">
        <v>2.25</v>
      </c>
      <c r="L77" s="176">
        <v>7.875</v>
      </c>
      <c r="M77" s="176">
        <v>63.875</v>
      </c>
      <c r="N77" s="177" t="s">
        <v>119</v>
      </c>
      <c r="P77">
        <v>6</v>
      </c>
      <c r="R77" s="78">
        <v>45</v>
      </c>
      <c r="T77">
        <v>8</v>
      </c>
    </row>
    <row r="78" spans="1:20" ht="15.75" customHeight="1" thickBot="1" x14ac:dyDescent="0.3">
      <c r="A78" s="1">
        <v>2016</v>
      </c>
      <c r="B78" s="1">
        <v>5</v>
      </c>
      <c r="C78" s="1">
        <v>16</v>
      </c>
      <c r="D78" s="1">
        <v>7.5</v>
      </c>
      <c r="E78" s="1" t="s">
        <v>12</v>
      </c>
      <c r="F78" s="15" t="s">
        <v>15</v>
      </c>
      <c r="G78">
        <f t="shared" si="3"/>
        <v>-2.5</v>
      </c>
      <c r="H78" s="5">
        <v>42506</v>
      </c>
      <c r="I78" s="60">
        <f t="shared" si="4"/>
        <v>7.5</v>
      </c>
      <c r="J78" s="55">
        <v>0</v>
      </c>
      <c r="K78" s="176">
        <v>1.625</v>
      </c>
      <c r="L78" s="176">
        <v>6</v>
      </c>
      <c r="M78" s="176">
        <v>52.5</v>
      </c>
      <c r="N78" s="177" t="s">
        <v>118</v>
      </c>
      <c r="P78">
        <v>5</v>
      </c>
      <c r="R78" s="78"/>
      <c r="T78">
        <v>12</v>
      </c>
    </row>
    <row r="79" spans="1:20" ht="15.75" customHeight="1" thickBot="1" x14ac:dyDescent="0.3">
      <c r="A79" s="1">
        <v>2016</v>
      </c>
      <c r="B79" s="1">
        <v>5</v>
      </c>
      <c r="C79" s="1">
        <v>17</v>
      </c>
      <c r="D79" s="1">
        <v>7.5</v>
      </c>
      <c r="E79" s="1" t="s">
        <v>12</v>
      </c>
      <c r="F79" s="15" t="s">
        <v>15</v>
      </c>
      <c r="G79">
        <f t="shared" si="3"/>
        <v>-2.5</v>
      </c>
      <c r="H79" s="5">
        <v>42507</v>
      </c>
      <c r="I79" s="60">
        <f t="shared" si="4"/>
        <v>7.5</v>
      </c>
      <c r="J79" s="55">
        <v>0</v>
      </c>
      <c r="K79" s="176">
        <v>1.75</v>
      </c>
      <c r="L79" s="176">
        <v>6.5</v>
      </c>
      <c r="M79" s="176">
        <v>45.25</v>
      </c>
      <c r="N79" s="177" t="s">
        <v>123</v>
      </c>
      <c r="P79">
        <v>3</v>
      </c>
      <c r="R79" s="78"/>
      <c r="T79">
        <v>15</v>
      </c>
    </row>
    <row r="80" spans="1:20" ht="15.75" customHeight="1" thickBot="1" x14ac:dyDescent="0.3">
      <c r="A80" s="1">
        <v>2016</v>
      </c>
      <c r="B80" s="1">
        <v>5</v>
      </c>
      <c r="C80" s="1">
        <v>18</v>
      </c>
      <c r="D80" s="1">
        <v>7.5</v>
      </c>
      <c r="E80" s="1" t="s">
        <v>12</v>
      </c>
      <c r="F80" s="15" t="s">
        <v>15</v>
      </c>
      <c r="G80">
        <f t="shared" si="3"/>
        <v>-2.5</v>
      </c>
      <c r="H80" s="5">
        <v>42508</v>
      </c>
      <c r="I80" s="60">
        <f t="shared" si="4"/>
        <v>7.5</v>
      </c>
      <c r="J80" s="55">
        <v>0.4</v>
      </c>
      <c r="K80" s="176">
        <v>1.625</v>
      </c>
      <c r="L80" s="176">
        <v>5.25</v>
      </c>
      <c r="M80" s="176">
        <v>67.625</v>
      </c>
      <c r="N80" s="177" t="s">
        <v>128</v>
      </c>
      <c r="R80" s="78"/>
      <c r="T80">
        <v>10</v>
      </c>
    </row>
    <row r="81" spans="1:23" ht="15.75" customHeight="1" thickBot="1" x14ac:dyDescent="0.3">
      <c r="A81" s="1">
        <v>2016</v>
      </c>
      <c r="B81" s="1">
        <v>5</v>
      </c>
      <c r="C81" s="1">
        <v>19</v>
      </c>
      <c r="D81" s="1">
        <v>8.3000000000000007</v>
      </c>
      <c r="E81" s="1" t="s">
        <v>12</v>
      </c>
      <c r="F81" s="15" t="s">
        <v>15</v>
      </c>
      <c r="G81">
        <f t="shared" si="3"/>
        <v>-1.6999999999999993</v>
      </c>
      <c r="H81" s="5">
        <v>42509</v>
      </c>
      <c r="I81" s="60">
        <f t="shared" si="4"/>
        <v>8.3000000000000007</v>
      </c>
      <c r="J81" s="55">
        <v>0</v>
      </c>
      <c r="K81" s="176">
        <v>1</v>
      </c>
      <c r="L81" s="176">
        <v>4.125</v>
      </c>
      <c r="M81" s="176">
        <v>41.75</v>
      </c>
      <c r="N81" s="177" t="s">
        <v>127</v>
      </c>
      <c r="R81" s="78"/>
      <c r="T81">
        <v>18</v>
      </c>
    </row>
    <row r="82" spans="1:23" ht="15.75" customHeight="1" thickBot="1" x14ac:dyDescent="0.3">
      <c r="A82" s="51">
        <v>2016</v>
      </c>
      <c r="B82" s="51">
        <v>5</v>
      </c>
      <c r="C82" s="51">
        <v>20</v>
      </c>
      <c r="D82" s="51">
        <v>9.8000000000000007</v>
      </c>
      <c r="E82" s="51" t="s">
        <v>12</v>
      </c>
      <c r="F82" s="15" t="s">
        <v>15</v>
      </c>
      <c r="G82" s="30">
        <f t="shared" si="3"/>
        <v>-0.19999999999999929</v>
      </c>
      <c r="H82" s="5">
        <v>42510</v>
      </c>
      <c r="I82" s="117">
        <f t="shared" si="4"/>
        <v>9.8000000000000007</v>
      </c>
      <c r="J82" s="55">
        <v>0</v>
      </c>
      <c r="K82" s="176">
        <v>1.25</v>
      </c>
      <c r="L82" s="176">
        <v>3.875</v>
      </c>
      <c r="M82" s="176">
        <v>42.75</v>
      </c>
      <c r="N82" s="177" t="s">
        <v>121</v>
      </c>
      <c r="R82" s="78"/>
      <c r="T82">
        <v>25</v>
      </c>
    </row>
    <row r="83" spans="1:23" ht="15.75" customHeight="1" thickBot="1" x14ac:dyDescent="0.3">
      <c r="A83" s="1">
        <v>2016</v>
      </c>
      <c r="B83" s="1">
        <v>5</v>
      </c>
      <c r="C83" s="1">
        <v>21</v>
      </c>
      <c r="D83" s="1">
        <v>16</v>
      </c>
      <c r="E83" s="1" t="s">
        <v>14</v>
      </c>
      <c r="F83" s="36" t="s">
        <v>16</v>
      </c>
      <c r="G83">
        <f>D83-15</f>
        <v>1</v>
      </c>
      <c r="H83" s="5">
        <v>42511</v>
      </c>
      <c r="I83" s="60">
        <f t="shared" si="4"/>
        <v>16</v>
      </c>
      <c r="J83" s="55">
        <v>0</v>
      </c>
      <c r="K83" s="176">
        <v>1</v>
      </c>
      <c r="L83" s="176">
        <v>4.25</v>
      </c>
      <c r="M83" s="176">
        <v>49</v>
      </c>
      <c r="N83" s="177" t="s">
        <v>118</v>
      </c>
      <c r="R83" s="78"/>
      <c r="T83">
        <v>50</v>
      </c>
      <c r="U83">
        <v>6</v>
      </c>
      <c r="W83" s="57">
        <v>5</v>
      </c>
    </row>
    <row r="84" spans="1:23" ht="15.75" customHeight="1" thickBot="1" x14ac:dyDescent="0.3">
      <c r="A84" s="1">
        <v>2016</v>
      </c>
      <c r="B84" s="1">
        <v>5</v>
      </c>
      <c r="C84" s="1">
        <v>22</v>
      </c>
      <c r="D84" s="1">
        <v>16.100000000000001</v>
      </c>
      <c r="E84" s="1" t="s">
        <v>14</v>
      </c>
      <c r="F84" s="17" t="s">
        <v>16</v>
      </c>
      <c r="G84">
        <f t="shared" ref="G84:G147" si="5">D84-15</f>
        <v>1.1000000000000014</v>
      </c>
      <c r="H84" s="5">
        <v>42512</v>
      </c>
      <c r="I84" s="60">
        <f t="shared" si="4"/>
        <v>16.100000000000001</v>
      </c>
      <c r="J84" s="55">
        <v>0</v>
      </c>
      <c r="K84" s="176">
        <v>1.25</v>
      </c>
      <c r="L84" s="176">
        <v>4.125</v>
      </c>
      <c r="M84" s="176">
        <v>42.125</v>
      </c>
      <c r="N84" s="177" t="s">
        <v>118</v>
      </c>
      <c r="R84" s="78"/>
      <c r="S84">
        <v>2</v>
      </c>
      <c r="T84">
        <v>42</v>
      </c>
      <c r="U84">
        <v>9</v>
      </c>
      <c r="W84" s="57">
        <v>7</v>
      </c>
    </row>
    <row r="85" spans="1:23" ht="15.75" customHeight="1" thickBot="1" x14ac:dyDescent="0.3">
      <c r="A85" s="1">
        <v>2016</v>
      </c>
      <c r="B85" s="1">
        <v>5</v>
      </c>
      <c r="C85" s="1">
        <v>23</v>
      </c>
      <c r="D85" s="1">
        <v>17.8</v>
      </c>
      <c r="E85" s="1" t="s">
        <v>14</v>
      </c>
      <c r="F85" s="17" t="s">
        <v>16</v>
      </c>
      <c r="G85">
        <f t="shared" si="5"/>
        <v>2.8000000000000007</v>
      </c>
      <c r="H85" s="5">
        <v>42513</v>
      </c>
      <c r="I85" s="60">
        <f t="shared" si="4"/>
        <v>17.8</v>
      </c>
      <c r="J85" s="55">
        <v>0</v>
      </c>
      <c r="K85" s="176">
        <v>1.25</v>
      </c>
      <c r="L85" s="176">
        <v>4</v>
      </c>
      <c r="M85" s="176">
        <v>39.5</v>
      </c>
      <c r="N85" s="177" t="s">
        <v>118</v>
      </c>
      <c r="R85" s="78"/>
      <c r="S85">
        <v>5</v>
      </c>
      <c r="T85">
        <v>38</v>
      </c>
      <c r="U85">
        <v>14</v>
      </c>
      <c r="W85" s="57">
        <v>9</v>
      </c>
    </row>
    <row r="86" spans="1:23" ht="15.75" customHeight="1" thickBot="1" x14ac:dyDescent="0.3">
      <c r="A86" s="1">
        <v>2016</v>
      </c>
      <c r="B86" s="1">
        <v>5</v>
      </c>
      <c r="C86" s="1">
        <v>24</v>
      </c>
      <c r="D86" s="1">
        <v>20</v>
      </c>
      <c r="E86" s="1" t="s">
        <v>14</v>
      </c>
      <c r="F86" s="17" t="s">
        <v>16</v>
      </c>
      <c r="G86">
        <f t="shared" si="5"/>
        <v>5</v>
      </c>
      <c r="H86" s="5">
        <v>42514</v>
      </c>
      <c r="I86" s="60">
        <f t="shared" si="4"/>
        <v>20</v>
      </c>
      <c r="J86" s="55">
        <v>0</v>
      </c>
      <c r="K86" s="176">
        <v>1.125</v>
      </c>
      <c r="L86" s="176">
        <v>4.625</v>
      </c>
      <c r="M86" s="176">
        <v>43.5</v>
      </c>
      <c r="N86" s="177" t="s">
        <v>120</v>
      </c>
      <c r="R86" s="78"/>
      <c r="S86">
        <v>7</v>
      </c>
      <c r="T86">
        <v>32</v>
      </c>
      <c r="U86">
        <v>18</v>
      </c>
      <c r="W86" s="57">
        <v>12</v>
      </c>
    </row>
    <row r="87" spans="1:23" ht="15.75" customHeight="1" thickBot="1" x14ac:dyDescent="0.3">
      <c r="A87" s="1">
        <v>2016</v>
      </c>
      <c r="B87" s="1">
        <v>5</v>
      </c>
      <c r="C87" s="1">
        <v>25</v>
      </c>
      <c r="D87" s="1">
        <v>18.8</v>
      </c>
      <c r="E87" s="1" t="s">
        <v>14</v>
      </c>
      <c r="F87" s="17" t="s">
        <v>16</v>
      </c>
      <c r="G87">
        <f t="shared" si="5"/>
        <v>3.8000000000000007</v>
      </c>
      <c r="H87" s="5">
        <v>42515</v>
      </c>
      <c r="I87" s="60">
        <f t="shared" si="4"/>
        <v>18.8</v>
      </c>
      <c r="J87" s="55">
        <v>0</v>
      </c>
      <c r="K87" s="176">
        <v>1.125</v>
      </c>
      <c r="L87" s="176">
        <v>3.375</v>
      </c>
      <c r="M87" s="176">
        <v>46.125</v>
      </c>
      <c r="N87" s="177" t="s">
        <v>129</v>
      </c>
      <c r="R87" s="78"/>
      <c r="S87">
        <v>14</v>
      </c>
      <c r="T87">
        <v>28</v>
      </c>
      <c r="U87">
        <v>27</v>
      </c>
      <c r="W87" s="57">
        <v>15</v>
      </c>
    </row>
    <row r="88" spans="1:23" ht="15.75" customHeight="1" thickBot="1" x14ac:dyDescent="0.3">
      <c r="A88" s="1">
        <v>2016</v>
      </c>
      <c r="B88" s="1">
        <v>5</v>
      </c>
      <c r="C88" s="1">
        <v>26</v>
      </c>
      <c r="D88" s="1">
        <v>17.899999999999999</v>
      </c>
      <c r="E88" s="1" t="s">
        <v>14</v>
      </c>
      <c r="F88" s="17" t="s">
        <v>16</v>
      </c>
      <c r="G88">
        <f t="shared" si="5"/>
        <v>2.8999999999999986</v>
      </c>
      <c r="H88" s="5">
        <v>42516</v>
      </c>
      <c r="I88" s="60">
        <f t="shared" si="4"/>
        <v>17.899999999999999</v>
      </c>
      <c r="J88" s="55">
        <v>0.3</v>
      </c>
      <c r="K88" s="176">
        <v>1.5</v>
      </c>
      <c r="L88" s="176">
        <v>6.375</v>
      </c>
      <c r="M88" s="176">
        <v>59.25</v>
      </c>
      <c r="N88" s="177" t="s">
        <v>119</v>
      </c>
      <c r="R88" s="78"/>
      <c r="S88">
        <v>12</v>
      </c>
      <c r="T88">
        <v>15</v>
      </c>
      <c r="U88">
        <v>42</v>
      </c>
      <c r="W88" s="57">
        <v>13</v>
      </c>
    </row>
    <row r="89" spans="1:23" ht="15.75" customHeight="1" thickBot="1" x14ac:dyDescent="0.3">
      <c r="A89" s="1">
        <v>2016</v>
      </c>
      <c r="B89" s="1">
        <v>5</v>
      </c>
      <c r="C89" s="1">
        <v>27</v>
      </c>
      <c r="D89" s="1">
        <v>14.8</v>
      </c>
      <c r="E89" s="1" t="s">
        <v>13</v>
      </c>
      <c r="F89" s="17" t="s">
        <v>16</v>
      </c>
      <c r="G89">
        <f t="shared" si="5"/>
        <v>-0.19999999999999929</v>
      </c>
      <c r="H89" s="5">
        <v>42517</v>
      </c>
      <c r="I89" s="60">
        <f t="shared" si="4"/>
        <v>14.8</v>
      </c>
      <c r="J89" s="55">
        <v>0</v>
      </c>
      <c r="K89" s="176">
        <v>1.625</v>
      </c>
      <c r="L89" s="176">
        <v>5.125</v>
      </c>
      <c r="M89" s="176">
        <v>62.625</v>
      </c>
      <c r="N89" s="177" t="s">
        <v>130</v>
      </c>
      <c r="R89" s="78"/>
      <c r="S89">
        <v>15</v>
      </c>
      <c r="T89">
        <v>12</v>
      </c>
      <c r="U89">
        <v>68</v>
      </c>
      <c r="W89" s="57">
        <v>18</v>
      </c>
    </row>
    <row r="90" spans="1:23" ht="15.75" customHeight="1" thickBot="1" x14ac:dyDescent="0.3">
      <c r="A90" s="1">
        <v>2016</v>
      </c>
      <c r="B90" s="1">
        <v>5</v>
      </c>
      <c r="C90" s="1">
        <v>28</v>
      </c>
      <c r="D90" s="1">
        <v>16.3</v>
      </c>
      <c r="E90" s="1" t="s">
        <v>14</v>
      </c>
      <c r="F90" s="17" t="s">
        <v>16</v>
      </c>
      <c r="G90">
        <f t="shared" si="5"/>
        <v>1.3000000000000007</v>
      </c>
      <c r="H90" s="5">
        <v>42518</v>
      </c>
      <c r="I90" s="60">
        <f t="shared" si="4"/>
        <v>16.3</v>
      </c>
      <c r="J90" s="55">
        <v>0</v>
      </c>
      <c r="K90" s="176">
        <v>1.5</v>
      </c>
      <c r="L90" s="176">
        <v>4.75</v>
      </c>
      <c r="M90" s="176">
        <v>48.75</v>
      </c>
      <c r="N90" s="177" t="s">
        <v>120</v>
      </c>
      <c r="R90" s="78"/>
      <c r="S90">
        <v>18</v>
      </c>
      <c r="T90">
        <v>9</v>
      </c>
      <c r="U90">
        <v>35</v>
      </c>
      <c r="W90" s="57">
        <v>22</v>
      </c>
    </row>
    <row r="91" spans="1:23" ht="15.75" customHeight="1" thickBot="1" x14ac:dyDescent="0.3">
      <c r="A91" s="1">
        <v>2016</v>
      </c>
      <c r="B91" s="1">
        <v>5</v>
      </c>
      <c r="C91" s="1">
        <v>29</v>
      </c>
      <c r="D91" s="1">
        <v>14.1</v>
      </c>
      <c r="E91" s="1" t="s">
        <v>13</v>
      </c>
      <c r="F91" s="17" t="s">
        <v>16</v>
      </c>
      <c r="G91">
        <f t="shared" si="5"/>
        <v>-0.90000000000000036</v>
      </c>
      <c r="H91" s="5">
        <v>42519</v>
      </c>
      <c r="I91" s="60">
        <f t="shared" si="4"/>
        <v>14.1</v>
      </c>
      <c r="J91" s="55">
        <v>5.4</v>
      </c>
      <c r="K91" s="176">
        <v>1.625</v>
      </c>
      <c r="L91" s="176">
        <v>5.875</v>
      </c>
      <c r="M91" s="176">
        <v>78.125</v>
      </c>
      <c r="N91" s="177" t="s">
        <v>120</v>
      </c>
      <c r="R91" s="78"/>
      <c r="S91">
        <v>7</v>
      </c>
      <c r="T91">
        <v>3</v>
      </c>
      <c r="U91">
        <v>18</v>
      </c>
      <c r="W91" s="57">
        <v>2</v>
      </c>
    </row>
    <row r="92" spans="1:23" ht="15.75" customHeight="1" thickBot="1" x14ac:dyDescent="0.3">
      <c r="A92" s="1">
        <v>2016</v>
      </c>
      <c r="B92" s="1">
        <v>5</v>
      </c>
      <c r="C92" s="1">
        <v>30</v>
      </c>
      <c r="D92" s="1">
        <v>11.6</v>
      </c>
      <c r="E92" s="1" t="s">
        <v>13</v>
      </c>
      <c r="F92" s="17" t="s">
        <v>16</v>
      </c>
      <c r="G92">
        <f t="shared" si="5"/>
        <v>-3.4000000000000004</v>
      </c>
      <c r="H92" s="5">
        <v>42520</v>
      </c>
      <c r="I92" s="60">
        <f t="shared" si="4"/>
        <v>11.6</v>
      </c>
      <c r="J92" s="55">
        <v>0</v>
      </c>
      <c r="K92" s="176">
        <v>2.125</v>
      </c>
      <c r="L92" s="176">
        <v>6.875</v>
      </c>
      <c r="M92" s="176">
        <v>57.25</v>
      </c>
      <c r="N92" s="177" t="s">
        <v>117</v>
      </c>
      <c r="R92" s="78"/>
      <c r="S92">
        <v>5</v>
      </c>
      <c r="U92">
        <v>27</v>
      </c>
      <c r="W92" s="57">
        <v>10</v>
      </c>
    </row>
    <row r="93" spans="1:23" ht="15.75" customHeight="1" thickBot="1" x14ac:dyDescent="0.3">
      <c r="A93" s="1">
        <v>2016</v>
      </c>
      <c r="B93" s="1">
        <v>5</v>
      </c>
      <c r="C93" s="1">
        <v>31</v>
      </c>
      <c r="D93" s="1">
        <v>14.4</v>
      </c>
      <c r="E93" s="1" t="s">
        <v>13</v>
      </c>
      <c r="F93" s="17" t="s">
        <v>16</v>
      </c>
      <c r="G93">
        <f t="shared" si="5"/>
        <v>-0.59999999999999964</v>
      </c>
      <c r="H93" s="5">
        <v>42521</v>
      </c>
      <c r="I93" s="60">
        <f t="shared" si="4"/>
        <v>14.4</v>
      </c>
      <c r="J93" s="55">
        <v>0.4</v>
      </c>
      <c r="K93" s="176">
        <v>1.875</v>
      </c>
      <c r="L93" s="176">
        <v>6.5</v>
      </c>
      <c r="M93" s="176">
        <v>73.875</v>
      </c>
      <c r="N93" s="177" t="s">
        <v>119</v>
      </c>
      <c r="R93" s="78"/>
      <c r="S93">
        <v>4</v>
      </c>
      <c r="U93">
        <v>45</v>
      </c>
      <c r="W93" s="57">
        <v>14</v>
      </c>
    </row>
    <row r="94" spans="1:23" ht="15.75" customHeight="1" thickBot="1" x14ac:dyDescent="0.3">
      <c r="A94" s="1">
        <v>2016</v>
      </c>
      <c r="B94" s="1">
        <v>6</v>
      </c>
      <c r="C94" s="1">
        <v>1</v>
      </c>
      <c r="D94" s="1">
        <v>11</v>
      </c>
      <c r="E94" s="1" t="s">
        <v>13</v>
      </c>
      <c r="F94" s="17" t="s">
        <v>16</v>
      </c>
      <c r="G94">
        <f t="shared" si="5"/>
        <v>-4</v>
      </c>
      <c r="H94" s="5">
        <v>42522</v>
      </c>
      <c r="I94" s="60">
        <f t="shared" si="4"/>
        <v>11</v>
      </c>
      <c r="J94" s="55">
        <v>0</v>
      </c>
      <c r="K94" s="176">
        <v>2.125</v>
      </c>
      <c r="L94" s="176">
        <v>6.125</v>
      </c>
      <c r="M94" s="176">
        <v>51.75</v>
      </c>
      <c r="N94" s="177" t="s">
        <v>119</v>
      </c>
      <c r="R94" s="78"/>
      <c r="S94">
        <v>3</v>
      </c>
      <c r="U94">
        <v>22</v>
      </c>
      <c r="W94" s="57">
        <v>19</v>
      </c>
    </row>
    <row r="95" spans="1:23" ht="15.75" customHeight="1" thickBot="1" x14ac:dyDescent="0.3">
      <c r="A95" s="1">
        <v>2016</v>
      </c>
      <c r="B95" s="1">
        <v>6</v>
      </c>
      <c r="C95" s="1">
        <v>2</v>
      </c>
      <c r="D95" s="1">
        <v>10.199999999999999</v>
      </c>
      <c r="E95" s="1" t="s">
        <v>13</v>
      </c>
      <c r="F95" s="17" t="s">
        <v>16</v>
      </c>
      <c r="G95">
        <f t="shared" si="5"/>
        <v>-4.8000000000000007</v>
      </c>
      <c r="H95" s="5">
        <v>42523</v>
      </c>
      <c r="I95" s="60">
        <f t="shared" si="4"/>
        <v>10.199999999999999</v>
      </c>
      <c r="J95" s="55">
        <v>0</v>
      </c>
      <c r="K95" s="176">
        <v>1.375</v>
      </c>
      <c r="L95" s="176">
        <v>5</v>
      </c>
      <c r="M95" s="176">
        <v>55.25</v>
      </c>
      <c r="N95" s="177" t="s">
        <v>119</v>
      </c>
      <c r="R95" s="78"/>
      <c r="S95">
        <v>2</v>
      </c>
      <c r="U95">
        <v>58</v>
      </c>
      <c r="W95" s="57">
        <v>24</v>
      </c>
    </row>
    <row r="96" spans="1:23" ht="15.75" customHeight="1" thickBot="1" x14ac:dyDescent="0.3">
      <c r="A96" s="1">
        <v>2016</v>
      </c>
      <c r="B96" s="1">
        <v>6</v>
      </c>
      <c r="C96" s="1">
        <v>3</v>
      </c>
      <c r="D96" s="1">
        <v>12.6</v>
      </c>
      <c r="E96" s="1" t="s">
        <v>13</v>
      </c>
      <c r="F96" s="17" t="s">
        <v>16</v>
      </c>
      <c r="G96">
        <f t="shared" si="5"/>
        <v>-2.4000000000000004</v>
      </c>
      <c r="H96" s="5">
        <v>42524</v>
      </c>
      <c r="I96" s="60">
        <f t="shared" si="4"/>
        <v>12.6</v>
      </c>
      <c r="J96" s="55">
        <v>0</v>
      </c>
      <c r="K96" s="176">
        <v>1.25</v>
      </c>
      <c r="L96" s="176">
        <v>4.5</v>
      </c>
      <c r="M96" s="176">
        <v>53.375</v>
      </c>
      <c r="N96" s="177" t="s">
        <v>121</v>
      </c>
      <c r="R96" s="78"/>
      <c r="S96">
        <v>1</v>
      </c>
      <c r="U96">
        <v>985</v>
      </c>
      <c r="W96" s="57">
        <v>28</v>
      </c>
    </row>
    <row r="97" spans="1:25" ht="15.75" customHeight="1" thickBot="1" x14ac:dyDescent="0.3">
      <c r="A97" s="1">
        <v>2016</v>
      </c>
      <c r="B97" s="1">
        <v>6</v>
      </c>
      <c r="C97" s="1">
        <v>4</v>
      </c>
      <c r="D97" s="1">
        <v>15.3</v>
      </c>
      <c r="E97" s="1" t="s">
        <v>14</v>
      </c>
      <c r="F97" s="17" t="s">
        <v>16</v>
      </c>
      <c r="G97">
        <f t="shared" si="5"/>
        <v>0.30000000000000071</v>
      </c>
      <c r="H97" s="5">
        <v>42525</v>
      </c>
      <c r="I97" s="60">
        <f t="shared" si="4"/>
        <v>15.3</v>
      </c>
      <c r="J97" s="55">
        <v>0</v>
      </c>
      <c r="K97" s="176">
        <v>0.875</v>
      </c>
      <c r="L97" s="176">
        <v>3.5</v>
      </c>
      <c r="M97" s="176">
        <v>51.5</v>
      </c>
      <c r="N97" s="177" t="s">
        <v>124</v>
      </c>
      <c r="R97" s="78"/>
      <c r="S97">
        <v>1</v>
      </c>
      <c r="U97">
        <v>720</v>
      </c>
      <c r="W97" s="57">
        <v>32</v>
      </c>
    </row>
    <row r="98" spans="1:25" ht="15.75" customHeight="1" thickBot="1" x14ac:dyDescent="0.3">
      <c r="A98" s="1">
        <v>2016</v>
      </c>
      <c r="B98" s="1">
        <v>6</v>
      </c>
      <c r="C98" s="1">
        <v>5</v>
      </c>
      <c r="D98" s="1">
        <v>19.5</v>
      </c>
      <c r="E98" s="1" t="s">
        <v>14</v>
      </c>
      <c r="F98" s="17" t="s">
        <v>16</v>
      </c>
      <c r="G98">
        <f t="shared" si="5"/>
        <v>4.5</v>
      </c>
      <c r="H98" s="5">
        <v>42526</v>
      </c>
      <c r="I98" s="60">
        <f t="shared" si="4"/>
        <v>19.5</v>
      </c>
      <c r="J98" s="55">
        <v>0</v>
      </c>
      <c r="K98" s="176">
        <v>1.625</v>
      </c>
      <c r="L98" s="176">
        <v>5.75</v>
      </c>
      <c r="M98" s="176">
        <v>54.5</v>
      </c>
      <c r="N98" s="177" t="s">
        <v>124</v>
      </c>
      <c r="R98" s="78"/>
      <c r="U98">
        <v>540</v>
      </c>
      <c r="V98" s="71">
        <v>2</v>
      </c>
      <c r="W98" s="57">
        <v>37</v>
      </c>
    </row>
    <row r="99" spans="1:25" ht="15.75" customHeight="1" thickBot="1" x14ac:dyDescent="0.3">
      <c r="A99" s="1">
        <v>2016</v>
      </c>
      <c r="B99" s="1">
        <v>6</v>
      </c>
      <c r="C99" s="1">
        <v>6</v>
      </c>
      <c r="D99" s="1">
        <v>21.5</v>
      </c>
      <c r="E99" s="1" t="s">
        <v>14</v>
      </c>
      <c r="F99" s="17" t="s">
        <v>16</v>
      </c>
      <c r="G99">
        <f t="shared" si="5"/>
        <v>6.5</v>
      </c>
      <c r="H99" s="5">
        <v>42527</v>
      </c>
      <c r="I99" s="60">
        <f t="shared" si="4"/>
        <v>21.5</v>
      </c>
      <c r="J99" s="55">
        <v>0.1</v>
      </c>
      <c r="K99" s="176">
        <v>2</v>
      </c>
      <c r="L99" s="176">
        <v>5.875</v>
      </c>
      <c r="M99" s="176">
        <v>56.625</v>
      </c>
      <c r="N99" s="177" t="s">
        <v>117</v>
      </c>
      <c r="R99" s="78"/>
      <c r="U99">
        <v>420</v>
      </c>
      <c r="V99" s="71">
        <v>1</v>
      </c>
      <c r="W99" s="57">
        <v>42</v>
      </c>
    </row>
    <row r="100" spans="1:25" ht="15.75" customHeight="1" thickBot="1" x14ac:dyDescent="0.3">
      <c r="A100" s="1">
        <v>2016</v>
      </c>
      <c r="B100" s="1">
        <v>6</v>
      </c>
      <c r="C100" s="1">
        <v>7</v>
      </c>
      <c r="D100" s="1">
        <v>20.8</v>
      </c>
      <c r="E100" s="1" t="s">
        <v>14</v>
      </c>
      <c r="F100" s="17" t="s">
        <v>16</v>
      </c>
      <c r="G100">
        <f t="shared" si="5"/>
        <v>5.8000000000000007</v>
      </c>
      <c r="H100" s="5">
        <v>42528</v>
      </c>
      <c r="I100" s="60">
        <f t="shared" si="4"/>
        <v>20.8</v>
      </c>
      <c r="J100" s="55">
        <v>0</v>
      </c>
      <c r="K100" s="176">
        <v>1.25</v>
      </c>
      <c r="L100" s="176">
        <v>4</v>
      </c>
      <c r="M100" s="176">
        <v>49.5</v>
      </c>
      <c r="N100" s="177" t="s">
        <v>121</v>
      </c>
      <c r="R100" s="78"/>
      <c r="U100">
        <v>380</v>
      </c>
      <c r="V100" s="71">
        <v>2</v>
      </c>
      <c r="W100" s="57">
        <v>46</v>
      </c>
    </row>
    <row r="101" spans="1:25" ht="15.75" customHeight="1" thickBot="1" x14ac:dyDescent="0.3">
      <c r="A101" s="1">
        <v>2016</v>
      </c>
      <c r="B101" s="1">
        <v>6</v>
      </c>
      <c r="C101" s="1">
        <v>8</v>
      </c>
      <c r="D101" s="1">
        <v>20.6</v>
      </c>
      <c r="E101" s="1" t="s">
        <v>14</v>
      </c>
      <c r="F101" s="17" t="s">
        <v>16</v>
      </c>
      <c r="G101">
        <f t="shared" si="5"/>
        <v>5.6000000000000014</v>
      </c>
      <c r="H101" s="5">
        <v>42529</v>
      </c>
      <c r="I101" s="60">
        <f t="shared" si="4"/>
        <v>20.6</v>
      </c>
      <c r="J101" s="55">
        <v>0</v>
      </c>
      <c r="K101" s="176">
        <v>2.25</v>
      </c>
      <c r="L101" s="176">
        <v>6.125</v>
      </c>
      <c r="M101" s="176">
        <v>46.125</v>
      </c>
      <c r="N101" s="177" t="s">
        <v>125</v>
      </c>
      <c r="R101" s="78"/>
      <c r="U101">
        <v>310</v>
      </c>
      <c r="V101" s="71">
        <v>3</v>
      </c>
      <c r="W101" s="57">
        <v>44</v>
      </c>
    </row>
    <row r="102" spans="1:25" ht="15.75" customHeight="1" thickBot="1" x14ac:dyDescent="0.3">
      <c r="A102" s="1">
        <v>2016</v>
      </c>
      <c r="B102" s="1">
        <v>6</v>
      </c>
      <c r="C102" s="1">
        <v>9</v>
      </c>
      <c r="D102" s="1">
        <v>23</v>
      </c>
      <c r="E102" s="1" t="s">
        <v>14</v>
      </c>
      <c r="F102" s="17" t="s">
        <v>16</v>
      </c>
      <c r="G102">
        <f t="shared" si="5"/>
        <v>8</v>
      </c>
      <c r="H102" s="5">
        <v>42530</v>
      </c>
      <c r="I102" s="60">
        <f t="shared" si="4"/>
        <v>23</v>
      </c>
      <c r="J102" s="55">
        <v>0</v>
      </c>
      <c r="K102" s="176">
        <v>1.875</v>
      </c>
      <c r="L102" s="176">
        <v>6.25</v>
      </c>
      <c r="M102" s="176">
        <v>56.875</v>
      </c>
      <c r="N102" s="177" t="s">
        <v>129</v>
      </c>
      <c r="R102" s="78"/>
      <c r="U102">
        <v>260</v>
      </c>
      <c r="V102" s="71">
        <v>4</v>
      </c>
      <c r="W102" s="57">
        <v>49</v>
      </c>
    </row>
    <row r="103" spans="1:25" ht="15.75" customHeight="1" thickBot="1" x14ac:dyDescent="0.3">
      <c r="A103" s="1">
        <v>2016</v>
      </c>
      <c r="B103" s="1">
        <v>6</v>
      </c>
      <c r="C103" s="1">
        <v>10</v>
      </c>
      <c r="D103" s="1">
        <v>22.8</v>
      </c>
      <c r="E103" s="1" t="s">
        <v>14</v>
      </c>
      <c r="F103" s="17" t="s">
        <v>16</v>
      </c>
      <c r="G103">
        <f t="shared" si="5"/>
        <v>7.8000000000000007</v>
      </c>
      <c r="H103" s="5">
        <v>42531</v>
      </c>
      <c r="I103" s="60">
        <f t="shared" si="4"/>
        <v>22.8</v>
      </c>
      <c r="J103" s="55">
        <v>0</v>
      </c>
      <c r="K103" s="176">
        <v>1.25</v>
      </c>
      <c r="L103" s="176">
        <v>4.25</v>
      </c>
      <c r="M103" s="176">
        <v>63.875</v>
      </c>
      <c r="N103" s="177" t="s">
        <v>127</v>
      </c>
      <c r="R103" s="78"/>
      <c r="U103">
        <v>210</v>
      </c>
      <c r="V103" s="71">
        <v>5</v>
      </c>
      <c r="W103" s="57">
        <v>47</v>
      </c>
    </row>
    <row r="104" spans="1:25" ht="15.75" customHeight="1" thickBot="1" x14ac:dyDescent="0.3">
      <c r="A104" s="1">
        <v>2016</v>
      </c>
      <c r="B104" s="1">
        <v>6</v>
      </c>
      <c r="C104" s="1">
        <v>11</v>
      </c>
      <c r="D104" s="1">
        <v>22.8</v>
      </c>
      <c r="E104" s="1" t="s">
        <v>14</v>
      </c>
      <c r="F104" s="17" t="s">
        <v>16</v>
      </c>
      <c r="G104">
        <f t="shared" si="5"/>
        <v>7.8000000000000007</v>
      </c>
      <c r="H104" s="5">
        <v>42532</v>
      </c>
      <c r="I104" s="60">
        <f t="shared" si="4"/>
        <v>22.8</v>
      </c>
      <c r="J104" s="55">
        <v>0</v>
      </c>
      <c r="K104" s="176">
        <v>1.25</v>
      </c>
      <c r="L104" s="176">
        <v>3.875</v>
      </c>
      <c r="M104" s="176">
        <v>56.25</v>
      </c>
      <c r="N104" s="177" t="s">
        <v>124</v>
      </c>
      <c r="R104" s="78"/>
      <c r="U104">
        <v>180</v>
      </c>
      <c r="V104" s="71">
        <v>5</v>
      </c>
      <c r="W104" s="57">
        <v>51</v>
      </c>
    </row>
    <row r="105" spans="1:25" ht="15.75" customHeight="1" thickBot="1" x14ac:dyDescent="0.3">
      <c r="A105" s="1">
        <v>2016</v>
      </c>
      <c r="B105" s="1">
        <v>6</v>
      </c>
      <c r="C105" s="1">
        <v>12</v>
      </c>
      <c r="D105" s="1">
        <v>22.3</v>
      </c>
      <c r="E105" s="1" t="s">
        <v>14</v>
      </c>
      <c r="F105" s="17" t="s">
        <v>16</v>
      </c>
      <c r="G105">
        <f t="shared" si="5"/>
        <v>7.3000000000000007</v>
      </c>
      <c r="H105" s="5">
        <v>42533</v>
      </c>
      <c r="I105" s="60">
        <f t="shared" si="4"/>
        <v>22.3</v>
      </c>
      <c r="J105" s="55">
        <v>0</v>
      </c>
      <c r="K105" s="176">
        <v>1.625</v>
      </c>
      <c r="L105" s="176">
        <v>5.25</v>
      </c>
      <c r="M105" s="176">
        <v>54.375</v>
      </c>
      <c r="N105" s="177" t="s">
        <v>127</v>
      </c>
      <c r="R105" s="78"/>
      <c r="U105">
        <v>150</v>
      </c>
      <c r="V105" s="71">
        <v>6</v>
      </c>
      <c r="W105" s="57">
        <v>48</v>
      </c>
    </row>
    <row r="106" spans="1:25" ht="15.75" customHeight="1" thickBot="1" x14ac:dyDescent="0.3">
      <c r="A106" s="1">
        <v>2016</v>
      </c>
      <c r="B106" s="1">
        <v>6</v>
      </c>
      <c r="C106" s="1">
        <v>13</v>
      </c>
      <c r="D106" s="1">
        <v>23.2</v>
      </c>
      <c r="E106" s="1" t="s">
        <v>14</v>
      </c>
      <c r="F106" s="17" t="s">
        <v>16</v>
      </c>
      <c r="G106">
        <f t="shared" si="5"/>
        <v>8.1999999999999993</v>
      </c>
      <c r="H106" s="5">
        <v>42534</v>
      </c>
      <c r="I106" s="60">
        <f t="shared" si="4"/>
        <v>23.2</v>
      </c>
      <c r="J106" s="55">
        <v>0</v>
      </c>
      <c r="K106" s="176">
        <v>1.25</v>
      </c>
      <c r="L106" s="176">
        <v>4.125</v>
      </c>
      <c r="M106" s="176">
        <v>55</v>
      </c>
      <c r="N106" s="177" t="s">
        <v>124</v>
      </c>
      <c r="R106" s="78"/>
      <c r="U106">
        <v>120</v>
      </c>
      <c r="V106" s="71">
        <v>7</v>
      </c>
      <c r="W106" s="57">
        <v>52</v>
      </c>
    </row>
    <row r="107" spans="1:25" ht="15.75" customHeight="1" thickBot="1" x14ac:dyDescent="0.3">
      <c r="A107" s="1">
        <v>2016</v>
      </c>
      <c r="B107" s="1">
        <v>6</v>
      </c>
      <c r="C107" s="1">
        <v>14</v>
      </c>
      <c r="D107" s="1">
        <v>22.7</v>
      </c>
      <c r="E107" s="1" t="s">
        <v>14</v>
      </c>
      <c r="F107" s="17" t="s">
        <v>16</v>
      </c>
      <c r="G107">
        <f t="shared" si="5"/>
        <v>7.6999999999999993</v>
      </c>
      <c r="H107" s="5">
        <v>42535</v>
      </c>
      <c r="I107" s="60">
        <f t="shared" si="4"/>
        <v>22.7</v>
      </c>
      <c r="J107" s="55">
        <v>3.6</v>
      </c>
      <c r="K107" s="176">
        <v>1.25</v>
      </c>
      <c r="L107" s="176">
        <v>4.5</v>
      </c>
      <c r="M107" s="176">
        <v>64.75</v>
      </c>
      <c r="N107" s="177" t="s">
        <v>118</v>
      </c>
      <c r="R107" s="78"/>
      <c r="U107">
        <v>95</v>
      </c>
      <c r="V107" s="71">
        <v>3</v>
      </c>
      <c r="W107" s="57">
        <v>16</v>
      </c>
    </row>
    <row r="108" spans="1:25" ht="15.75" customHeight="1" thickBot="1" x14ac:dyDescent="0.3">
      <c r="A108" s="1">
        <v>2016</v>
      </c>
      <c r="B108" s="1">
        <v>6</v>
      </c>
      <c r="C108" s="1">
        <v>15</v>
      </c>
      <c r="D108" s="1">
        <v>22.5</v>
      </c>
      <c r="E108" s="1" t="s">
        <v>14</v>
      </c>
      <c r="F108" s="17" t="s">
        <v>16</v>
      </c>
      <c r="G108">
        <f t="shared" si="5"/>
        <v>7.5</v>
      </c>
      <c r="H108" s="5">
        <v>42536</v>
      </c>
      <c r="I108" s="60">
        <f t="shared" si="4"/>
        <v>22.5</v>
      </c>
      <c r="J108" s="55">
        <v>0</v>
      </c>
      <c r="K108" s="176">
        <v>2.875</v>
      </c>
      <c r="L108" s="176">
        <v>7.625</v>
      </c>
      <c r="M108" s="176">
        <v>67.75</v>
      </c>
      <c r="N108" s="177" t="s">
        <v>122</v>
      </c>
      <c r="R108" s="78"/>
      <c r="U108">
        <v>30</v>
      </c>
      <c r="V108" s="71">
        <v>5</v>
      </c>
      <c r="W108" s="57">
        <v>38</v>
      </c>
    </row>
    <row r="109" spans="1:25" ht="15.75" customHeight="1" thickBot="1" x14ac:dyDescent="0.3">
      <c r="A109" s="1">
        <v>2016</v>
      </c>
      <c r="B109" s="1">
        <v>6</v>
      </c>
      <c r="C109" s="1">
        <v>16</v>
      </c>
      <c r="D109" s="1">
        <v>20.6</v>
      </c>
      <c r="E109" s="1" t="s">
        <v>14</v>
      </c>
      <c r="F109" s="17" t="s">
        <v>16</v>
      </c>
      <c r="G109">
        <f t="shared" si="5"/>
        <v>5.6000000000000014</v>
      </c>
      <c r="H109" s="5">
        <v>42537</v>
      </c>
      <c r="I109" s="60">
        <f t="shared" si="4"/>
        <v>20.6</v>
      </c>
      <c r="J109" s="55">
        <v>0</v>
      </c>
      <c r="K109" s="176">
        <v>1.625</v>
      </c>
      <c r="L109" s="176">
        <v>3.875</v>
      </c>
      <c r="M109" s="176">
        <v>61.5</v>
      </c>
      <c r="N109" s="177" t="s">
        <v>126</v>
      </c>
      <c r="R109" s="78"/>
      <c r="U109">
        <v>10</v>
      </c>
      <c r="V109" s="71">
        <v>6</v>
      </c>
      <c r="W109" s="57">
        <v>42</v>
      </c>
    </row>
    <row r="110" spans="1:25" ht="15.75" customHeight="1" thickBot="1" x14ac:dyDescent="0.3">
      <c r="A110" s="1">
        <v>2016</v>
      </c>
      <c r="B110" s="1">
        <v>6</v>
      </c>
      <c r="C110" s="1">
        <v>17</v>
      </c>
      <c r="D110" s="1">
        <v>19.7</v>
      </c>
      <c r="E110" s="1" t="s">
        <v>14</v>
      </c>
      <c r="F110" s="17" t="s">
        <v>16</v>
      </c>
      <c r="G110">
        <f t="shared" si="5"/>
        <v>4.6999999999999993</v>
      </c>
      <c r="H110" s="5">
        <v>42538</v>
      </c>
      <c r="I110" s="60">
        <f t="shared" si="4"/>
        <v>19.7</v>
      </c>
      <c r="J110" s="55">
        <v>0</v>
      </c>
      <c r="K110" s="176">
        <v>1.25</v>
      </c>
      <c r="L110" s="176">
        <v>3.625</v>
      </c>
      <c r="M110" s="176">
        <v>60.875</v>
      </c>
      <c r="N110" s="177" t="s">
        <v>119</v>
      </c>
      <c r="R110" s="78"/>
      <c r="U110">
        <v>5</v>
      </c>
      <c r="V110" s="71">
        <v>6</v>
      </c>
      <c r="W110" s="57">
        <v>45</v>
      </c>
      <c r="X110" s="57">
        <v>7</v>
      </c>
      <c r="Y110" s="57">
        <v>1</v>
      </c>
    </row>
    <row r="111" spans="1:25" ht="15.75" customHeight="1" thickBot="1" x14ac:dyDescent="0.3">
      <c r="A111" s="1">
        <v>2016</v>
      </c>
      <c r="B111" s="1">
        <v>6</v>
      </c>
      <c r="C111" s="1">
        <v>18</v>
      </c>
      <c r="D111" s="1">
        <v>17.600000000000001</v>
      </c>
      <c r="E111" s="1" t="s">
        <v>14</v>
      </c>
      <c r="F111" s="17" t="s">
        <v>16</v>
      </c>
      <c r="G111">
        <f t="shared" si="5"/>
        <v>2.6000000000000014</v>
      </c>
      <c r="H111" s="5">
        <v>42539</v>
      </c>
      <c r="I111" s="60">
        <f t="shared" si="4"/>
        <v>17.600000000000001</v>
      </c>
      <c r="J111" s="55">
        <v>0.5</v>
      </c>
      <c r="K111" s="176">
        <v>1.625</v>
      </c>
      <c r="L111" s="176">
        <v>7.25</v>
      </c>
      <c r="M111" s="176">
        <v>66.5</v>
      </c>
      <c r="N111" s="177" t="s">
        <v>118</v>
      </c>
      <c r="R111" s="78"/>
      <c r="U111">
        <v>8</v>
      </c>
      <c r="V111" s="71">
        <v>5</v>
      </c>
      <c r="W111" s="57">
        <v>39</v>
      </c>
      <c r="X111" s="57">
        <v>9</v>
      </c>
      <c r="Y111" s="57">
        <v>3</v>
      </c>
    </row>
    <row r="112" spans="1:25" ht="15.75" customHeight="1" thickBot="1" x14ac:dyDescent="0.3">
      <c r="A112" s="1">
        <v>2016</v>
      </c>
      <c r="B112" s="1">
        <v>6</v>
      </c>
      <c r="C112" s="1">
        <v>19</v>
      </c>
      <c r="D112" s="1">
        <v>16</v>
      </c>
      <c r="E112" s="1" t="s">
        <v>14</v>
      </c>
      <c r="F112" s="17" t="s">
        <v>16</v>
      </c>
      <c r="G112">
        <f t="shared" si="5"/>
        <v>1</v>
      </c>
      <c r="H112" s="5">
        <v>42540</v>
      </c>
      <c r="I112" s="60">
        <f t="shared" si="4"/>
        <v>16</v>
      </c>
      <c r="J112" s="55">
        <v>21.5</v>
      </c>
      <c r="K112" s="176">
        <v>1.75</v>
      </c>
      <c r="L112" s="176">
        <v>6.25</v>
      </c>
      <c r="M112" s="176">
        <v>90</v>
      </c>
      <c r="N112" s="177" t="s">
        <v>121</v>
      </c>
      <c r="R112" s="78"/>
      <c r="U112">
        <v>5</v>
      </c>
      <c r="V112" s="71">
        <v>1</v>
      </c>
      <c r="W112" s="57">
        <v>0</v>
      </c>
      <c r="X112" s="57">
        <v>3</v>
      </c>
      <c r="Y112" s="57">
        <v>1</v>
      </c>
    </row>
    <row r="113" spans="1:26" ht="15.75" customHeight="1" thickBot="1" x14ac:dyDescent="0.3">
      <c r="A113" s="1">
        <v>2016</v>
      </c>
      <c r="B113" s="1">
        <v>6</v>
      </c>
      <c r="C113" s="1">
        <v>20</v>
      </c>
      <c r="D113" s="1">
        <v>15.5</v>
      </c>
      <c r="E113" s="1" t="s">
        <v>14</v>
      </c>
      <c r="F113" s="17" t="s">
        <v>16</v>
      </c>
      <c r="G113">
        <f t="shared" si="5"/>
        <v>0.5</v>
      </c>
      <c r="H113" s="5">
        <v>42541</v>
      </c>
      <c r="I113" s="60">
        <f t="shared" si="4"/>
        <v>15.5</v>
      </c>
      <c r="J113" s="55">
        <v>10.4</v>
      </c>
      <c r="K113" s="176">
        <v>1.75</v>
      </c>
      <c r="L113" s="176">
        <v>5.875</v>
      </c>
      <c r="M113" s="176">
        <v>82.375</v>
      </c>
      <c r="N113" s="177" t="s">
        <v>121</v>
      </c>
      <c r="R113" s="78"/>
      <c r="U113">
        <v>2</v>
      </c>
      <c r="V113" s="71">
        <v>0</v>
      </c>
      <c r="W113" s="57">
        <v>0</v>
      </c>
      <c r="X113" s="57">
        <v>2</v>
      </c>
      <c r="Y113" s="57">
        <v>1</v>
      </c>
    </row>
    <row r="114" spans="1:26" ht="15.75" customHeight="1" thickBot="1" x14ac:dyDescent="0.3">
      <c r="A114" s="1">
        <v>2016</v>
      </c>
      <c r="B114" s="1">
        <v>6</v>
      </c>
      <c r="C114" s="1">
        <v>21</v>
      </c>
      <c r="D114" s="1">
        <v>16.7</v>
      </c>
      <c r="E114" s="1" t="s">
        <v>14</v>
      </c>
      <c r="F114" s="17" t="s">
        <v>16</v>
      </c>
      <c r="G114">
        <f t="shared" si="5"/>
        <v>1.6999999999999993</v>
      </c>
      <c r="H114" s="5">
        <v>42542</v>
      </c>
      <c r="I114" s="60">
        <f t="shared" si="4"/>
        <v>16.7</v>
      </c>
      <c r="J114" s="55">
        <v>0.3</v>
      </c>
      <c r="K114" s="176">
        <v>1.25</v>
      </c>
      <c r="L114" s="176">
        <v>5</v>
      </c>
      <c r="M114" s="176">
        <v>82.875</v>
      </c>
      <c r="N114" s="177" t="s">
        <v>124</v>
      </c>
      <c r="R114" s="78"/>
      <c r="U114">
        <v>4</v>
      </c>
      <c r="V114" s="71">
        <v>2</v>
      </c>
      <c r="W114" s="57">
        <v>28</v>
      </c>
      <c r="X114" s="57">
        <v>8</v>
      </c>
      <c r="Y114" s="57">
        <v>6</v>
      </c>
    </row>
    <row r="115" spans="1:26" ht="15.75" customHeight="1" thickBot="1" x14ac:dyDescent="0.3">
      <c r="A115" s="1">
        <v>2016</v>
      </c>
      <c r="B115" s="1">
        <v>6</v>
      </c>
      <c r="C115" s="1">
        <v>22</v>
      </c>
      <c r="D115" s="1">
        <v>18.399999999999999</v>
      </c>
      <c r="E115" s="1" t="s">
        <v>14</v>
      </c>
      <c r="F115" s="17" t="s">
        <v>16</v>
      </c>
      <c r="G115">
        <f t="shared" si="5"/>
        <v>3.3999999999999986</v>
      </c>
      <c r="H115" s="5">
        <v>42543</v>
      </c>
      <c r="I115" s="60">
        <f t="shared" si="4"/>
        <v>18.399999999999999</v>
      </c>
      <c r="J115" s="55">
        <v>4.3</v>
      </c>
      <c r="K115" s="176">
        <v>1.25</v>
      </c>
      <c r="L115" s="176">
        <v>3.375</v>
      </c>
      <c r="M115" s="176">
        <v>65.75</v>
      </c>
      <c r="N115" s="177" t="s">
        <v>118</v>
      </c>
      <c r="R115" s="78"/>
      <c r="U115">
        <v>2</v>
      </c>
      <c r="V115" s="71">
        <v>1</v>
      </c>
      <c r="W115" s="57">
        <v>8</v>
      </c>
      <c r="X115" s="57">
        <v>6</v>
      </c>
      <c r="Y115" s="57">
        <v>4</v>
      </c>
    </row>
    <row r="116" spans="1:26" ht="15.75" customHeight="1" thickBot="1" x14ac:dyDescent="0.3">
      <c r="A116" s="1">
        <v>2016</v>
      </c>
      <c r="B116" s="1">
        <v>6</v>
      </c>
      <c r="C116" s="1">
        <v>23</v>
      </c>
      <c r="D116" s="1">
        <v>20</v>
      </c>
      <c r="E116" s="1" t="s">
        <v>14</v>
      </c>
      <c r="F116" s="17" t="s">
        <v>16</v>
      </c>
      <c r="G116">
        <f t="shared" si="5"/>
        <v>5</v>
      </c>
      <c r="H116" s="5">
        <v>42544</v>
      </c>
      <c r="I116" s="60">
        <f t="shared" si="4"/>
        <v>20</v>
      </c>
      <c r="J116" s="55">
        <v>0</v>
      </c>
      <c r="K116" s="176">
        <v>1.25</v>
      </c>
      <c r="L116" s="176">
        <v>4</v>
      </c>
      <c r="M116" s="176">
        <v>65.5</v>
      </c>
      <c r="N116" s="177" t="s">
        <v>121</v>
      </c>
      <c r="R116" s="78"/>
      <c r="U116">
        <v>2</v>
      </c>
      <c r="V116" s="71">
        <v>3</v>
      </c>
      <c r="W116" s="57">
        <v>35</v>
      </c>
      <c r="X116" s="57">
        <v>13</v>
      </c>
      <c r="Y116" s="57">
        <v>9</v>
      </c>
    </row>
    <row r="117" spans="1:26" ht="15.75" customHeight="1" thickBot="1" x14ac:dyDescent="0.3">
      <c r="A117" s="1">
        <v>2016</v>
      </c>
      <c r="B117" s="1">
        <v>6</v>
      </c>
      <c r="C117" s="1">
        <v>24</v>
      </c>
      <c r="D117" s="1">
        <v>20.399999999999999</v>
      </c>
      <c r="E117" s="1" t="s">
        <v>14</v>
      </c>
      <c r="F117" s="17" t="s">
        <v>16</v>
      </c>
      <c r="G117">
        <f t="shared" si="5"/>
        <v>5.3999999999999986</v>
      </c>
      <c r="H117" s="5">
        <v>42545</v>
      </c>
      <c r="I117" s="60">
        <f t="shared" si="4"/>
        <v>20.399999999999999</v>
      </c>
      <c r="J117" s="55">
        <v>0</v>
      </c>
      <c r="K117" s="176">
        <v>1.125</v>
      </c>
      <c r="L117" s="176">
        <v>3.75</v>
      </c>
      <c r="M117" s="176">
        <v>74.5</v>
      </c>
      <c r="N117" s="177" t="s">
        <v>124</v>
      </c>
      <c r="R117" s="78"/>
      <c r="U117">
        <v>2</v>
      </c>
      <c r="V117" s="71">
        <v>4</v>
      </c>
      <c r="W117" s="57">
        <v>41</v>
      </c>
      <c r="X117" s="57">
        <v>18</v>
      </c>
      <c r="Y117" s="57">
        <v>17</v>
      </c>
    </row>
    <row r="118" spans="1:26" ht="15.75" customHeight="1" thickBot="1" x14ac:dyDescent="0.3">
      <c r="A118" s="1">
        <v>2016</v>
      </c>
      <c r="B118" s="1">
        <v>6</v>
      </c>
      <c r="C118" s="1">
        <v>25</v>
      </c>
      <c r="D118" s="1">
        <v>20.5</v>
      </c>
      <c r="E118" s="1" t="s">
        <v>14</v>
      </c>
      <c r="F118" s="17" t="s">
        <v>16</v>
      </c>
      <c r="G118">
        <f t="shared" si="5"/>
        <v>5.5</v>
      </c>
      <c r="H118" s="5">
        <v>42546</v>
      </c>
      <c r="I118" s="60">
        <f t="shared" si="4"/>
        <v>20.5</v>
      </c>
      <c r="J118" s="55">
        <v>0.3</v>
      </c>
      <c r="K118" s="176">
        <v>1.5</v>
      </c>
      <c r="L118" s="176">
        <v>4.375</v>
      </c>
      <c r="M118" s="176">
        <v>69.375</v>
      </c>
      <c r="N118" s="177" t="s">
        <v>121</v>
      </c>
      <c r="R118" s="78"/>
      <c r="U118">
        <v>2</v>
      </c>
      <c r="V118" s="71">
        <v>4</v>
      </c>
      <c r="W118" s="57">
        <v>37</v>
      </c>
      <c r="X118" s="57">
        <v>16</v>
      </c>
      <c r="Y118" s="57">
        <v>13</v>
      </c>
    </row>
    <row r="119" spans="1:26" ht="15.75" customHeight="1" thickBot="1" x14ac:dyDescent="0.3">
      <c r="A119" s="1">
        <v>2016</v>
      </c>
      <c r="B119" s="1">
        <v>6</v>
      </c>
      <c r="C119" s="1">
        <v>26</v>
      </c>
      <c r="D119" s="1">
        <v>22.2</v>
      </c>
      <c r="E119" s="1" t="s">
        <v>14</v>
      </c>
      <c r="F119" s="17" t="s">
        <v>16</v>
      </c>
      <c r="G119">
        <f t="shared" si="5"/>
        <v>7.1999999999999993</v>
      </c>
      <c r="H119" s="5">
        <v>42547</v>
      </c>
      <c r="I119" s="60">
        <f t="shared" si="4"/>
        <v>22.2</v>
      </c>
      <c r="J119" s="55">
        <v>0</v>
      </c>
      <c r="K119" s="176">
        <v>2.125</v>
      </c>
      <c r="L119" s="176">
        <v>6.25</v>
      </c>
      <c r="M119" s="176">
        <v>63.25</v>
      </c>
      <c r="N119" s="177" t="s">
        <v>118</v>
      </c>
      <c r="R119" s="78"/>
      <c r="U119">
        <v>1</v>
      </c>
      <c r="V119" s="71">
        <v>5</v>
      </c>
      <c r="W119" s="57">
        <v>47</v>
      </c>
      <c r="X119" s="57">
        <v>35</v>
      </c>
      <c r="Y119" s="57">
        <v>20</v>
      </c>
      <c r="Z119">
        <v>2</v>
      </c>
    </row>
    <row r="120" spans="1:26" ht="15.75" customHeight="1" thickBot="1" x14ac:dyDescent="0.3">
      <c r="A120" s="1">
        <v>2016</v>
      </c>
      <c r="B120" s="1">
        <v>6</v>
      </c>
      <c r="C120" s="1">
        <v>27</v>
      </c>
      <c r="D120" s="1">
        <v>24.8</v>
      </c>
      <c r="E120" s="1" t="s">
        <v>14</v>
      </c>
      <c r="F120" s="17" t="s">
        <v>16</v>
      </c>
      <c r="G120">
        <f t="shared" si="5"/>
        <v>9.8000000000000007</v>
      </c>
      <c r="H120" s="5">
        <v>42548</v>
      </c>
      <c r="I120" s="60">
        <f t="shared" si="4"/>
        <v>24.8</v>
      </c>
      <c r="J120" s="55">
        <v>0</v>
      </c>
      <c r="K120" s="176">
        <v>1.5</v>
      </c>
      <c r="L120" s="176">
        <v>5.625</v>
      </c>
      <c r="M120" s="176">
        <v>60.625</v>
      </c>
      <c r="N120" s="177" t="s">
        <v>118</v>
      </c>
      <c r="R120" s="78"/>
      <c r="V120" s="71">
        <v>7</v>
      </c>
      <c r="W120" s="57">
        <v>53</v>
      </c>
      <c r="X120" s="57">
        <v>28</v>
      </c>
      <c r="Y120" s="57">
        <v>27</v>
      </c>
      <c r="Z120">
        <v>5</v>
      </c>
    </row>
    <row r="121" spans="1:26" ht="15.75" customHeight="1" thickBot="1" x14ac:dyDescent="0.3">
      <c r="A121" s="1">
        <v>2016</v>
      </c>
      <c r="B121" s="1">
        <v>6</v>
      </c>
      <c r="C121" s="1">
        <v>28</v>
      </c>
      <c r="D121" s="1">
        <v>21.8</v>
      </c>
      <c r="E121" s="1" t="s">
        <v>14</v>
      </c>
      <c r="F121" s="17" t="s">
        <v>16</v>
      </c>
      <c r="G121">
        <f t="shared" si="5"/>
        <v>6.8000000000000007</v>
      </c>
      <c r="H121" s="5">
        <v>42549</v>
      </c>
      <c r="I121" s="60">
        <f t="shared" si="4"/>
        <v>21.8</v>
      </c>
      <c r="J121" s="55">
        <v>4.2</v>
      </c>
      <c r="K121" s="176">
        <v>2.125</v>
      </c>
      <c r="L121" s="176">
        <v>5.625</v>
      </c>
      <c r="M121" s="176">
        <v>72.125</v>
      </c>
      <c r="N121" s="177" t="s">
        <v>120</v>
      </c>
      <c r="R121" s="78"/>
      <c r="V121" s="71">
        <v>4</v>
      </c>
      <c r="W121" s="57">
        <v>16</v>
      </c>
      <c r="X121" s="57">
        <v>19</v>
      </c>
      <c r="Y121" s="57">
        <v>18</v>
      </c>
      <c r="Z121">
        <v>3</v>
      </c>
    </row>
    <row r="122" spans="1:26" ht="15.75" customHeight="1" thickBot="1" x14ac:dyDescent="0.3">
      <c r="A122" s="1">
        <v>2016</v>
      </c>
      <c r="B122" s="1">
        <v>6</v>
      </c>
      <c r="C122" s="1">
        <v>29</v>
      </c>
      <c r="D122" s="1">
        <v>20.100000000000001</v>
      </c>
      <c r="E122" s="1" t="s">
        <v>14</v>
      </c>
      <c r="F122" s="17" t="s">
        <v>16</v>
      </c>
      <c r="G122">
        <f t="shared" si="5"/>
        <v>5.1000000000000014</v>
      </c>
      <c r="H122" s="5">
        <v>42550</v>
      </c>
      <c r="I122" s="60">
        <f t="shared" si="4"/>
        <v>20.100000000000001</v>
      </c>
      <c r="J122" s="55">
        <v>0</v>
      </c>
      <c r="K122" s="176">
        <v>2.5</v>
      </c>
      <c r="L122" s="176">
        <v>7.125</v>
      </c>
      <c r="M122" s="176">
        <v>53.5</v>
      </c>
      <c r="N122" s="177" t="s">
        <v>124</v>
      </c>
      <c r="R122" s="78"/>
      <c r="V122" s="71">
        <v>5</v>
      </c>
      <c r="W122" s="57">
        <v>38</v>
      </c>
      <c r="X122" s="57">
        <v>16</v>
      </c>
      <c r="Y122" s="57">
        <v>35</v>
      </c>
      <c r="Z122">
        <v>4</v>
      </c>
    </row>
    <row r="123" spans="1:26" ht="15.75" customHeight="1" thickBot="1" x14ac:dyDescent="0.3">
      <c r="A123" s="1">
        <v>2016</v>
      </c>
      <c r="B123" s="1">
        <v>6</v>
      </c>
      <c r="C123" s="1">
        <v>30</v>
      </c>
      <c r="D123" s="1">
        <v>21.6</v>
      </c>
      <c r="E123" s="1" t="s">
        <v>14</v>
      </c>
      <c r="F123" s="17" t="s">
        <v>16</v>
      </c>
      <c r="G123">
        <f t="shared" si="5"/>
        <v>6.6000000000000014</v>
      </c>
      <c r="H123" s="5">
        <v>42551</v>
      </c>
      <c r="I123" s="60">
        <f t="shared" si="4"/>
        <v>21.6</v>
      </c>
      <c r="J123" s="55">
        <v>0</v>
      </c>
      <c r="K123" s="176">
        <v>1.625</v>
      </c>
      <c r="L123" s="176">
        <v>5.5</v>
      </c>
      <c r="M123" s="176">
        <v>63.375</v>
      </c>
      <c r="N123" s="177" t="s">
        <v>117</v>
      </c>
      <c r="R123" s="78"/>
      <c r="V123" s="71">
        <v>4</v>
      </c>
      <c r="W123" s="57">
        <v>45</v>
      </c>
      <c r="X123" s="57">
        <v>13</v>
      </c>
      <c r="Y123" s="57">
        <v>32</v>
      </c>
      <c r="Z123">
        <v>7</v>
      </c>
    </row>
    <row r="124" spans="1:26" ht="15.75" customHeight="1" thickBot="1" x14ac:dyDescent="0.3">
      <c r="A124" s="1">
        <v>2016</v>
      </c>
      <c r="B124" s="1">
        <v>7</v>
      </c>
      <c r="C124" s="1">
        <v>1</v>
      </c>
      <c r="D124" s="1">
        <v>19.3</v>
      </c>
      <c r="E124" s="1" t="s">
        <v>14</v>
      </c>
      <c r="F124" s="17" t="s">
        <v>16</v>
      </c>
      <c r="G124">
        <f t="shared" si="5"/>
        <v>4.3000000000000007</v>
      </c>
      <c r="H124" s="5">
        <v>42552</v>
      </c>
      <c r="I124" s="60">
        <f t="shared" si="4"/>
        <v>19.3</v>
      </c>
      <c r="J124" s="55">
        <v>1.3</v>
      </c>
      <c r="K124" s="176">
        <v>1.875</v>
      </c>
      <c r="L124" s="176">
        <v>7.875</v>
      </c>
      <c r="M124" s="176">
        <v>68.75</v>
      </c>
      <c r="N124" s="177" t="s">
        <v>129</v>
      </c>
      <c r="R124" s="78"/>
      <c r="V124" s="71">
        <v>3</v>
      </c>
      <c r="W124" s="57">
        <v>35</v>
      </c>
      <c r="X124" s="57">
        <v>5</v>
      </c>
      <c r="Y124" s="57">
        <v>17</v>
      </c>
      <c r="Z124">
        <v>6</v>
      </c>
    </row>
    <row r="125" spans="1:26" ht="15.75" customHeight="1" thickBot="1" x14ac:dyDescent="0.3">
      <c r="A125" s="1">
        <v>2016</v>
      </c>
      <c r="B125" s="1">
        <v>7</v>
      </c>
      <c r="C125" s="1">
        <v>2</v>
      </c>
      <c r="D125" s="1">
        <v>17.600000000000001</v>
      </c>
      <c r="E125" s="1" t="s">
        <v>14</v>
      </c>
      <c r="F125" s="17" t="s">
        <v>16</v>
      </c>
      <c r="G125">
        <f t="shared" si="5"/>
        <v>2.6000000000000014</v>
      </c>
      <c r="H125" s="5">
        <v>42553</v>
      </c>
      <c r="I125" s="60">
        <f t="shared" si="4"/>
        <v>17.600000000000001</v>
      </c>
      <c r="J125" s="55">
        <v>20</v>
      </c>
      <c r="K125" s="176">
        <v>1.75</v>
      </c>
      <c r="L125" s="176">
        <v>5.75</v>
      </c>
      <c r="M125" s="176">
        <v>80.5</v>
      </c>
      <c r="N125" s="177" t="s">
        <v>117</v>
      </c>
      <c r="R125" s="78"/>
      <c r="V125" s="71">
        <v>0</v>
      </c>
      <c r="W125" s="57">
        <v>0</v>
      </c>
      <c r="Y125" s="57">
        <v>3</v>
      </c>
      <c r="Z125">
        <v>2</v>
      </c>
    </row>
    <row r="126" spans="1:26" ht="15.75" customHeight="1" thickBot="1" x14ac:dyDescent="0.3">
      <c r="A126" s="1">
        <v>2016</v>
      </c>
      <c r="B126" s="1">
        <v>7</v>
      </c>
      <c r="C126" s="1">
        <v>3</v>
      </c>
      <c r="D126" s="1">
        <v>18.3</v>
      </c>
      <c r="E126" s="1" t="s">
        <v>14</v>
      </c>
      <c r="F126" s="17" t="s">
        <v>16</v>
      </c>
      <c r="G126">
        <f t="shared" si="5"/>
        <v>3.3000000000000007</v>
      </c>
      <c r="H126" s="5">
        <v>42554</v>
      </c>
      <c r="I126" s="60">
        <f t="shared" si="4"/>
        <v>18.3</v>
      </c>
      <c r="J126" s="55">
        <v>1.3</v>
      </c>
      <c r="K126" s="176">
        <v>1.5</v>
      </c>
      <c r="L126" s="176">
        <v>5.5</v>
      </c>
      <c r="M126" s="176">
        <v>82.875</v>
      </c>
      <c r="N126" s="177" t="s">
        <v>117</v>
      </c>
      <c r="R126" s="78"/>
      <c r="V126" s="71">
        <v>1</v>
      </c>
      <c r="W126" s="57">
        <v>95</v>
      </c>
      <c r="Y126" s="57">
        <v>9</v>
      </c>
      <c r="Z126">
        <v>3</v>
      </c>
    </row>
    <row r="127" spans="1:26" ht="15.75" customHeight="1" thickBot="1" x14ac:dyDescent="0.3">
      <c r="A127" s="1">
        <v>2016</v>
      </c>
      <c r="B127" s="1">
        <v>7</v>
      </c>
      <c r="C127" s="1">
        <v>4</v>
      </c>
      <c r="D127" s="1">
        <v>19.3</v>
      </c>
      <c r="E127" s="1" t="s">
        <v>14</v>
      </c>
      <c r="F127" s="17" t="s">
        <v>16</v>
      </c>
      <c r="G127">
        <f t="shared" si="5"/>
        <v>4.3000000000000007</v>
      </c>
      <c r="H127" s="5">
        <v>42555</v>
      </c>
      <c r="I127" s="60">
        <f t="shared" si="4"/>
        <v>19.3</v>
      </c>
      <c r="J127" s="55">
        <v>9.3000000000000007</v>
      </c>
      <c r="K127" s="176">
        <v>1.875</v>
      </c>
      <c r="L127" s="176">
        <v>6.125</v>
      </c>
      <c r="M127" s="176">
        <v>81.75</v>
      </c>
      <c r="N127" s="177" t="s">
        <v>118</v>
      </c>
      <c r="R127" s="78"/>
      <c r="V127" s="71">
        <v>1</v>
      </c>
      <c r="W127" s="57">
        <v>12</v>
      </c>
      <c r="Y127" s="57">
        <v>4</v>
      </c>
      <c r="Z127">
        <v>1</v>
      </c>
    </row>
    <row r="128" spans="1:26" ht="15.75" customHeight="1" thickBot="1" x14ac:dyDescent="0.3">
      <c r="A128" s="1">
        <v>2016</v>
      </c>
      <c r="B128" s="1">
        <v>7</v>
      </c>
      <c r="C128" s="1">
        <v>5</v>
      </c>
      <c r="D128" s="1">
        <v>21.2</v>
      </c>
      <c r="E128" s="1" t="s">
        <v>14</v>
      </c>
      <c r="F128" s="17" t="s">
        <v>16</v>
      </c>
      <c r="G128">
        <f t="shared" si="5"/>
        <v>6.1999999999999993</v>
      </c>
      <c r="H128" s="5">
        <v>42556</v>
      </c>
      <c r="I128" s="60">
        <f t="shared" si="4"/>
        <v>21.2</v>
      </c>
      <c r="J128" s="55">
        <v>0.5</v>
      </c>
      <c r="K128" s="176">
        <v>1.5</v>
      </c>
      <c r="L128" s="176">
        <v>5</v>
      </c>
      <c r="M128" s="176">
        <v>71.75</v>
      </c>
      <c r="N128" s="177" t="s">
        <v>118</v>
      </c>
      <c r="R128" s="78"/>
      <c r="V128" s="71">
        <v>1</v>
      </c>
      <c r="W128" s="57">
        <v>35</v>
      </c>
      <c r="Y128" s="57">
        <v>8</v>
      </c>
      <c r="Z128">
        <v>3</v>
      </c>
    </row>
    <row r="129" spans="1:26" ht="15.75" customHeight="1" thickBot="1" x14ac:dyDescent="0.3">
      <c r="A129" s="1">
        <v>2016</v>
      </c>
      <c r="B129" s="1">
        <v>7</v>
      </c>
      <c r="C129" s="1">
        <v>6</v>
      </c>
      <c r="D129" s="1">
        <v>21.2</v>
      </c>
      <c r="E129" s="1" t="s">
        <v>14</v>
      </c>
      <c r="F129" s="17" t="s">
        <v>16</v>
      </c>
      <c r="G129">
        <f t="shared" si="5"/>
        <v>6.1999999999999993</v>
      </c>
      <c r="H129" s="5">
        <v>42557</v>
      </c>
      <c r="I129" s="60">
        <f t="shared" si="4"/>
        <v>21.2</v>
      </c>
      <c r="J129" s="55">
        <v>0</v>
      </c>
      <c r="K129" s="176">
        <v>1.375</v>
      </c>
      <c r="L129" s="176">
        <v>4</v>
      </c>
      <c r="M129" s="176">
        <v>75.5</v>
      </c>
      <c r="N129" s="177" t="s">
        <v>117</v>
      </c>
      <c r="R129" s="78"/>
      <c r="V129" s="71">
        <v>1</v>
      </c>
      <c r="W129" s="57">
        <v>42</v>
      </c>
      <c r="Y129" s="57">
        <v>13</v>
      </c>
      <c r="Z129">
        <v>5</v>
      </c>
    </row>
    <row r="130" spans="1:26" ht="15.75" customHeight="1" thickBot="1" x14ac:dyDescent="0.3">
      <c r="A130" s="1">
        <v>2016</v>
      </c>
      <c r="B130" s="1">
        <v>7</v>
      </c>
      <c r="C130" s="1">
        <v>7</v>
      </c>
      <c r="D130" s="1">
        <v>21.4</v>
      </c>
      <c r="E130" s="1" t="s">
        <v>14</v>
      </c>
      <c r="F130" s="17" t="s">
        <v>16</v>
      </c>
      <c r="G130">
        <f t="shared" si="5"/>
        <v>6.3999999999999986</v>
      </c>
      <c r="H130" s="5">
        <v>42558</v>
      </c>
      <c r="I130" s="60">
        <f t="shared" si="4"/>
        <v>21.4</v>
      </c>
      <c r="J130" s="55">
        <v>0</v>
      </c>
      <c r="K130" s="176">
        <v>1</v>
      </c>
      <c r="L130" s="176">
        <v>5</v>
      </c>
      <c r="M130" s="176">
        <v>76.875</v>
      </c>
      <c r="N130" s="177" t="s">
        <v>118</v>
      </c>
      <c r="R130" s="78"/>
      <c r="W130" s="57">
        <v>38</v>
      </c>
      <c r="Y130" s="57">
        <v>11</v>
      </c>
      <c r="Z130">
        <v>7</v>
      </c>
    </row>
    <row r="131" spans="1:26" ht="15.75" customHeight="1" thickBot="1" x14ac:dyDescent="0.3">
      <c r="A131" s="1">
        <v>2016</v>
      </c>
      <c r="B131" s="1">
        <v>7</v>
      </c>
      <c r="C131" s="1">
        <v>8</v>
      </c>
      <c r="D131" s="1">
        <v>20.6</v>
      </c>
      <c r="E131" s="1" t="s">
        <v>14</v>
      </c>
      <c r="F131" s="17" t="s">
        <v>16</v>
      </c>
      <c r="G131">
        <f t="shared" si="5"/>
        <v>5.6000000000000014</v>
      </c>
      <c r="H131" s="5">
        <v>42559</v>
      </c>
      <c r="I131" s="60">
        <f t="shared" ref="I131:I194" si="6">D131</f>
        <v>20.6</v>
      </c>
      <c r="J131" s="55">
        <v>6.3</v>
      </c>
      <c r="K131" s="176">
        <v>1.125</v>
      </c>
      <c r="L131" s="176">
        <v>4.25</v>
      </c>
      <c r="M131" s="176">
        <v>83.375</v>
      </c>
      <c r="N131" s="177" t="s">
        <v>121</v>
      </c>
      <c r="R131" s="78"/>
      <c r="W131" s="57">
        <v>10</v>
      </c>
      <c r="Y131" s="57">
        <v>6</v>
      </c>
      <c r="Z131">
        <v>4</v>
      </c>
    </row>
    <row r="132" spans="1:26" ht="15.75" customHeight="1" thickBot="1" x14ac:dyDescent="0.3">
      <c r="A132" s="1">
        <v>2016</v>
      </c>
      <c r="B132" s="1">
        <v>7</v>
      </c>
      <c r="C132" s="1">
        <v>9</v>
      </c>
      <c r="D132" s="1">
        <v>22.2</v>
      </c>
      <c r="E132" s="1" t="s">
        <v>14</v>
      </c>
      <c r="F132" s="17" t="s">
        <v>16</v>
      </c>
      <c r="G132">
        <f t="shared" si="5"/>
        <v>7.1999999999999993</v>
      </c>
      <c r="H132" s="5">
        <v>42560</v>
      </c>
      <c r="I132" s="60">
        <f t="shared" si="6"/>
        <v>22.2</v>
      </c>
      <c r="J132" s="55">
        <v>0</v>
      </c>
      <c r="K132" s="176">
        <v>0.75</v>
      </c>
      <c r="L132" s="176">
        <v>2.625</v>
      </c>
      <c r="M132" s="176">
        <v>76.625</v>
      </c>
      <c r="N132" s="177" t="s">
        <v>118</v>
      </c>
      <c r="R132" s="78"/>
      <c r="W132" s="57">
        <v>33</v>
      </c>
      <c r="Y132" s="57">
        <v>7</v>
      </c>
      <c r="Z132">
        <v>6</v>
      </c>
    </row>
    <row r="133" spans="1:26" ht="15.75" customHeight="1" thickBot="1" x14ac:dyDescent="0.3">
      <c r="A133" s="1">
        <v>2016</v>
      </c>
      <c r="B133" s="1">
        <v>7</v>
      </c>
      <c r="C133" s="1">
        <v>10</v>
      </c>
      <c r="D133" s="1">
        <v>22.8</v>
      </c>
      <c r="E133" s="1" t="s">
        <v>14</v>
      </c>
      <c r="F133" s="17" t="s">
        <v>16</v>
      </c>
      <c r="G133">
        <f t="shared" si="5"/>
        <v>7.8000000000000007</v>
      </c>
      <c r="H133" s="5">
        <v>42561</v>
      </c>
      <c r="I133" s="60">
        <f t="shared" si="6"/>
        <v>22.8</v>
      </c>
      <c r="J133" s="55">
        <v>0</v>
      </c>
      <c r="K133" s="176">
        <v>1.125</v>
      </c>
      <c r="L133" s="176">
        <v>4.25</v>
      </c>
      <c r="M133" s="176">
        <v>71.875</v>
      </c>
      <c r="N133" s="177" t="s">
        <v>122</v>
      </c>
      <c r="R133" s="78"/>
      <c r="W133" s="57">
        <v>35</v>
      </c>
      <c r="Y133" s="57">
        <v>9</v>
      </c>
      <c r="Z133">
        <v>9</v>
      </c>
    </row>
    <row r="134" spans="1:26" ht="15.75" customHeight="1" thickBot="1" x14ac:dyDescent="0.3">
      <c r="A134" s="1">
        <v>2016</v>
      </c>
      <c r="B134" s="1">
        <v>7</v>
      </c>
      <c r="C134" s="1">
        <v>11</v>
      </c>
      <c r="D134" s="1">
        <v>22.9</v>
      </c>
      <c r="E134" s="1" t="s">
        <v>14</v>
      </c>
      <c r="F134" s="17" t="s">
        <v>16</v>
      </c>
      <c r="G134">
        <f t="shared" si="5"/>
        <v>7.8999999999999986</v>
      </c>
      <c r="H134" s="5">
        <v>42562</v>
      </c>
      <c r="I134" s="60">
        <f t="shared" si="6"/>
        <v>22.9</v>
      </c>
      <c r="J134" s="55">
        <v>3.1</v>
      </c>
      <c r="K134" s="176">
        <v>0.75</v>
      </c>
      <c r="L134" s="176">
        <v>3.75</v>
      </c>
      <c r="M134" s="176">
        <v>81</v>
      </c>
      <c r="N134" s="177" t="s">
        <v>129</v>
      </c>
      <c r="R134" s="78"/>
      <c r="W134" s="57">
        <v>12</v>
      </c>
      <c r="Y134" s="57">
        <v>6</v>
      </c>
      <c r="Z134">
        <v>7</v>
      </c>
    </row>
    <row r="135" spans="1:26" ht="15.75" customHeight="1" thickBot="1" x14ac:dyDescent="0.3">
      <c r="A135" s="1">
        <v>2016</v>
      </c>
      <c r="B135" s="1">
        <v>7</v>
      </c>
      <c r="C135" s="1">
        <v>12</v>
      </c>
      <c r="D135" s="1">
        <v>23.2</v>
      </c>
      <c r="E135" s="1" t="s">
        <v>14</v>
      </c>
      <c r="F135" s="17" t="s">
        <v>16</v>
      </c>
      <c r="G135">
        <f t="shared" si="5"/>
        <v>8.1999999999999993</v>
      </c>
      <c r="H135" s="5">
        <v>42563</v>
      </c>
      <c r="I135" s="60">
        <f t="shared" si="6"/>
        <v>23.2</v>
      </c>
      <c r="J135" s="55">
        <v>0</v>
      </c>
      <c r="K135" s="176">
        <v>1</v>
      </c>
      <c r="L135" s="176">
        <v>3.75</v>
      </c>
      <c r="M135" s="176">
        <v>72.625</v>
      </c>
      <c r="N135" s="177" t="s">
        <v>120</v>
      </c>
      <c r="R135" s="78"/>
      <c r="W135" s="57">
        <v>31</v>
      </c>
      <c r="Y135" s="57">
        <v>8</v>
      </c>
      <c r="Z135">
        <v>10</v>
      </c>
    </row>
    <row r="136" spans="1:26" ht="15.75" customHeight="1" thickBot="1" x14ac:dyDescent="0.3">
      <c r="A136" s="1">
        <v>2016</v>
      </c>
      <c r="B136" s="1">
        <v>7</v>
      </c>
      <c r="C136" s="1">
        <v>13</v>
      </c>
      <c r="D136" s="1">
        <v>23.7</v>
      </c>
      <c r="E136" s="1" t="s">
        <v>14</v>
      </c>
      <c r="F136" s="17" t="s">
        <v>16</v>
      </c>
      <c r="G136">
        <f t="shared" si="5"/>
        <v>8.6999999999999993</v>
      </c>
      <c r="H136" s="5">
        <v>42564</v>
      </c>
      <c r="I136" s="60">
        <f t="shared" si="6"/>
        <v>23.7</v>
      </c>
      <c r="J136" s="55">
        <v>0</v>
      </c>
      <c r="K136" s="176">
        <v>0.625</v>
      </c>
      <c r="L136" s="176">
        <v>2.5</v>
      </c>
      <c r="M136" s="176">
        <v>69.5</v>
      </c>
      <c r="N136" s="177" t="s">
        <v>118</v>
      </c>
      <c r="R136" s="78"/>
      <c r="W136" s="57">
        <v>33</v>
      </c>
      <c r="Y136" s="57">
        <v>7</v>
      </c>
      <c r="Z136">
        <v>13</v>
      </c>
    </row>
    <row r="137" spans="1:26" ht="15.75" customHeight="1" thickBot="1" x14ac:dyDescent="0.3">
      <c r="A137" s="1">
        <v>2016</v>
      </c>
      <c r="B137" s="1">
        <v>7</v>
      </c>
      <c r="C137" s="1">
        <v>14</v>
      </c>
      <c r="D137" s="1">
        <v>23.8</v>
      </c>
      <c r="E137" s="1" t="s">
        <v>14</v>
      </c>
      <c r="F137" s="17" t="s">
        <v>16</v>
      </c>
      <c r="G137">
        <f t="shared" si="5"/>
        <v>8.8000000000000007</v>
      </c>
      <c r="H137" s="5">
        <v>42565</v>
      </c>
      <c r="I137" s="60">
        <f t="shared" si="6"/>
        <v>23.8</v>
      </c>
      <c r="J137" s="55">
        <v>0</v>
      </c>
      <c r="K137" s="176">
        <v>1.125</v>
      </c>
      <c r="L137" s="176">
        <v>3.625</v>
      </c>
      <c r="M137" s="176">
        <v>72.625</v>
      </c>
      <c r="N137" s="177" t="s">
        <v>130</v>
      </c>
      <c r="R137" s="78"/>
      <c r="W137" s="57">
        <v>29</v>
      </c>
      <c r="Y137" s="57">
        <v>6</v>
      </c>
      <c r="Z137">
        <v>18</v>
      </c>
    </row>
    <row r="138" spans="1:26" ht="15.75" customHeight="1" thickBot="1" x14ac:dyDescent="0.3">
      <c r="A138" s="1">
        <v>2016</v>
      </c>
      <c r="B138" s="1">
        <v>7</v>
      </c>
      <c r="C138" s="1">
        <v>15</v>
      </c>
      <c r="D138" s="1">
        <v>21.1</v>
      </c>
      <c r="E138" s="1" t="s">
        <v>14</v>
      </c>
      <c r="F138" s="17" t="s">
        <v>16</v>
      </c>
      <c r="G138">
        <f t="shared" si="5"/>
        <v>6.1000000000000014</v>
      </c>
      <c r="H138" s="5">
        <v>42566</v>
      </c>
      <c r="I138" s="60">
        <f t="shared" si="6"/>
        <v>21.1</v>
      </c>
      <c r="J138" s="55">
        <v>2.1</v>
      </c>
      <c r="K138" s="176">
        <v>1.75</v>
      </c>
      <c r="L138" s="176">
        <v>5.125</v>
      </c>
      <c r="M138" s="176">
        <v>88.125</v>
      </c>
      <c r="N138" s="177" t="s">
        <v>121</v>
      </c>
      <c r="R138" s="78"/>
      <c r="W138" s="57">
        <v>14</v>
      </c>
      <c r="Y138" s="57">
        <v>4</v>
      </c>
      <c r="Z138">
        <v>14</v>
      </c>
    </row>
    <row r="139" spans="1:26" ht="15.75" customHeight="1" thickBot="1" x14ac:dyDescent="0.3">
      <c r="A139" s="1">
        <v>2016</v>
      </c>
      <c r="B139" s="1">
        <v>7</v>
      </c>
      <c r="C139" s="1">
        <v>16</v>
      </c>
      <c r="D139" s="1">
        <v>20.100000000000001</v>
      </c>
      <c r="E139" s="1" t="s">
        <v>14</v>
      </c>
      <c r="F139" s="17" t="s">
        <v>16</v>
      </c>
      <c r="G139">
        <f t="shared" si="5"/>
        <v>5.1000000000000014</v>
      </c>
      <c r="H139" s="5">
        <v>42567</v>
      </c>
      <c r="I139" s="60">
        <f t="shared" si="6"/>
        <v>20.100000000000001</v>
      </c>
      <c r="J139" s="55">
        <v>0.9</v>
      </c>
      <c r="K139" s="176">
        <v>1.75</v>
      </c>
      <c r="L139" s="176">
        <v>5</v>
      </c>
      <c r="M139" s="176">
        <v>79.5</v>
      </c>
      <c r="N139" s="177" t="s">
        <v>118</v>
      </c>
      <c r="R139" s="78"/>
      <c r="W139" s="57">
        <v>23</v>
      </c>
      <c r="Y139" s="57">
        <v>3</v>
      </c>
      <c r="Z139">
        <v>11</v>
      </c>
    </row>
    <row r="140" spans="1:26" ht="15.75" customHeight="1" thickBot="1" x14ac:dyDescent="0.3">
      <c r="A140" s="1">
        <v>2016</v>
      </c>
      <c r="B140" s="1">
        <v>7</v>
      </c>
      <c r="C140" s="1">
        <v>17</v>
      </c>
      <c r="D140" s="1">
        <v>19.7</v>
      </c>
      <c r="E140" s="1" t="s">
        <v>14</v>
      </c>
      <c r="F140" s="17" t="s">
        <v>16</v>
      </c>
      <c r="G140">
        <f t="shared" si="5"/>
        <v>4.6999999999999993</v>
      </c>
      <c r="H140" s="5">
        <v>42568</v>
      </c>
      <c r="I140" s="60">
        <f t="shared" si="6"/>
        <v>19.7</v>
      </c>
      <c r="J140" s="55">
        <v>9.8000000000000007</v>
      </c>
      <c r="K140" s="176">
        <v>1.125</v>
      </c>
      <c r="L140" s="176">
        <v>5</v>
      </c>
      <c r="M140" s="176">
        <v>87.125</v>
      </c>
      <c r="N140" s="177" t="s">
        <v>124</v>
      </c>
      <c r="R140" s="78"/>
      <c r="W140" s="57">
        <v>4</v>
      </c>
      <c r="Y140" s="57">
        <v>1</v>
      </c>
      <c r="Z140">
        <v>5</v>
      </c>
    </row>
    <row r="141" spans="1:26" ht="15.75" customHeight="1" thickBot="1" x14ac:dyDescent="0.3">
      <c r="A141" s="1">
        <v>2016</v>
      </c>
      <c r="B141" s="1">
        <v>7</v>
      </c>
      <c r="C141" s="1">
        <v>18</v>
      </c>
      <c r="D141" s="1">
        <v>19.3</v>
      </c>
      <c r="E141" s="1" t="s">
        <v>14</v>
      </c>
      <c r="F141" s="17" t="s">
        <v>16</v>
      </c>
      <c r="G141">
        <f t="shared" si="5"/>
        <v>4.3000000000000007</v>
      </c>
      <c r="H141" s="5">
        <v>42569</v>
      </c>
      <c r="I141" s="60">
        <f t="shared" si="6"/>
        <v>19.3</v>
      </c>
      <c r="J141" s="55">
        <v>22.6</v>
      </c>
      <c r="K141" s="176">
        <v>1.75</v>
      </c>
      <c r="L141" s="176">
        <v>5</v>
      </c>
      <c r="M141" s="176">
        <v>85.75</v>
      </c>
      <c r="N141" s="177" t="s">
        <v>127</v>
      </c>
      <c r="R141" s="78"/>
      <c r="W141" s="57">
        <v>0</v>
      </c>
      <c r="Y141" s="57">
        <v>1</v>
      </c>
      <c r="Z141" s="57">
        <v>2</v>
      </c>
    </row>
    <row r="142" spans="1:26" ht="15.75" customHeight="1" thickBot="1" x14ac:dyDescent="0.3">
      <c r="A142" s="1">
        <v>2016</v>
      </c>
      <c r="B142" s="1">
        <v>7</v>
      </c>
      <c r="C142" s="1">
        <v>19</v>
      </c>
      <c r="D142" s="1">
        <v>21.2</v>
      </c>
      <c r="E142" s="1" t="s">
        <v>14</v>
      </c>
      <c r="F142" s="17" t="s">
        <v>16</v>
      </c>
      <c r="G142">
        <f t="shared" si="5"/>
        <v>6.1999999999999993</v>
      </c>
      <c r="H142" s="5">
        <v>42570</v>
      </c>
      <c r="I142" s="60">
        <f t="shared" si="6"/>
        <v>21.2</v>
      </c>
      <c r="J142" s="55">
        <v>2.7</v>
      </c>
      <c r="K142" s="176">
        <v>1.25</v>
      </c>
      <c r="L142" s="176">
        <v>5.125</v>
      </c>
      <c r="M142" s="176">
        <v>82.125</v>
      </c>
      <c r="N142" s="177" t="s">
        <v>125</v>
      </c>
      <c r="R142" s="78"/>
      <c r="W142" s="57">
        <v>14</v>
      </c>
      <c r="Y142" s="57">
        <v>1</v>
      </c>
      <c r="Z142" s="57">
        <v>4</v>
      </c>
    </row>
    <row r="143" spans="1:26" ht="15.75" customHeight="1" thickBot="1" x14ac:dyDescent="0.3">
      <c r="A143" s="1">
        <v>2016</v>
      </c>
      <c r="B143" s="1">
        <v>7</v>
      </c>
      <c r="C143" s="1">
        <v>20</v>
      </c>
      <c r="D143" s="1">
        <v>20</v>
      </c>
      <c r="E143" s="1" t="s">
        <v>14</v>
      </c>
      <c r="F143" s="17" t="s">
        <v>16</v>
      </c>
      <c r="G143">
        <f t="shared" si="5"/>
        <v>5</v>
      </c>
      <c r="H143" s="5">
        <v>42571</v>
      </c>
      <c r="I143" s="60">
        <f t="shared" si="6"/>
        <v>20</v>
      </c>
      <c r="J143" s="55">
        <v>1.1000000000000001</v>
      </c>
      <c r="K143" s="176">
        <v>0.625</v>
      </c>
      <c r="L143" s="176">
        <v>3.375</v>
      </c>
      <c r="M143" s="176">
        <v>87.625</v>
      </c>
      <c r="N143" s="177" t="s">
        <v>125</v>
      </c>
      <c r="R143" s="78"/>
      <c r="W143" s="57">
        <v>18</v>
      </c>
      <c r="Z143" s="57">
        <v>6</v>
      </c>
    </row>
    <row r="144" spans="1:26" ht="15.75" customHeight="1" thickBot="1" x14ac:dyDescent="0.3">
      <c r="A144" s="1">
        <v>2016</v>
      </c>
      <c r="B144" s="1">
        <v>7</v>
      </c>
      <c r="C144" s="1">
        <v>21</v>
      </c>
      <c r="D144" s="1">
        <v>21.4</v>
      </c>
      <c r="E144" s="1" t="s">
        <v>14</v>
      </c>
      <c r="F144" s="17" t="s">
        <v>16</v>
      </c>
      <c r="G144">
        <f t="shared" si="5"/>
        <v>6.3999999999999986</v>
      </c>
      <c r="H144" s="5">
        <v>42572</v>
      </c>
      <c r="I144" s="60">
        <f t="shared" si="6"/>
        <v>21.4</v>
      </c>
      <c r="J144" s="55">
        <v>2</v>
      </c>
      <c r="K144" s="176">
        <v>1.125</v>
      </c>
      <c r="L144" s="176">
        <v>3.875</v>
      </c>
      <c r="M144" s="176">
        <v>80.25</v>
      </c>
      <c r="N144" s="177" t="s">
        <v>118</v>
      </c>
      <c r="R144" s="78"/>
      <c r="W144" s="57">
        <v>16</v>
      </c>
      <c r="Z144" s="57">
        <v>8</v>
      </c>
    </row>
    <row r="145" spans="1:28" ht="15.75" customHeight="1" thickBot="1" x14ac:dyDescent="0.3">
      <c r="A145" s="1">
        <v>2016</v>
      </c>
      <c r="B145" s="1">
        <v>7</v>
      </c>
      <c r="C145" s="1">
        <v>22</v>
      </c>
      <c r="D145" s="1">
        <v>22.5</v>
      </c>
      <c r="E145" s="1" t="s">
        <v>14</v>
      </c>
      <c r="F145" s="17" t="s">
        <v>16</v>
      </c>
      <c r="G145">
        <f t="shared" si="5"/>
        <v>7.5</v>
      </c>
      <c r="H145" s="5">
        <v>42573</v>
      </c>
      <c r="I145" s="60">
        <f t="shared" si="6"/>
        <v>22.5</v>
      </c>
      <c r="J145" s="55">
        <v>0</v>
      </c>
      <c r="K145" s="176">
        <v>1.375</v>
      </c>
      <c r="L145" s="176">
        <v>4.375</v>
      </c>
      <c r="M145" s="176">
        <v>80.5</v>
      </c>
      <c r="N145" s="177" t="s">
        <v>125</v>
      </c>
      <c r="R145" s="78"/>
      <c r="W145" s="57">
        <v>26</v>
      </c>
      <c r="Z145" s="57">
        <v>10</v>
      </c>
    </row>
    <row r="146" spans="1:28" ht="15.75" customHeight="1" thickBot="1" x14ac:dyDescent="0.3">
      <c r="A146" s="1">
        <v>2016</v>
      </c>
      <c r="B146" s="1">
        <v>7</v>
      </c>
      <c r="C146" s="1">
        <v>23</v>
      </c>
      <c r="D146" s="1">
        <v>22.9</v>
      </c>
      <c r="E146" s="1" t="s">
        <v>14</v>
      </c>
      <c r="F146" s="17" t="s">
        <v>16</v>
      </c>
      <c r="G146">
        <f t="shared" si="5"/>
        <v>7.8999999999999986</v>
      </c>
      <c r="H146" s="5">
        <v>42574</v>
      </c>
      <c r="I146" s="60">
        <f t="shared" si="6"/>
        <v>22.9</v>
      </c>
      <c r="J146" s="55">
        <v>3.6</v>
      </c>
      <c r="K146" s="176">
        <v>1</v>
      </c>
      <c r="L146" s="176">
        <v>4.125</v>
      </c>
      <c r="M146" s="176">
        <v>75.5</v>
      </c>
      <c r="N146" s="177" t="s">
        <v>124</v>
      </c>
      <c r="R146" s="78"/>
      <c r="W146" s="57">
        <v>8</v>
      </c>
      <c r="Z146" s="57">
        <v>8</v>
      </c>
    </row>
    <row r="147" spans="1:28" ht="15.75" customHeight="1" thickBot="1" x14ac:dyDescent="0.3">
      <c r="A147" s="1">
        <v>2016</v>
      </c>
      <c r="B147" s="1">
        <v>7</v>
      </c>
      <c r="C147" s="1">
        <v>24</v>
      </c>
      <c r="D147" s="1">
        <v>22.4</v>
      </c>
      <c r="E147" s="1" t="s">
        <v>14</v>
      </c>
      <c r="F147" s="17" t="s">
        <v>16</v>
      </c>
      <c r="G147">
        <f t="shared" si="5"/>
        <v>7.3999999999999986</v>
      </c>
      <c r="H147" s="5">
        <v>42575</v>
      </c>
      <c r="I147" s="60">
        <f t="shared" si="6"/>
        <v>22.4</v>
      </c>
      <c r="J147" s="55">
        <v>0.8</v>
      </c>
      <c r="K147" s="176">
        <v>1.375</v>
      </c>
      <c r="L147" s="176">
        <v>4.875</v>
      </c>
      <c r="M147" s="176">
        <v>82.875</v>
      </c>
      <c r="N147" s="177" t="s">
        <v>121</v>
      </c>
      <c r="R147" s="78"/>
      <c r="W147" s="57">
        <v>18</v>
      </c>
      <c r="Z147" s="57">
        <v>7</v>
      </c>
    </row>
    <row r="148" spans="1:28" ht="15.75" customHeight="1" thickBot="1" x14ac:dyDescent="0.3">
      <c r="A148" s="1">
        <v>2016</v>
      </c>
      <c r="B148" s="1">
        <v>7</v>
      </c>
      <c r="C148" s="1">
        <v>25</v>
      </c>
      <c r="D148" s="1">
        <v>22.6</v>
      </c>
      <c r="E148" s="1" t="s">
        <v>14</v>
      </c>
      <c r="F148" s="17" t="s">
        <v>16</v>
      </c>
      <c r="G148">
        <f t="shared" ref="G148:G184" si="7">D148-15</f>
        <v>7.6000000000000014</v>
      </c>
      <c r="H148" s="5">
        <v>42576</v>
      </c>
      <c r="I148" s="60">
        <f t="shared" si="6"/>
        <v>22.6</v>
      </c>
      <c r="J148" s="55">
        <v>0</v>
      </c>
      <c r="K148" s="176">
        <v>2</v>
      </c>
      <c r="L148" s="176">
        <v>6</v>
      </c>
      <c r="M148" s="176">
        <v>76.625</v>
      </c>
      <c r="N148" s="177" t="s">
        <v>121</v>
      </c>
      <c r="R148" s="78"/>
      <c r="W148" s="57">
        <v>22</v>
      </c>
      <c r="Z148" s="57">
        <v>9</v>
      </c>
      <c r="AA148">
        <v>7</v>
      </c>
    </row>
    <row r="149" spans="1:28" ht="15.75" customHeight="1" thickBot="1" x14ac:dyDescent="0.3">
      <c r="A149" s="1">
        <v>2016</v>
      </c>
      <c r="B149" s="1">
        <v>7</v>
      </c>
      <c r="C149" s="1">
        <v>26</v>
      </c>
      <c r="D149" s="1">
        <v>20.100000000000001</v>
      </c>
      <c r="E149" s="1" t="s">
        <v>14</v>
      </c>
      <c r="F149" s="17" t="s">
        <v>16</v>
      </c>
      <c r="G149">
        <f t="shared" si="7"/>
        <v>5.1000000000000014</v>
      </c>
      <c r="H149" s="5">
        <v>42577</v>
      </c>
      <c r="I149" s="60">
        <f t="shared" si="6"/>
        <v>20.100000000000001</v>
      </c>
      <c r="J149" s="55">
        <v>25.8</v>
      </c>
      <c r="K149" s="176">
        <v>1.5</v>
      </c>
      <c r="L149" s="176">
        <v>4.875</v>
      </c>
      <c r="M149" s="176">
        <v>87</v>
      </c>
      <c r="N149" s="177" t="s">
        <v>122</v>
      </c>
      <c r="R149" s="78"/>
      <c r="W149" s="57">
        <v>0</v>
      </c>
      <c r="Z149" s="57">
        <v>3</v>
      </c>
      <c r="AA149">
        <v>3</v>
      </c>
    </row>
    <row r="150" spans="1:28" ht="15.75" customHeight="1" thickBot="1" x14ac:dyDescent="0.3">
      <c r="A150" s="1">
        <v>2016</v>
      </c>
      <c r="B150" s="1">
        <v>7</v>
      </c>
      <c r="C150" s="1">
        <v>27</v>
      </c>
      <c r="D150" s="1">
        <v>17.5</v>
      </c>
      <c r="E150" s="1" t="s">
        <v>14</v>
      </c>
      <c r="F150" s="17" t="s">
        <v>16</v>
      </c>
      <c r="G150">
        <f t="shared" si="7"/>
        <v>2.5</v>
      </c>
      <c r="H150" s="5">
        <v>42578</v>
      </c>
      <c r="I150" s="60">
        <f t="shared" si="6"/>
        <v>17.5</v>
      </c>
      <c r="J150" s="55">
        <v>0</v>
      </c>
      <c r="K150" s="176">
        <v>0.875</v>
      </c>
      <c r="L150" s="176">
        <v>3</v>
      </c>
      <c r="M150" s="176">
        <v>89.25</v>
      </c>
      <c r="N150" s="177" t="s">
        <v>117</v>
      </c>
      <c r="R150" s="78"/>
      <c r="W150" s="57">
        <v>13</v>
      </c>
      <c r="Z150" s="57">
        <v>5</v>
      </c>
      <c r="AA150">
        <v>12</v>
      </c>
    </row>
    <row r="151" spans="1:28" ht="15.75" customHeight="1" thickBot="1" x14ac:dyDescent="0.3">
      <c r="A151" s="1">
        <v>2016</v>
      </c>
      <c r="B151" s="1">
        <v>7</v>
      </c>
      <c r="C151" s="1">
        <v>28</v>
      </c>
      <c r="D151" s="1">
        <v>17.399999999999999</v>
      </c>
      <c r="E151" s="1" t="s">
        <v>14</v>
      </c>
      <c r="F151" s="17" t="s">
        <v>16</v>
      </c>
      <c r="G151">
        <f t="shared" si="7"/>
        <v>2.3999999999999986</v>
      </c>
      <c r="H151" s="5">
        <v>42579</v>
      </c>
      <c r="I151" s="60">
        <f t="shared" si="6"/>
        <v>17.399999999999999</v>
      </c>
      <c r="J151" s="55">
        <v>0</v>
      </c>
      <c r="K151" s="176">
        <v>1.25</v>
      </c>
      <c r="L151" s="176">
        <v>3.875</v>
      </c>
      <c r="M151" s="176">
        <v>83</v>
      </c>
      <c r="N151" s="177" t="s">
        <v>130</v>
      </c>
      <c r="R151" s="78"/>
      <c r="W151" s="57">
        <v>17</v>
      </c>
      <c r="Z151" s="57">
        <v>7</v>
      </c>
      <c r="AA151">
        <v>18</v>
      </c>
    </row>
    <row r="152" spans="1:28" ht="15.75" customHeight="1" thickBot="1" x14ac:dyDescent="0.3">
      <c r="A152" s="1">
        <v>2016</v>
      </c>
      <c r="B152" s="1">
        <v>7</v>
      </c>
      <c r="C152" s="1">
        <v>29</v>
      </c>
      <c r="D152" s="1">
        <v>20</v>
      </c>
      <c r="E152" s="1" t="s">
        <v>14</v>
      </c>
      <c r="F152" s="17" t="s">
        <v>16</v>
      </c>
      <c r="G152">
        <f t="shared" si="7"/>
        <v>5</v>
      </c>
      <c r="H152" s="5">
        <v>42580</v>
      </c>
      <c r="I152" s="60">
        <f t="shared" si="6"/>
        <v>20</v>
      </c>
      <c r="J152" s="55">
        <v>0.3</v>
      </c>
      <c r="K152" s="176">
        <v>0.75</v>
      </c>
      <c r="L152" s="176">
        <v>2.625</v>
      </c>
      <c r="M152" s="176">
        <v>84.875</v>
      </c>
      <c r="N152" s="177" t="s">
        <v>124</v>
      </c>
      <c r="R152" s="78"/>
      <c r="W152" s="57">
        <v>14</v>
      </c>
      <c r="Z152" s="57">
        <v>6</v>
      </c>
      <c r="AA152">
        <v>22</v>
      </c>
    </row>
    <row r="153" spans="1:28" ht="15.75" customHeight="1" thickBot="1" x14ac:dyDescent="0.3">
      <c r="A153" s="1">
        <v>2016</v>
      </c>
      <c r="B153" s="1">
        <v>7</v>
      </c>
      <c r="C153" s="1">
        <v>30</v>
      </c>
      <c r="D153" s="1">
        <v>19.399999999999999</v>
      </c>
      <c r="E153" s="1" t="s">
        <v>14</v>
      </c>
      <c r="F153" s="17" t="s">
        <v>16</v>
      </c>
      <c r="G153">
        <f t="shared" si="7"/>
        <v>4.3999999999999986</v>
      </c>
      <c r="H153" s="5">
        <v>42581</v>
      </c>
      <c r="I153" s="60">
        <f t="shared" si="6"/>
        <v>19.399999999999999</v>
      </c>
      <c r="J153" s="55">
        <v>2.4</v>
      </c>
      <c r="K153" s="176">
        <v>1.625</v>
      </c>
      <c r="L153" s="176">
        <v>5.5</v>
      </c>
      <c r="M153" s="176">
        <v>82.625</v>
      </c>
      <c r="N153" s="177" t="s">
        <v>121</v>
      </c>
      <c r="R153" s="78"/>
      <c r="W153" s="57">
        <v>8</v>
      </c>
      <c r="Z153" s="57">
        <v>4</v>
      </c>
      <c r="AA153">
        <v>15</v>
      </c>
    </row>
    <row r="154" spans="1:28" ht="15.75" customHeight="1" thickBot="1" x14ac:dyDescent="0.3">
      <c r="A154" s="1">
        <v>2016</v>
      </c>
      <c r="B154" s="1">
        <v>7</v>
      </c>
      <c r="C154" s="1">
        <v>31</v>
      </c>
      <c r="D154" s="1">
        <v>18</v>
      </c>
      <c r="E154" s="1" t="s">
        <v>14</v>
      </c>
      <c r="F154" s="17" t="s">
        <v>16</v>
      </c>
      <c r="G154">
        <f t="shared" si="7"/>
        <v>3</v>
      </c>
      <c r="H154" s="5">
        <v>42582</v>
      </c>
      <c r="I154" s="60">
        <f t="shared" si="6"/>
        <v>18</v>
      </c>
      <c r="J154" s="55">
        <v>0.8</v>
      </c>
      <c r="K154" s="176">
        <v>2.25</v>
      </c>
      <c r="L154" s="176">
        <v>6.25</v>
      </c>
      <c r="M154" s="176">
        <v>84.875</v>
      </c>
      <c r="N154" s="177" t="s">
        <v>120</v>
      </c>
      <c r="R154" s="78"/>
      <c r="W154" s="57">
        <v>11</v>
      </c>
      <c r="Z154" s="57">
        <v>3</v>
      </c>
      <c r="AA154">
        <v>20</v>
      </c>
    </row>
    <row r="155" spans="1:28" ht="15.75" customHeight="1" thickBot="1" x14ac:dyDescent="0.3">
      <c r="A155" s="1">
        <v>2016</v>
      </c>
      <c r="B155" s="1">
        <v>8</v>
      </c>
      <c r="C155" s="1">
        <v>1</v>
      </c>
      <c r="D155" s="1">
        <v>18.600000000000001</v>
      </c>
      <c r="E155" s="1" t="s">
        <v>14</v>
      </c>
      <c r="F155" s="17" t="s">
        <v>16</v>
      </c>
      <c r="G155">
        <f t="shared" si="7"/>
        <v>3.6000000000000014</v>
      </c>
      <c r="H155" s="5">
        <v>42583</v>
      </c>
      <c r="I155" s="60">
        <f t="shared" si="6"/>
        <v>18.600000000000001</v>
      </c>
      <c r="J155" s="55">
        <v>0</v>
      </c>
      <c r="K155" s="176">
        <v>1.25</v>
      </c>
      <c r="L155" s="176">
        <v>3.75</v>
      </c>
      <c r="M155" s="176">
        <v>80.25</v>
      </c>
      <c r="N155" s="177" t="s">
        <v>121</v>
      </c>
      <c r="R155" s="78"/>
      <c r="W155" s="57">
        <v>14</v>
      </c>
      <c r="Z155" s="57">
        <v>5</v>
      </c>
      <c r="AA155">
        <v>35</v>
      </c>
      <c r="AB155" s="57">
        <v>8</v>
      </c>
    </row>
    <row r="156" spans="1:28" ht="15.75" customHeight="1" thickBot="1" x14ac:dyDescent="0.3">
      <c r="A156" s="1">
        <v>2016</v>
      </c>
      <c r="B156" s="1">
        <v>8</v>
      </c>
      <c r="C156" s="1">
        <v>2</v>
      </c>
      <c r="D156" s="1">
        <v>18.7</v>
      </c>
      <c r="E156" s="1" t="s">
        <v>14</v>
      </c>
      <c r="F156" s="17" t="s">
        <v>16</v>
      </c>
      <c r="G156">
        <f t="shared" si="7"/>
        <v>3.6999999999999993</v>
      </c>
      <c r="H156" s="5">
        <v>42584</v>
      </c>
      <c r="I156" s="60">
        <f t="shared" si="6"/>
        <v>18.7</v>
      </c>
      <c r="J156" s="55">
        <v>0</v>
      </c>
      <c r="K156" s="176">
        <v>1.375</v>
      </c>
      <c r="L156" s="176">
        <v>5.125</v>
      </c>
      <c r="M156" s="176">
        <v>73.375</v>
      </c>
      <c r="N156" s="177" t="s">
        <v>122</v>
      </c>
      <c r="R156" s="78"/>
      <c r="W156" s="57">
        <v>12</v>
      </c>
      <c r="Z156" s="57">
        <v>7</v>
      </c>
      <c r="AA156">
        <v>40</v>
      </c>
      <c r="AB156" s="57">
        <v>11</v>
      </c>
    </row>
    <row r="157" spans="1:28" ht="15.75" customHeight="1" thickBot="1" x14ac:dyDescent="0.3">
      <c r="A157" s="1">
        <v>2016</v>
      </c>
      <c r="B157" s="1">
        <v>8</v>
      </c>
      <c r="C157" s="1">
        <v>3</v>
      </c>
      <c r="D157" s="1">
        <v>16.899999999999999</v>
      </c>
      <c r="E157" s="1" t="s">
        <v>14</v>
      </c>
      <c r="F157" s="17" t="s">
        <v>16</v>
      </c>
      <c r="G157">
        <f t="shared" si="7"/>
        <v>1.8999999999999986</v>
      </c>
      <c r="H157" s="5">
        <v>42585</v>
      </c>
      <c r="I157" s="60">
        <f t="shared" si="6"/>
        <v>16.899999999999999</v>
      </c>
      <c r="J157" s="55">
        <v>0</v>
      </c>
      <c r="K157" s="176">
        <v>0.75</v>
      </c>
      <c r="L157" s="176">
        <v>3.5</v>
      </c>
      <c r="M157" s="176">
        <v>72.375</v>
      </c>
      <c r="N157" s="177" t="s">
        <v>118</v>
      </c>
      <c r="R157" s="78"/>
      <c r="W157" s="57">
        <v>10</v>
      </c>
      <c r="Z157" s="57">
        <v>8</v>
      </c>
      <c r="AA157">
        <v>55</v>
      </c>
      <c r="AB157" s="57">
        <v>14</v>
      </c>
    </row>
    <row r="158" spans="1:28" ht="15.75" customHeight="1" thickBot="1" x14ac:dyDescent="0.3">
      <c r="A158" s="1">
        <v>2016</v>
      </c>
      <c r="B158" s="1">
        <v>8</v>
      </c>
      <c r="C158" s="1">
        <v>4</v>
      </c>
      <c r="D158" s="1">
        <v>18.899999999999999</v>
      </c>
      <c r="E158" s="1" t="s">
        <v>14</v>
      </c>
      <c r="F158" s="17" t="s">
        <v>16</v>
      </c>
      <c r="G158">
        <f t="shared" si="7"/>
        <v>3.8999999999999986</v>
      </c>
      <c r="H158" s="5">
        <v>42586</v>
      </c>
      <c r="I158" s="60">
        <f t="shared" si="6"/>
        <v>18.899999999999999</v>
      </c>
      <c r="J158" s="55">
        <v>0</v>
      </c>
      <c r="K158" s="176">
        <v>1</v>
      </c>
      <c r="L158" s="176">
        <v>3.875</v>
      </c>
      <c r="M158" s="176">
        <v>71.375</v>
      </c>
      <c r="N158" s="177" t="s">
        <v>118</v>
      </c>
      <c r="R158" s="78"/>
      <c r="W158" s="57">
        <v>8</v>
      </c>
      <c r="Z158" s="57">
        <v>9</v>
      </c>
      <c r="AA158">
        <v>70</v>
      </c>
      <c r="AB158" s="57">
        <v>17</v>
      </c>
    </row>
    <row r="159" spans="1:28" ht="15.75" customHeight="1" thickBot="1" x14ac:dyDescent="0.3">
      <c r="A159" s="1">
        <v>2016</v>
      </c>
      <c r="B159" s="1">
        <v>8</v>
      </c>
      <c r="C159" s="1">
        <v>5</v>
      </c>
      <c r="D159" s="1">
        <v>19.600000000000001</v>
      </c>
      <c r="E159" s="1" t="s">
        <v>14</v>
      </c>
      <c r="F159" s="17" t="s">
        <v>16</v>
      </c>
      <c r="G159">
        <f t="shared" si="7"/>
        <v>4.6000000000000014</v>
      </c>
      <c r="H159" s="5">
        <v>42587</v>
      </c>
      <c r="I159" s="60">
        <f t="shared" si="6"/>
        <v>19.600000000000001</v>
      </c>
      <c r="J159" s="55">
        <v>0</v>
      </c>
      <c r="K159" s="176">
        <v>1.125</v>
      </c>
      <c r="L159" s="176">
        <v>4</v>
      </c>
      <c r="M159" s="176">
        <v>71.75</v>
      </c>
      <c r="N159" s="177" t="s">
        <v>123</v>
      </c>
      <c r="R159" s="78"/>
      <c r="W159" s="57">
        <v>6</v>
      </c>
      <c r="Z159" s="57">
        <v>10</v>
      </c>
      <c r="AA159">
        <v>82</v>
      </c>
      <c r="AB159" s="57">
        <v>21</v>
      </c>
    </row>
    <row r="160" spans="1:28" ht="15.75" customHeight="1" thickBot="1" x14ac:dyDescent="0.3">
      <c r="A160" s="1">
        <v>2016</v>
      </c>
      <c r="B160" s="1">
        <v>8</v>
      </c>
      <c r="C160" s="1">
        <v>6</v>
      </c>
      <c r="D160" s="1">
        <v>21.2</v>
      </c>
      <c r="E160" s="1" t="s">
        <v>14</v>
      </c>
      <c r="F160" s="17" t="s">
        <v>16</v>
      </c>
      <c r="G160">
        <f t="shared" si="7"/>
        <v>6.1999999999999993</v>
      </c>
      <c r="H160" s="5">
        <v>42588</v>
      </c>
      <c r="I160" s="60">
        <f t="shared" si="6"/>
        <v>21.2</v>
      </c>
      <c r="J160" s="55">
        <v>0</v>
      </c>
      <c r="K160" s="176">
        <v>1.375</v>
      </c>
      <c r="L160" s="176">
        <v>4.375</v>
      </c>
      <c r="M160" s="176">
        <v>75.75</v>
      </c>
      <c r="N160" s="177" t="s">
        <v>122</v>
      </c>
      <c r="R160" s="78"/>
      <c r="W160" s="57">
        <v>5</v>
      </c>
      <c r="Z160" s="57">
        <v>12</v>
      </c>
      <c r="AA160">
        <v>100</v>
      </c>
      <c r="AB160" s="57">
        <v>26</v>
      </c>
    </row>
    <row r="161" spans="1:28" ht="15.75" customHeight="1" thickBot="1" x14ac:dyDescent="0.3">
      <c r="A161" s="1">
        <v>2016</v>
      </c>
      <c r="B161" s="1">
        <v>8</v>
      </c>
      <c r="C161" s="1">
        <v>7</v>
      </c>
      <c r="D161" s="1">
        <v>20.399999999999999</v>
      </c>
      <c r="E161" s="1" t="s">
        <v>14</v>
      </c>
      <c r="F161" s="17" t="s">
        <v>16</v>
      </c>
      <c r="G161">
        <f t="shared" si="7"/>
        <v>5.3999999999999986</v>
      </c>
      <c r="H161" s="5">
        <v>42589</v>
      </c>
      <c r="I161" s="60">
        <f t="shared" si="6"/>
        <v>20.399999999999999</v>
      </c>
      <c r="J161" s="55">
        <v>6.1</v>
      </c>
      <c r="K161" s="176">
        <v>1.75</v>
      </c>
      <c r="L161" s="176">
        <v>5.875</v>
      </c>
      <c r="M161" s="176">
        <v>82.5</v>
      </c>
      <c r="N161" s="177" t="s">
        <v>119</v>
      </c>
      <c r="R161" s="78"/>
      <c r="W161" s="57">
        <v>0</v>
      </c>
      <c r="Z161" s="57">
        <v>7</v>
      </c>
      <c r="AA161">
        <v>65</v>
      </c>
      <c r="AB161" s="57">
        <v>15</v>
      </c>
    </row>
    <row r="162" spans="1:28" ht="15.75" customHeight="1" thickBot="1" x14ac:dyDescent="0.3">
      <c r="A162" s="1">
        <v>2016</v>
      </c>
      <c r="B162" s="1">
        <v>8</v>
      </c>
      <c r="C162" s="1">
        <v>8</v>
      </c>
      <c r="D162" s="1">
        <v>17.8</v>
      </c>
      <c r="E162" s="1" t="s">
        <v>14</v>
      </c>
      <c r="F162" s="17" t="s">
        <v>16</v>
      </c>
      <c r="G162">
        <f t="shared" si="7"/>
        <v>2.8000000000000007</v>
      </c>
      <c r="H162" s="5">
        <v>42590</v>
      </c>
      <c r="I162" s="60">
        <f t="shared" si="6"/>
        <v>17.8</v>
      </c>
      <c r="J162" s="55">
        <v>7.5</v>
      </c>
      <c r="K162" s="176">
        <v>2.25</v>
      </c>
      <c r="L162" s="176">
        <v>7</v>
      </c>
      <c r="M162" s="176">
        <v>87.25</v>
      </c>
      <c r="N162" s="177" t="s">
        <v>123</v>
      </c>
      <c r="R162" s="78"/>
      <c r="W162" s="57">
        <v>0</v>
      </c>
      <c r="Z162" s="57">
        <v>4</v>
      </c>
      <c r="AA162">
        <v>40</v>
      </c>
      <c r="AB162" s="57">
        <v>9</v>
      </c>
    </row>
    <row r="163" spans="1:28" ht="15.75" customHeight="1" thickBot="1" x14ac:dyDescent="0.3">
      <c r="A163" s="1">
        <v>2016</v>
      </c>
      <c r="B163" s="1">
        <v>8</v>
      </c>
      <c r="C163" s="1">
        <v>9</v>
      </c>
      <c r="D163" s="1">
        <v>15.9</v>
      </c>
      <c r="E163" s="1" t="s">
        <v>14</v>
      </c>
      <c r="F163" s="17" t="s">
        <v>16</v>
      </c>
      <c r="G163">
        <f t="shared" si="7"/>
        <v>0.90000000000000036</v>
      </c>
      <c r="H163" s="5">
        <v>42591</v>
      </c>
      <c r="I163" s="60">
        <f t="shared" si="6"/>
        <v>15.9</v>
      </c>
      <c r="J163" s="55">
        <v>3.8</v>
      </c>
      <c r="K163" s="176">
        <v>1.25</v>
      </c>
      <c r="L163" s="176">
        <v>3.625</v>
      </c>
      <c r="M163" s="176">
        <v>87.5</v>
      </c>
      <c r="N163" s="177" t="s">
        <v>120</v>
      </c>
      <c r="R163" s="78"/>
      <c r="W163" s="57">
        <v>0</v>
      </c>
      <c r="Z163">
        <v>2</v>
      </c>
      <c r="AA163">
        <v>25</v>
      </c>
      <c r="AB163" s="57">
        <v>12</v>
      </c>
    </row>
    <row r="164" spans="1:28" ht="15.75" customHeight="1" thickBot="1" x14ac:dyDescent="0.3">
      <c r="A164" s="1">
        <v>2016</v>
      </c>
      <c r="B164" s="1">
        <v>8</v>
      </c>
      <c r="C164" s="1">
        <v>10</v>
      </c>
      <c r="D164" s="1">
        <v>17.399999999999999</v>
      </c>
      <c r="E164" s="1" t="s">
        <v>14</v>
      </c>
      <c r="F164" s="17" t="s">
        <v>16</v>
      </c>
      <c r="G164">
        <f t="shared" si="7"/>
        <v>2.3999999999999986</v>
      </c>
      <c r="H164" s="5">
        <v>42592</v>
      </c>
      <c r="I164" s="60">
        <f t="shared" si="6"/>
        <v>17.399999999999999</v>
      </c>
      <c r="J164" s="55">
        <v>0</v>
      </c>
      <c r="K164" s="176">
        <v>0.75</v>
      </c>
      <c r="L164" s="176">
        <v>4.125</v>
      </c>
      <c r="M164" s="176">
        <v>72.75</v>
      </c>
      <c r="N164" s="177" t="s">
        <v>118</v>
      </c>
      <c r="R164" s="78"/>
      <c r="W164" s="57">
        <v>3</v>
      </c>
      <c r="Z164">
        <v>3</v>
      </c>
      <c r="AA164">
        <v>35</v>
      </c>
      <c r="AB164" s="57">
        <v>48</v>
      </c>
    </row>
    <row r="165" spans="1:28" ht="15.75" customHeight="1" thickBot="1" x14ac:dyDescent="0.3">
      <c r="A165" s="1">
        <v>2016</v>
      </c>
      <c r="B165" s="1">
        <v>8</v>
      </c>
      <c r="C165" s="1">
        <v>11</v>
      </c>
      <c r="D165" s="1">
        <v>15.2</v>
      </c>
      <c r="E165" s="1" t="s">
        <v>14</v>
      </c>
      <c r="F165" s="17" t="s">
        <v>16</v>
      </c>
      <c r="G165">
        <f t="shared" si="7"/>
        <v>0.19999999999999929</v>
      </c>
      <c r="H165" s="5">
        <v>42593</v>
      </c>
      <c r="I165" s="60">
        <f t="shared" si="6"/>
        <v>15.2</v>
      </c>
      <c r="J165" s="55">
        <v>0</v>
      </c>
      <c r="K165" s="176">
        <v>1</v>
      </c>
      <c r="L165" s="176">
        <v>3.375</v>
      </c>
      <c r="M165" s="176">
        <v>78.875</v>
      </c>
      <c r="N165" s="177" t="s">
        <v>117</v>
      </c>
      <c r="R165" s="78"/>
      <c r="W165" s="57">
        <v>2</v>
      </c>
      <c r="Z165">
        <v>5</v>
      </c>
      <c r="AA165">
        <v>32</v>
      </c>
      <c r="AB165" s="57">
        <v>34</v>
      </c>
    </row>
    <row r="166" spans="1:28" ht="15.75" customHeight="1" thickBot="1" x14ac:dyDescent="0.3">
      <c r="A166" s="1">
        <v>2016</v>
      </c>
      <c r="B166" s="1">
        <v>8</v>
      </c>
      <c r="C166" s="1">
        <v>12</v>
      </c>
      <c r="D166" s="1">
        <v>17</v>
      </c>
      <c r="E166" s="1" t="s">
        <v>14</v>
      </c>
      <c r="F166" s="17" t="s">
        <v>16</v>
      </c>
      <c r="G166">
        <f t="shared" si="7"/>
        <v>2</v>
      </c>
      <c r="H166" s="5">
        <v>42594</v>
      </c>
      <c r="I166" s="60">
        <f t="shared" si="6"/>
        <v>17</v>
      </c>
      <c r="J166" s="55">
        <v>0</v>
      </c>
      <c r="K166" s="176">
        <v>1.625</v>
      </c>
      <c r="L166" s="176">
        <v>5.5</v>
      </c>
      <c r="M166" s="176">
        <v>77.25</v>
      </c>
      <c r="N166" s="177" t="s">
        <v>123</v>
      </c>
      <c r="R166" s="78"/>
      <c r="W166" s="57">
        <v>2</v>
      </c>
      <c r="Z166">
        <v>6</v>
      </c>
      <c r="AA166">
        <v>40</v>
      </c>
      <c r="AB166" s="57">
        <v>28</v>
      </c>
    </row>
    <row r="167" spans="1:28" ht="15.75" customHeight="1" thickBot="1" x14ac:dyDescent="0.3">
      <c r="A167" s="1">
        <v>2016</v>
      </c>
      <c r="B167" s="1">
        <v>8</v>
      </c>
      <c r="C167" s="1">
        <v>13</v>
      </c>
      <c r="D167" s="1">
        <v>19.7</v>
      </c>
      <c r="E167" s="1" t="s">
        <v>14</v>
      </c>
      <c r="F167" s="17" t="s">
        <v>16</v>
      </c>
      <c r="G167">
        <f t="shared" si="7"/>
        <v>4.6999999999999993</v>
      </c>
      <c r="H167" s="5">
        <v>42595</v>
      </c>
      <c r="I167" s="60">
        <f t="shared" si="6"/>
        <v>19.7</v>
      </c>
      <c r="J167" s="55">
        <v>0</v>
      </c>
      <c r="K167" s="176">
        <v>1.75</v>
      </c>
      <c r="L167" s="176">
        <v>5.5</v>
      </c>
      <c r="M167" s="176">
        <v>70.25</v>
      </c>
      <c r="N167" s="177" t="s">
        <v>126</v>
      </c>
      <c r="R167" s="78"/>
      <c r="W167" s="57">
        <v>1</v>
      </c>
      <c r="Z167">
        <v>7</v>
      </c>
      <c r="AA167">
        <v>50</v>
      </c>
      <c r="AB167" s="57">
        <v>23</v>
      </c>
    </row>
    <row r="168" spans="1:28" ht="15.75" customHeight="1" thickBot="1" x14ac:dyDescent="0.3">
      <c r="A168" s="1">
        <v>2016</v>
      </c>
      <c r="B168" s="1">
        <v>8</v>
      </c>
      <c r="C168" s="1">
        <v>14</v>
      </c>
      <c r="D168" s="1">
        <v>17.5</v>
      </c>
      <c r="E168" s="1" t="s">
        <v>14</v>
      </c>
      <c r="F168" s="17" t="s">
        <v>16</v>
      </c>
      <c r="G168">
        <f t="shared" si="7"/>
        <v>2.5</v>
      </c>
      <c r="H168" s="5">
        <v>42596</v>
      </c>
      <c r="I168" s="60">
        <f t="shared" si="6"/>
        <v>17.5</v>
      </c>
      <c r="J168" s="55">
        <v>0.1</v>
      </c>
      <c r="K168" s="176">
        <v>1.5</v>
      </c>
      <c r="L168" s="176">
        <v>5.75</v>
      </c>
      <c r="M168" s="176">
        <v>72.25</v>
      </c>
      <c r="N168" s="177" t="s">
        <v>123</v>
      </c>
      <c r="R168" s="78"/>
      <c r="W168" s="57">
        <v>1</v>
      </c>
      <c r="Z168">
        <v>5</v>
      </c>
      <c r="AA168">
        <v>35</v>
      </c>
      <c r="AB168" s="57">
        <v>19</v>
      </c>
    </row>
    <row r="169" spans="1:28" ht="15.75" customHeight="1" thickBot="1" x14ac:dyDescent="0.3">
      <c r="A169" s="1">
        <v>2016</v>
      </c>
      <c r="B169" s="1">
        <v>8</v>
      </c>
      <c r="C169" s="1">
        <v>15</v>
      </c>
      <c r="D169" s="1">
        <v>18.399999999999999</v>
      </c>
      <c r="E169" s="1" t="s">
        <v>14</v>
      </c>
      <c r="F169" s="17" t="s">
        <v>16</v>
      </c>
      <c r="G169">
        <f t="shared" si="7"/>
        <v>3.3999999999999986</v>
      </c>
      <c r="H169" s="5">
        <v>42597</v>
      </c>
      <c r="I169" s="60">
        <f t="shared" si="6"/>
        <v>18.399999999999999</v>
      </c>
      <c r="J169" s="55">
        <v>1.7</v>
      </c>
      <c r="K169" s="176">
        <v>1.5</v>
      </c>
      <c r="L169" s="176">
        <v>4.75</v>
      </c>
      <c r="M169" s="176">
        <v>69.625</v>
      </c>
      <c r="N169" s="177" t="s">
        <v>126</v>
      </c>
      <c r="R169" s="78"/>
      <c r="W169" s="57">
        <v>0</v>
      </c>
      <c r="Z169">
        <v>3</v>
      </c>
      <c r="AA169">
        <v>20</v>
      </c>
      <c r="AB169" s="57">
        <v>14</v>
      </c>
    </row>
    <row r="170" spans="1:28" ht="15.75" customHeight="1" thickBot="1" x14ac:dyDescent="0.3">
      <c r="A170" s="1">
        <v>2016</v>
      </c>
      <c r="B170" s="1">
        <v>8</v>
      </c>
      <c r="C170" s="1">
        <v>16</v>
      </c>
      <c r="D170" s="1">
        <v>19.3</v>
      </c>
      <c r="E170" s="1" t="s">
        <v>14</v>
      </c>
      <c r="F170" s="17" t="s">
        <v>16</v>
      </c>
      <c r="G170">
        <f t="shared" si="7"/>
        <v>4.3000000000000007</v>
      </c>
      <c r="H170" s="5">
        <v>42598</v>
      </c>
      <c r="I170" s="60">
        <f t="shared" si="6"/>
        <v>19.3</v>
      </c>
      <c r="J170" s="55">
        <v>0</v>
      </c>
      <c r="K170" s="176">
        <v>1.125</v>
      </c>
      <c r="L170" s="176">
        <v>3.625</v>
      </c>
      <c r="M170" s="176">
        <v>72.375</v>
      </c>
      <c r="N170" s="177" t="s">
        <v>120</v>
      </c>
      <c r="R170" s="78"/>
      <c r="W170" s="57">
        <v>1</v>
      </c>
      <c r="Z170">
        <v>2</v>
      </c>
      <c r="AA170">
        <v>30</v>
      </c>
      <c r="AB170" s="57">
        <v>11</v>
      </c>
    </row>
    <row r="171" spans="1:28" ht="15.75" customHeight="1" thickBot="1" x14ac:dyDescent="0.3">
      <c r="A171" s="1">
        <v>2016</v>
      </c>
      <c r="B171" s="1">
        <v>8</v>
      </c>
      <c r="C171" s="1">
        <v>17</v>
      </c>
      <c r="D171" s="1">
        <v>19.600000000000001</v>
      </c>
      <c r="E171" s="1" t="s">
        <v>14</v>
      </c>
      <c r="F171" s="17" t="s">
        <v>16</v>
      </c>
      <c r="G171">
        <f t="shared" si="7"/>
        <v>4.6000000000000014</v>
      </c>
      <c r="H171" s="5">
        <v>42599</v>
      </c>
      <c r="I171" s="60">
        <f t="shared" si="6"/>
        <v>19.600000000000001</v>
      </c>
      <c r="J171" s="55">
        <v>0</v>
      </c>
      <c r="K171" s="176">
        <v>1.25</v>
      </c>
      <c r="L171" s="176">
        <v>4</v>
      </c>
      <c r="M171" s="176">
        <v>74.75</v>
      </c>
      <c r="N171" s="177" t="s">
        <v>120</v>
      </c>
      <c r="R171" s="78"/>
      <c r="W171" s="57">
        <v>0</v>
      </c>
      <c r="Z171">
        <v>1</v>
      </c>
      <c r="AA171">
        <v>35</v>
      </c>
      <c r="AB171" s="57">
        <v>9</v>
      </c>
    </row>
    <row r="172" spans="1:28" ht="15.75" customHeight="1" thickBot="1" x14ac:dyDescent="0.3">
      <c r="A172" s="1">
        <v>2016</v>
      </c>
      <c r="B172" s="1">
        <v>8</v>
      </c>
      <c r="C172" s="1">
        <v>18</v>
      </c>
      <c r="D172" s="1">
        <v>19.3</v>
      </c>
      <c r="E172" s="1" t="s">
        <v>14</v>
      </c>
      <c r="F172" s="17" t="s">
        <v>16</v>
      </c>
      <c r="G172">
        <f t="shared" si="7"/>
        <v>4.3000000000000007</v>
      </c>
      <c r="H172" s="5">
        <v>42600</v>
      </c>
      <c r="I172" s="60">
        <f t="shared" si="6"/>
        <v>19.3</v>
      </c>
      <c r="J172" s="55">
        <v>0</v>
      </c>
      <c r="K172" s="176">
        <v>1.125</v>
      </c>
      <c r="L172" s="176">
        <v>3.875</v>
      </c>
      <c r="M172" s="176">
        <v>71.75</v>
      </c>
      <c r="N172" s="177" t="s">
        <v>124</v>
      </c>
      <c r="R172" s="78"/>
      <c r="W172" s="57">
        <v>0</v>
      </c>
      <c r="Z172">
        <v>1</v>
      </c>
      <c r="AA172">
        <v>25</v>
      </c>
      <c r="AB172" s="57">
        <v>7</v>
      </c>
    </row>
    <row r="173" spans="1:28" ht="15.75" customHeight="1" thickBot="1" x14ac:dyDescent="0.3">
      <c r="A173" s="1">
        <v>2016</v>
      </c>
      <c r="B173" s="1">
        <v>8</v>
      </c>
      <c r="C173" s="1">
        <v>19</v>
      </c>
      <c r="D173" s="1">
        <v>17.8</v>
      </c>
      <c r="E173" s="1" t="s">
        <v>14</v>
      </c>
      <c r="F173" s="17" t="s">
        <v>16</v>
      </c>
      <c r="G173">
        <f t="shared" si="7"/>
        <v>2.8000000000000007</v>
      </c>
      <c r="H173" s="5">
        <v>42601</v>
      </c>
      <c r="I173" s="60">
        <f t="shared" si="6"/>
        <v>17.8</v>
      </c>
      <c r="J173" s="55">
        <v>0</v>
      </c>
      <c r="K173" s="176">
        <v>1</v>
      </c>
      <c r="L173" s="176">
        <v>3.625</v>
      </c>
      <c r="M173" s="176">
        <v>68.375</v>
      </c>
      <c r="N173" s="177" t="s">
        <v>123</v>
      </c>
      <c r="R173" s="78"/>
      <c r="W173" s="57">
        <v>0</v>
      </c>
      <c r="Z173">
        <v>1</v>
      </c>
      <c r="AA173">
        <v>15</v>
      </c>
      <c r="AB173" s="57">
        <v>5</v>
      </c>
    </row>
    <row r="174" spans="1:28" ht="15.75" customHeight="1" thickBot="1" x14ac:dyDescent="0.3">
      <c r="A174" s="1">
        <v>2016</v>
      </c>
      <c r="B174" s="1">
        <v>8</v>
      </c>
      <c r="C174" s="1">
        <v>20</v>
      </c>
      <c r="D174" s="1">
        <v>17.899999999999999</v>
      </c>
      <c r="E174" s="1" t="s">
        <v>14</v>
      </c>
      <c r="F174" s="17" t="s">
        <v>16</v>
      </c>
      <c r="G174">
        <f t="shared" si="7"/>
        <v>2.8999999999999986</v>
      </c>
      <c r="H174" s="5">
        <v>42602</v>
      </c>
      <c r="I174" s="60">
        <f t="shared" si="6"/>
        <v>17.899999999999999</v>
      </c>
      <c r="J174" s="55">
        <v>0</v>
      </c>
      <c r="K174" s="176">
        <v>1.5</v>
      </c>
      <c r="L174" s="176">
        <v>5.375</v>
      </c>
      <c r="M174" s="176">
        <v>70.875</v>
      </c>
      <c r="N174" s="177" t="s">
        <v>123</v>
      </c>
      <c r="R174" s="78"/>
      <c r="W174" s="57">
        <v>0</v>
      </c>
      <c r="Z174">
        <v>1</v>
      </c>
      <c r="AA174">
        <v>8</v>
      </c>
      <c r="AB174" s="57">
        <v>3</v>
      </c>
    </row>
    <row r="175" spans="1:28" ht="15.75" customHeight="1" thickBot="1" x14ac:dyDescent="0.3">
      <c r="A175" s="1">
        <v>2016</v>
      </c>
      <c r="B175" s="1">
        <v>8</v>
      </c>
      <c r="C175" s="1">
        <v>21</v>
      </c>
      <c r="D175" s="1">
        <v>11.9</v>
      </c>
      <c r="E175" s="1" t="s">
        <v>13</v>
      </c>
      <c r="F175" s="17" t="s">
        <v>16</v>
      </c>
      <c r="G175">
        <f t="shared" si="7"/>
        <v>-3.0999999999999996</v>
      </c>
      <c r="H175" s="5">
        <v>42603</v>
      </c>
      <c r="I175" s="60">
        <f t="shared" si="6"/>
        <v>11.9</v>
      </c>
      <c r="J175" s="55">
        <v>0</v>
      </c>
      <c r="K175" s="176">
        <v>1.625</v>
      </c>
      <c r="L175" s="176">
        <v>5.625</v>
      </c>
      <c r="M175" s="176">
        <v>72.125</v>
      </c>
      <c r="N175" s="177" t="s">
        <v>132</v>
      </c>
      <c r="R175" s="78"/>
      <c r="W175" s="57">
        <v>0</v>
      </c>
      <c r="AA175">
        <v>6</v>
      </c>
    </row>
    <row r="176" spans="1:28" ht="15.75" customHeight="1" thickBot="1" x14ac:dyDescent="0.3">
      <c r="A176" s="1">
        <v>2016</v>
      </c>
      <c r="B176" s="1">
        <v>8</v>
      </c>
      <c r="C176" s="1">
        <v>22</v>
      </c>
      <c r="D176" s="1">
        <v>12.6</v>
      </c>
      <c r="E176" s="1" t="s">
        <v>13</v>
      </c>
      <c r="F176" s="17" t="s">
        <v>16</v>
      </c>
      <c r="G176">
        <f t="shared" si="7"/>
        <v>-2.4000000000000004</v>
      </c>
      <c r="H176" s="5">
        <v>42604</v>
      </c>
      <c r="I176" s="60">
        <f t="shared" si="6"/>
        <v>12.6</v>
      </c>
      <c r="J176" s="55">
        <v>0</v>
      </c>
      <c r="K176" s="176">
        <v>1.5</v>
      </c>
      <c r="L176" s="176">
        <v>4.125</v>
      </c>
      <c r="M176" s="176">
        <v>72.625</v>
      </c>
      <c r="N176" s="177" t="s">
        <v>123</v>
      </c>
      <c r="R176" s="78"/>
      <c r="W176" s="57">
        <v>0</v>
      </c>
      <c r="AA176">
        <v>3</v>
      </c>
    </row>
    <row r="177" spans="1:27" ht="15.75" customHeight="1" thickBot="1" x14ac:dyDescent="0.3">
      <c r="A177" s="1">
        <v>2016</v>
      </c>
      <c r="B177" s="1">
        <v>8</v>
      </c>
      <c r="C177" s="1">
        <v>23</v>
      </c>
      <c r="D177" s="1">
        <v>14.3</v>
      </c>
      <c r="E177" s="1" t="s">
        <v>13</v>
      </c>
      <c r="F177" s="17" t="s">
        <v>16</v>
      </c>
      <c r="G177">
        <f t="shared" si="7"/>
        <v>-0.69999999999999929</v>
      </c>
      <c r="H177" s="5">
        <v>42605</v>
      </c>
      <c r="I177" s="60">
        <f t="shared" si="6"/>
        <v>14.3</v>
      </c>
      <c r="J177" s="55">
        <v>0</v>
      </c>
      <c r="K177" s="176">
        <v>1</v>
      </c>
      <c r="L177" s="176">
        <v>3.125</v>
      </c>
      <c r="M177" s="176">
        <v>66.375</v>
      </c>
      <c r="N177" s="177" t="s">
        <v>122</v>
      </c>
      <c r="R177" s="78"/>
      <c r="W177" s="57">
        <v>1</v>
      </c>
      <c r="AA177">
        <v>1</v>
      </c>
    </row>
    <row r="178" spans="1:27" ht="15.75" customHeight="1" thickBot="1" x14ac:dyDescent="0.3">
      <c r="A178" s="1">
        <v>2016</v>
      </c>
      <c r="B178" s="1">
        <v>8</v>
      </c>
      <c r="C178" s="1">
        <v>24</v>
      </c>
      <c r="D178" s="1">
        <v>15.5</v>
      </c>
      <c r="E178" s="1" t="s">
        <v>14</v>
      </c>
      <c r="F178" s="17" t="s">
        <v>16</v>
      </c>
      <c r="G178">
        <f t="shared" si="7"/>
        <v>0.5</v>
      </c>
      <c r="H178" s="5">
        <v>42606</v>
      </c>
      <c r="I178" s="60">
        <f t="shared" si="6"/>
        <v>15.5</v>
      </c>
      <c r="J178" s="55">
        <v>5.5</v>
      </c>
      <c r="K178" s="176">
        <v>1</v>
      </c>
      <c r="L178" s="176">
        <v>3.75</v>
      </c>
      <c r="M178" s="176">
        <v>83.75</v>
      </c>
      <c r="N178" s="177" t="s">
        <v>124</v>
      </c>
      <c r="R178" s="78"/>
      <c r="W178" s="57">
        <v>0</v>
      </c>
    </row>
    <row r="179" spans="1:27" ht="15.75" customHeight="1" thickBot="1" x14ac:dyDescent="0.3">
      <c r="A179" s="1">
        <v>2016</v>
      </c>
      <c r="B179" s="1">
        <v>8</v>
      </c>
      <c r="C179" s="1">
        <v>25</v>
      </c>
      <c r="D179" s="1">
        <v>15.3</v>
      </c>
      <c r="E179" s="1" t="s">
        <v>14</v>
      </c>
      <c r="F179" s="17" t="s">
        <v>16</v>
      </c>
      <c r="G179">
        <f t="shared" si="7"/>
        <v>0.30000000000000071</v>
      </c>
      <c r="H179" s="5">
        <v>42607</v>
      </c>
      <c r="I179" s="60">
        <f t="shared" si="6"/>
        <v>15.3</v>
      </c>
      <c r="J179" s="55">
        <v>0</v>
      </c>
      <c r="K179" s="176">
        <v>0.75</v>
      </c>
      <c r="L179" s="176">
        <v>3</v>
      </c>
      <c r="M179" s="176">
        <v>80.875</v>
      </c>
      <c r="N179" s="177" t="s">
        <v>130</v>
      </c>
      <c r="R179" s="78"/>
      <c r="W179" s="57">
        <v>1</v>
      </c>
    </row>
    <row r="180" spans="1:27" ht="15.75" customHeight="1" thickBot="1" x14ac:dyDescent="0.3">
      <c r="A180" s="1">
        <v>2016</v>
      </c>
      <c r="B180" s="1">
        <v>8</v>
      </c>
      <c r="C180" s="1">
        <v>26</v>
      </c>
      <c r="D180" s="1">
        <v>16.100000000000001</v>
      </c>
      <c r="E180" s="1" t="s">
        <v>14</v>
      </c>
      <c r="F180" s="17" t="s">
        <v>16</v>
      </c>
      <c r="G180">
        <f t="shared" si="7"/>
        <v>1.1000000000000014</v>
      </c>
      <c r="H180" s="5">
        <v>42608</v>
      </c>
      <c r="I180" s="60">
        <f t="shared" si="6"/>
        <v>16.100000000000001</v>
      </c>
      <c r="J180" s="55">
        <v>0</v>
      </c>
      <c r="K180" s="176">
        <v>0.375</v>
      </c>
      <c r="L180" s="176">
        <v>2.5</v>
      </c>
      <c r="M180" s="176">
        <v>70.625</v>
      </c>
      <c r="N180" s="177" t="s">
        <v>130</v>
      </c>
      <c r="R180" s="78"/>
      <c r="W180" s="57">
        <v>0</v>
      </c>
    </row>
    <row r="181" spans="1:27" ht="15.75" customHeight="1" thickBot="1" x14ac:dyDescent="0.3">
      <c r="A181" s="1">
        <v>2016</v>
      </c>
      <c r="B181" s="1">
        <v>8</v>
      </c>
      <c r="C181" s="1">
        <v>27</v>
      </c>
      <c r="D181" s="1">
        <v>16.899999999999999</v>
      </c>
      <c r="E181" s="1" t="s">
        <v>14</v>
      </c>
      <c r="F181" s="17" t="s">
        <v>16</v>
      </c>
      <c r="G181">
        <f t="shared" si="7"/>
        <v>1.8999999999999986</v>
      </c>
      <c r="H181" s="5">
        <v>42609</v>
      </c>
      <c r="I181" s="60">
        <f t="shared" si="6"/>
        <v>16.899999999999999</v>
      </c>
      <c r="J181" s="55">
        <v>0</v>
      </c>
      <c r="K181" s="176">
        <v>1.375</v>
      </c>
      <c r="L181" s="176">
        <v>3.5</v>
      </c>
      <c r="M181" s="176">
        <v>63.625</v>
      </c>
      <c r="N181" s="177" t="s">
        <v>117</v>
      </c>
      <c r="R181" s="78"/>
    </row>
    <row r="182" spans="1:27" ht="15.75" customHeight="1" thickBot="1" x14ac:dyDescent="0.3">
      <c r="A182" s="1">
        <v>2016</v>
      </c>
      <c r="B182" s="1">
        <v>8</v>
      </c>
      <c r="C182" s="1">
        <v>28</v>
      </c>
      <c r="D182" s="1">
        <v>20.7</v>
      </c>
      <c r="E182" s="1" t="s">
        <v>14</v>
      </c>
      <c r="F182" s="17" t="s">
        <v>16</v>
      </c>
      <c r="G182">
        <f t="shared" si="7"/>
        <v>5.6999999999999993</v>
      </c>
      <c r="H182" s="5">
        <v>42610</v>
      </c>
      <c r="I182" s="60">
        <f t="shared" si="6"/>
        <v>20.7</v>
      </c>
      <c r="J182" s="55">
        <v>0</v>
      </c>
      <c r="K182" s="176">
        <v>1.75</v>
      </c>
      <c r="L182" s="176">
        <v>5.5</v>
      </c>
      <c r="M182" s="176">
        <v>58.375</v>
      </c>
      <c r="N182" s="177" t="s">
        <v>120</v>
      </c>
      <c r="R182" s="78"/>
    </row>
    <row r="183" spans="1:27" ht="15.75" customHeight="1" thickBot="1" x14ac:dyDescent="0.3">
      <c r="A183" s="1">
        <v>2016</v>
      </c>
      <c r="B183" s="1">
        <v>8</v>
      </c>
      <c r="C183" s="1">
        <v>29</v>
      </c>
      <c r="D183" s="1">
        <v>18.600000000000001</v>
      </c>
      <c r="E183" s="1" t="s">
        <v>14</v>
      </c>
      <c r="F183" s="17" t="s">
        <v>16</v>
      </c>
      <c r="G183">
        <f t="shared" si="7"/>
        <v>3.6000000000000014</v>
      </c>
      <c r="H183" s="5">
        <v>42611</v>
      </c>
      <c r="I183" s="60">
        <f t="shared" si="6"/>
        <v>18.600000000000001</v>
      </c>
      <c r="J183" s="55">
        <v>0.4</v>
      </c>
      <c r="K183" s="176">
        <v>2.875</v>
      </c>
      <c r="L183" s="176">
        <v>8</v>
      </c>
      <c r="M183" s="176">
        <v>75.25</v>
      </c>
      <c r="N183" s="177" t="s">
        <v>120</v>
      </c>
      <c r="R183" s="78"/>
    </row>
    <row r="184" spans="1:27" ht="15.75" customHeight="1" thickBot="1" x14ac:dyDescent="0.3">
      <c r="A184" s="51">
        <v>2016</v>
      </c>
      <c r="B184" s="51">
        <v>8</v>
      </c>
      <c r="C184" s="51">
        <v>30</v>
      </c>
      <c r="D184" s="51">
        <v>17.100000000000001</v>
      </c>
      <c r="E184" s="51" t="s">
        <v>14</v>
      </c>
      <c r="F184" s="17" t="s">
        <v>16</v>
      </c>
      <c r="G184" s="30">
        <f t="shared" si="7"/>
        <v>2.1000000000000014</v>
      </c>
      <c r="H184" s="5">
        <v>42612</v>
      </c>
      <c r="I184" s="117">
        <f t="shared" si="6"/>
        <v>17.100000000000001</v>
      </c>
      <c r="J184" s="55">
        <v>0</v>
      </c>
      <c r="K184" s="176">
        <v>2.375</v>
      </c>
      <c r="L184" s="176">
        <v>7.5</v>
      </c>
      <c r="M184" s="176">
        <v>68.625</v>
      </c>
      <c r="N184" s="177" t="s">
        <v>119</v>
      </c>
      <c r="R184" s="78"/>
    </row>
    <row r="185" spans="1:27" ht="15.75" customHeight="1" thickBot="1" x14ac:dyDescent="0.3">
      <c r="A185" s="1">
        <v>2016</v>
      </c>
      <c r="B185" s="1">
        <v>8</v>
      </c>
      <c r="C185" s="1">
        <v>31</v>
      </c>
      <c r="D185" s="1">
        <v>11.8</v>
      </c>
      <c r="E185" s="1" t="s">
        <v>13</v>
      </c>
      <c r="F185" s="38" t="s">
        <v>17</v>
      </c>
      <c r="G185">
        <f>D185-10</f>
        <v>1.8000000000000007</v>
      </c>
      <c r="H185" s="5">
        <v>42613</v>
      </c>
      <c r="I185" s="60">
        <f t="shared" si="6"/>
        <v>11.8</v>
      </c>
      <c r="J185" s="55">
        <v>2.1</v>
      </c>
      <c r="K185" s="176">
        <v>1.125</v>
      </c>
      <c r="L185" s="176">
        <v>4.375</v>
      </c>
      <c r="M185" s="176">
        <v>85.125</v>
      </c>
      <c r="N185" s="177" t="s">
        <v>118</v>
      </c>
      <c r="R185" s="78"/>
    </row>
    <row r="186" spans="1:27" ht="15.75" customHeight="1" thickBot="1" x14ac:dyDescent="0.3">
      <c r="A186" s="1">
        <v>2016</v>
      </c>
      <c r="B186" s="1">
        <v>9</v>
      </c>
      <c r="C186" s="1">
        <v>1</v>
      </c>
      <c r="D186" s="1">
        <v>10.6</v>
      </c>
      <c r="E186" s="1" t="s">
        <v>13</v>
      </c>
      <c r="F186" s="19" t="s">
        <v>17</v>
      </c>
      <c r="G186">
        <f t="shared" ref="G186:G208" si="8">D186-10</f>
        <v>0.59999999999999964</v>
      </c>
      <c r="H186" s="5">
        <v>42614</v>
      </c>
      <c r="I186" s="60">
        <f t="shared" si="6"/>
        <v>10.6</v>
      </c>
      <c r="J186" s="55">
        <v>0</v>
      </c>
      <c r="K186" s="176">
        <v>0.75</v>
      </c>
      <c r="L186" s="176">
        <v>2.25</v>
      </c>
      <c r="M186" s="176">
        <v>73.125</v>
      </c>
      <c r="N186" s="177" t="s">
        <v>124</v>
      </c>
      <c r="R186" s="78"/>
    </row>
    <row r="187" spans="1:27" ht="15.75" customHeight="1" thickBot="1" x14ac:dyDescent="0.3">
      <c r="A187" s="1">
        <v>2016</v>
      </c>
      <c r="B187" s="1">
        <v>9</v>
      </c>
      <c r="C187" s="1">
        <v>2</v>
      </c>
      <c r="D187" s="1">
        <v>11.9</v>
      </c>
      <c r="E187" s="1" t="s">
        <v>13</v>
      </c>
      <c r="F187" s="19" t="s">
        <v>17</v>
      </c>
      <c r="G187">
        <f t="shared" si="8"/>
        <v>1.9000000000000004</v>
      </c>
      <c r="H187" s="5">
        <v>42615</v>
      </c>
      <c r="I187" s="60">
        <f t="shared" si="6"/>
        <v>11.9</v>
      </c>
      <c r="J187" s="55">
        <v>0</v>
      </c>
      <c r="K187" s="176">
        <v>1.25</v>
      </c>
      <c r="L187" s="176">
        <v>4.375</v>
      </c>
      <c r="M187" s="176">
        <v>64.125</v>
      </c>
      <c r="N187" s="177" t="s">
        <v>125</v>
      </c>
      <c r="R187" s="78"/>
    </row>
    <row r="188" spans="1:27" ht="15.75" customHeight="1" thickBot="1" x14ac:dyDescent="0.3">
      <c r="A188" s="1">
        <v>2016</v>
      </c>
      <c r="B188" s="1">
        <v>9</v>
      </c>
      <c r="C188" s="1">
        <v>3</v>
      </c>
      <c r="D188" s="1">
        <v>14.3</v>
      </c>
      <c r="E188" s="1" t="s">
        <v>13</v>
      </c>
      <c r="F188" s="19" t="s">
        <v>17</v>
      </c>
      <c r="G188">
        <f t="shared" si="8"/>
        <v>4.3000000000000007</v>
      </c>
      <c r="H188" s="5">
        <v>42616</v>
      </c>
      <c r="I188" s="60">
        <f t="shared" si="6"/>
        <v>14.3</v>
      </c>
      <c r="J188" s="55">
        <v>0</v>
      </c>
      <c r="K188" s="176">
        <v>1.875</v>
      </c>
      <c r="L188" s="176">
        <v>5.875</v>
      </c>
      <c r="M188" s="176">
        <v>59.5</v>
      </c>
      <c r="N188" s="177" t="s">
        <v>125</v>
      </c>
      <c r="R188" s="78"/>
    </row>
    <row r="189" spans="1:27" ht="15.75" customHeight="1" thickBot="1" x14ac:dyDescent="0.3">
      <c r="A189" s="1">
        <v>2016</v>
      </c>
      <c r="B189" s="1">
        <v>9</v>
      </c>
      <c r="C189" s="1">
        <v>4</v>
      </c>
      <c r="D189" s="1">
        <v>14.6</v>
      </c>
      <c r="E189" s="1" t="s">
        <v>13</v>
      </c>
      <c r="F189" s="19" t="s">
        <v>17</v>
      </c>
      <c r="G189">
        <f t="shared" si="8"/>
        <v>4.5999999999999996</v>
      </c>
      <c r="H189" s="5">
        <v>42617</v>
      </c>
      <c r="I189" s="60">
        <f t="shared" si="6"/>
        <v>14.6</v>
      </c>
      <c r="J189" s="55">
        <v>0</v>
      </c>
      <c r="K189" s="176">
        <v>1.125</v>
      </c>
      <c r="L189" s="176">
        <v>4</v>
      </c>
      <c r="M189" s="176">
        <v>65.5</v>
      </c>
      <c r="N189" s="177" t="s">
        <v>130</v>
      </c>
      <c r="R189" s="78"/>
    </row>
    <row r="190" spans="1:27" ht="15.75" customHeight="1" thickBot="1" x14ac:dyDescent="0.3">
      <c r="A190" s="1">
        <v>2016</v>
      </c>
      <c r="B190" s="1">
        <v>9</v>
      </c>
      <c r="C190" s="1">
        <v>5</v>
      </c>
      <c r="D190" s="1">
        <v>15.5</v>
      </c>
      <c r="E190" s="1" t="s">
        <v>14</v>
      </c>
      <c r="F190" s="19" t="s">
        <v>17</v>
      </c>
      <c r="G190">
        <f t="shared" si="8"/>
        <v>5.5</v>
      </c>
      <c r="H190" s="5">
        <v>42618</v>
      </c>
      <c r="I190" s="60">
        <f t="shared" si="6"/>
        <v>15.5</v>
      </c>
      <c r="J190" s="55">
        <v>0</v>
      </c>
      <c r="K190" s="176">
        <v>1</v>
      </c>
      <c r="L190" s="176">
        <v>3.375</v>
      </c>
      <c r="M190" s="176">
        <v>67.375</v>
      </c>
      <c r="N190" s="177" t="s">
        <v>127</v>
      </c>
      <c r="R190" s="78"/>
    </row>
    <row r="191" spans="1:27" ht="15.75" customHeight="1" thickBot="1" x14ac:dyDescent="0.3">
      <c r="A191" s="1">
        <v>2016</v>
      </c>
      <c r="B191" s="1">
        <v>9</v>
      </c>
      <c r="C191" s="1">
        <v>6</v>
      </c>
      <c r="D191" s="1">
        <v>19.100000000000001</v>
      </c>
      <c r="E191" s="1" t="s">
        <v>14</v>
      </c>
      <c r="F191" s="19" t="s">
        <v>17</v>
      </c>
      <c r="G191">
        <f t="shared" si="8"/>
        <v>9.1000000000000014</v>
      </c>
      <c r="H191" s="5">
        <v>42619</v>
      </c>
      <c r="I191" s="60">
        <f t="shared" si="6"/>
        <v>19.100000000000001</v>
      </c>
      <c r="J191" s="55">
        <v>6.4</v>
      </c>
      <c r="K191" s="176">
        <v>1.25</v>
      </c>
      <c r="L191" s="176">
        <v>6.125</v>
      </c>
      <c r="M191" s="176">
        <v>76.25</v>
      </c>
      <c r="N191" s="177" t="s">
        <v>120</v>
      </c>
      <c r="R191" s="78"/>
    </row>
    <row r="192" spans="1:27" ht="15.75" customHeight="1" thickBot="1" x14ac:dyDescent="0.3">
      <c r="A192" s="1">
        <v>2016</v>
      </c>
      <c r="B192" s="1">
        <v>9</v>
      </c>
      <c r="C192" s="1">
        <v>7</v>
      </c>
      <c r="D192" s="1">
        <v>18.899999999999999</v>
      </c>
      <c r="E192" s="1" t="s">
        <v>14</v>
      </c>
      <c r="F192" s="19" t="s">
        <v>17</v>
      </c>
      <c r="G192">
        <f t="shared" si="8"/>
        <v>8.8999999999999986</v>
      </c>
      <c r="H192" s="5">
        <v>42620</v>
      </c>
      <c r="I192" s="60">
        <f t="shared" si="6"/>
        <v>18.899999999999999</v>
      </c>
      <c r="J192" s="55">
        <v>1.9</v>
      </c>
      <c r="K192" s="176">
        <v>0.875</v>
      </c>
      <c r="L192" s="176">
        <v>2.875</v>
      </c>
      <c r="M192" s="176">
        <v>72.625</v>
      </c>
      <c r="N192" s="177" t="s">
        <v>121</v>
      </c>
      <c r="R192" s="78"/>
    </row>
    <row r="193" spans="1:18" ht="15.75" customHeight="1" thickBot="1" x14ac:dyDescent="0.3">
      <c r="A193" s="1">
        <v>2016</v>
      </c>
      <c r="B193" s="1">
        <v>9</v>
      </c>
      <c r="C193" s="1">
        <v>8</v>
      </c>
      <c r="D193" s="1">
        <v>19.7</v>
      </c>
      <c r="E193" s="1" t="s">
        <v>14</v>
      </c>
      <c r="F193" s="19" t="s">
        <v>17</v>
      </c>
      <c r="G193">
        <f t="shared" si="8"/>
        <v>9.6999999999999993</v>
      </c>
      <c r="H193" s="5">
        <v>42621</v>
      </c>
      <c r="I193" s="60">
        <f t="shared" si="6"/>
        <v>19.7</v>
      </c>
      <c r="J193" s="55">
        <v>0</v>
      </c>
      <c r="K193" s="176">
        <v>1.125</v>
      </c>
      <c r="L193" s="176">
        <v>3.75</v>
      </c>
      <c r="M193" s="176">
        <v>68.875</v>
      </c>
      <c r="N193" s="177" t="s">
        <v>127</v>
      </c>
      <c r="R193" s="78"/>
    </row>
    <row r="194" spans="1:18" ht="15.75" customHeight="1" thickBot="1" x14ac:dyDescent="0.3">
      <c r="A194" s="1">
        <v>2016</v>
      </c>
      <c r="B194" s="1">
        <v>9</v>
      </c>
      <c r="C194" s="1">
        <v>9</v>
      </c>
      <c r="D194" s="1">
        <v>17</v>
      </c>
      <c r="E194" s="1" t="s">
        <v>14</v>
      </c>
      <c r="F194" s="19" t="s">
        <v>17</v>
      </c>
      <c r="G194">
        <f t="shared" si="8"/>
        <v>7</v>
      </c>
      <c r="H194" s="5">
        <v>42622</v>
      </c>
      <c r="I194" s="60">
        <f t="shared" si="6"/>
        <v>17</v>
      </c>
      <c r="J194" s="55">
        <v>6.1</v>
      </c>
      <c r="K194" s="176">
        <v>2.125</v>
      </c>
      <c r="L194" s="176">
        <v>6.25</v>
      </c>
      <c r="M194" s="176">
        <v>72.375</v>
      </c>
      <c r="N194" s="177" t="s">
        <v>117</v>
      </c>
      <c r="R194" s="78"/>
    </row>
    <row r="195" spans="1:18" ht="15.75" customHeight="1" thickBot="1" x14ac:dyDescent="0.3">
      <c r="A195" s="1">
        <v>2016</v>
      </c>
      <c r="B195" s="1">
        <v>9</v>
      </c>
      <c r="C195" s="1">
        <v>10</v>
      </c>
      <c r="D195" s="1">
        <v>18.100000000000001</v>
      </c>
      <c r="E195" s="1" t="s">
        <v>14</v>
      </c>
      <c r="F195" s="19" t="s">
        <v>17</v>
      </c>
      <c r="G195">
        <f t="shared" si="8"/>
        <v>8.1000000000000014</v>
      </c>
      <c r="H195" s="5">
        <v>42623</v>
      </c>
      <c r="I195" s="60">
        <f t="shared" ref="I195:I215" si="9">D195</f>
        <v>18.100000000000001</v>
      </c>
      <c r="J195" s="55">
        <v>0</v>
      </c>
      <c r="K195" s="176">
        <v>1.75</v>
      </c>
      <c r="L195" s="176">
        <v>5.25</v>
      </c>
      <c r="M195" s="176">
        <v>66.375</v>
      </c>
      <c r="N195" s="177" t="s">
        <v>118</v>
      </c>
      <c r="R195" s="78"/>
    </row>
    <row r="196" spans="1:18" ht="15.75" customHeight="1" thickBot="1" x14ac:dyDescent="0.3">
      <c r="A196" s="1">
        <v>2016</v>
      </c>
      <c r="B196" s="1">
        <v>9</v>
      </c>
      <c r="C196" s="1">
        <v>11</v>
      </c>
      <c r="D196" s="1">
        <v>18</v>
      </c>
      <c r="E196" s="1" t="s">
        <v>14</v>
      </c>
      <c r="F196" s="19" t="s">
        <v>17</v>
      </c>
      <c r="G196">
        <f t="shared" si="8"/>
        <v>8</v>
      </c>
      <c r="H196" s="5">
        <v>42624</v>
      </c>
      <c r="I196" s="60">
        <f t="shared" si="9"/>
        <v>18</v>
      </c>
      <c r="J196" s="55">
        <v>0</v>
      </c>
      <c r="K196" s="176">
        <v>1.375</v>
      </c>
      <c r="L196" s="176">
        <v>5</v>
      </c>
      <c r="M196" s="176">
        <v>59.25</v>
      </c>
      <c r="N196" s="177" t="s">
        <v>127</v>
      </c>
      <c r="R196" s="78"/>
    </row>
    <row r="197" spans="1:18" ht="15.75" customHeight="1" thickBot="1" x14ac:dyDescent="0.3">
      <c r="A197" s="1">
        <v>2016</v>
      </c>
      <c r="B197" s="1">
        <v>9</v>
      </c>
      <c r="C197" s="1">
        <v>12</v>
      </c>
      <c r="D197" s="1">
        <v>16.899999999999999</v>
      </c>
      <c r="E197" s="1" t="s">
        <v>14</v>
      </c>
      <c r="F197" s="19" t="s">
        <v>17</v>
      </c>
      <c r="G197">
        <f t="shared" si="8"/>
        <v>6.8999999999999986</v>
      </c>
      <c r="H197" s="5">
        <v>42625</v>
      </c>
      <c r="I197" s="60">
        <f t="shared" si="9"/>
        <v>16.899999999999999</v>
      </c>
      <c r="J197" s="55">
        <v>0.3</v>
      </c>
      <c r="K197" s="176">
        <v>2</v>
      </c>
      <c r="L197" s="176">
        <v>6.125</v>
      </c>
      <c r="M197" s="176">
        <v>71.875</v>
      </c>
      <c r="N197" s="177" t="s">
        <v>124</v>
      </c>
      <c r="R197" s="78"/>
    </row>
    <row r="198" spans="1:18" ht="15.75" customHeight="1" thickBot="1" x14ac:dyDescent="0.3">
      <c r="A198" s="1">
        <v>2016</v>
      </c>
      <c r="B198" s="1">
        <v>9</v>
      </c>
      <c r="C198" s="1">
        <v>13</v>
      </c>
      <c r="D198" s="1">
        <v>12.2</v>
      </c>
      <c r="E198" s="1" t="s">
        <v>13</v>
      </c>
      <c r="F198" s="19" t="s">
        <v>17</v>
      </c>
      <c r="G198">
        <f t="shared" si="8"/>
        <v>2.1999999999999993</v>
      </c>
      <c r="H198" s="5">
        <v>42626</v>
      </c>
      <c r="I198" s="60">
        <f t="shared" si="9"/>
        <v>12.2</v>
      </c>
      <c r="J198" s="55">
        <v>0</v>
      </c>
      <c r="K198" s="176">
        <v>1.25</v>
      </c>
      <c r="L198" s="176">
        <v>3.875</v>
      </c>
      <c r="M198" s="176">
        <v>77</v>
      </c>
      <c r="N198" s="177" t="s">
        <v>124</v>
      </c>
      <c r="R198" s="78"/>
    </row>
    <row r="199" spans="1:18" ht="15.75" customHeight="1" thickBot="1" x14ac:dyDescent="0.3">
      <c r="A199" s="1">
        <v>2016</v>
      </c>
      <c r="B199" s="1">
        <v>9</v>
      </c>
      <c r="C199" s="1">
        <v>14</v>
      </c>
      <c r="D199" s="1">
        <v>16.100000000000001</v>
      </c>
      <c r="E199" s="1" t="s">
        <v>14</v>
      </c>
      <c r="F199" s="19" t="s">
        <v>17</v>
      </c>
      <c r="G199">
        <f t="shared" si="8"/>
        <v>6.1000000000000014</v>
      </c>
      <c r="H199" s="5">
        <v>42627</v>
      </c>
      <c r="I199" s="60">
        <f t="shared" si="9"/>
        <v>16.100000000000001</v>
      </c>
      <c r="J199" s="55">
        <v>5.0999999999999996</v>
      </c>
      <c r="K199" s="176">
        <v>1.25</v>
      </c>
      <c r="L199" s="176">
        <v>4</v>
      </c>
      <c r="M199" s="176">
        <v>83.25</v>
      </c>
      <c r="N199" s="177" t="s">
        <v>118</v>
      </c>
      <c r="R199" s="78"/>
    </row>
    <row r="200" spans="1:18" ht="15.75" customHeight="1" thickBot="1" x14ac:dyDescent="0.3">
      <c r="A200" s="1">
        <v>2016</v>
      </c>
      <c r="B200" s="1">
        <v>9</v>
      </c>
      <c r="C200" s="1">
        <v>15</v>
      </c>
      <c r="D200" s="1">
        <v>13.2</v>
      </c>
      <c r="E200" s="1" t="s">
        <v>13</v>
      </c>
      <c r="F200" s="19" t="s">
        <v>17</v>
      </c>
      <c r="G200">
        <f t="shared" si="8"/>
        <v>3.1999999999999993</v>
      </c>
      <c r="H200" s="5">
        <v>42628</v>
      </c>
      <c r="I200" s="60">
        <f t="shared" si="9"/>
        <v>13.2</v>
      </c>
      <c r="J200" s="55">
        <v>0</v>
      </c>
      <c r="K200" s="176">
        <v>0.875</v>
      </c>
      <c r="L200" s="176">
        <v>2.875</v>
      </c>
      <c r="M200" s="176">
        <v>75.875</v>
      </c>
      <c r="N200" s="177" t="s">
        <v>130</v>
      </c>
      <c r="R200" s="78"/>
    </row>
    <row r="201" spans="1:18" ht="15.75" customHeight="1" thickBot="1" x14ac:dyDescent="0.3">
      <c r="A201" s="1">
        <v>2016</v>
      </c>
      <c r="B201" s="1">
        <v>9</v>
      </c>
      <c r="C201" s="1">
        <v>16</v>
      </c>
      <c r="D201" s="1">
        <v>14.2</v>
      </c>
      <c r="E201" s="1" t="s">
        <v>13</v>
      </c>
      <c r="F201" s="19" t="s">
        <v>17</v>
      </c>
      <c r="G201">
        <f t="shared" si="8"/>
        <v>4.1999999999999993</v>
      </c>
      <c r="H201" s="5">
        <v>42629</v>
      </c>
      <c r="I201" s="60">
        <f t="shared" si="9"/>
        <v>14.2</v>
      </c>
      <c r="J201" s="55">
        <v>0</v>
      </c>
      <c r="K201" s="176">
        <v>1.25</v>
      </c>
      <c r="L201" s="176">
        <v>3.75</v>
      </c>
      <c r="M201" s="176">
        <v>72.25</v>
      </c>
      <c r="N201" s="177" t="s">
        <v>130</v>
      </c>
      <c r="R201" s="78"/>
    </row>
    <row r="202" spans="1:18" ht="15.75" customHeight="1" thickBot="1" x14ac:dyDescent="0.3">
      <c r="A202" s="1">
        <v>2016</v>
      </c>
      <c r="B202" s="1">
        <v>9</v>
      </c>
      <c r="C202" s="1">
        <v>17</v>
      </c>
      <c r="D202" s="1">
        <v>15.5</v>
      </c>
      <c r="E202" s="1" t="s">
        <v>14</v>
      </c>
      <c r="F202" s="19" t="s">
        <v>17</v>
      </c>
      <c r="G202">
        <f t="shared" si="8"/>
        <v>5.5</v>
      </c>
      <c r="H202" s="5">
        <v>42630</v>
      </c>
      <c r="I202" s="60">
        <f t="shared" si="9"/>
        <v>15.5</v>
      </c>
      <c r="J202" s="55">
        <v>0</v>
      </c>
      <c r="K202" s="176">
        <v>0.75</v>
      </c>
      <c r="L202" s="176">
        <v>3</v>
      </c>
      <c r="M202" s="176">
        <v>78.125</v>
      </c>
      <c r="N202" s="177" t="s">
        <v>125</v>
      </c>
      <c r="R202" s="78"/>
    </row>
    <row r="203" spans="1:18" ht="15.75" customHeight="1" thickBot="1" x14ac:dyDescent="0.3">
      <c r="A203" s="1">
        <v>2016</v>
      </c>
      <c r="B203" s="1">
        <v>9</v>
      </c>
      <c r="C203" s="1">
        <v>18</v>
      </c>
      <c r="D203" s="1">
        <v>16.100000000000001</v>
      </c>
      <c r="E203" s="1" t="s">
        <v>14</v>
      </c>
      <c r="F203" s="19" t="s">
        <v>17</v>
      </c>
      <c r="G203">
        <f t="shared" si="8"/>
        <v>6.1000000000000014</v>
      </c>
      <c r="H203" s="5">
        <v>42631</v>
      </c>
      <c r="I203" s="60">
        <f t="shared" si="9"/>
        <v>16.100000000000001</v>
      </c>
      <c r="J203" s="55">
        <v>0</v>
      </c>
      <c r="K203" s="176">
        <v>1.375</v>
      </c>
      <c r="L203" s="176">
        <v>4.875</v>
      </c>
      <c r="M203" s="176">
        <v>70.375</v>
      </c>
      <c r="N203" s="177" t="s">
        <v>129</v>
      </c>
      <c r="R203" s="78"/>
    </row>
    <row r="204" spans="1:18" ht="15.75" customHeight="1" thickBot="1" x14ac:dyDescent="0.3">
      <c r="A204" s="1">
        <v>2016</v>
      </c>
      <c r="B204" s="1">
        <v>9</v>
      </c>
      <c r="C204" s="1">
        <v>19</v>
      </c>
      <c r="D204" s="1">
        <v>15.6</v>
      </c>
      <c r="E204" s="1" t="s">
        <v>14</v>
      </c>
      <c r="F204" s="19" t="s">
        <v>17</v>
      </c>
      <c r="G204">
        <f t="shared" si="8"/>
        <v>5.6</v>
      </c>
      <c r="H204" s="5">
        <v>42632</v>
      </c>
      <c r="I204" s="60">
        <f t="shared" si="9"/>
        <v>15.6</v>
      </c>
      <c r="J204" s="55">
        <v>0</v>
      </c>
      <c r="K204" s="176">
        <v>0.625</v>
      </c>
      <c r="L204" s="176">
        <v>2.625</v>
      </c>
      <c r="M204" s="176">
        <v>85</v>
      </c>
      <c r="N204" s="177" t="s">
        <v>118</v>
      </c>
      <c r="R204" s="78"/>
    </row>
    <row r="205" spans="1:18" ht="15.75" customHeight="1" thickBot="1" x14ac:dyDescent="0.3">
      <c r="A205" s="1">
        <v>2016</v>
      </c>
      <c r="B205" s="1">
        <v>9</v>
      </c>
      <c r="C205" s="1">
        <v>20</v>
      </c>
      <c r="D205" s="1">
        <v>15.7</v>
      </c>
      <c r="E205" s="1" t="s">
        <v>14</v>
      </c>
      <c r="F205" s="19" t="s">
        <v>17</v>
      </c>
      <c r="G205">
        <f t="shared" si="8"/>
        <v>5.6999999999999993</v>
      </c>
      <c r="H205" s="5">
        <v>42633</v>
      </c>
      <c r="I205" s="60">
        <f t="shared" si="9"/>
        <v>15.7</v>
      </c>
      <c r="J205" s="55">
        <v>0</v>
      </c>
      <c r="K205" s="176">
        <v>0.625</v>
      </c>
      <c r="L205" s="176">
        <v>2.625</v>
      </c>
      <c r="M205" s="176">
        <v>75.125</v>
      </c>
      <c r="N205" s="177" t="s">
        <v>121</v>
      </c>
      <c r="R205" s="78"/>
    </row>
    <row r="206" spans="1:18" ht="15.75" customHeight="1" thickBot="1" x14ac:dyDescent="0.3">
      <c r="A206" s="1">
        <v>2016</v>
      </c>
      <c r="B206" s="1">
        <v>9</v>
      </c>
      <c r="C206" s="1">
        <v>21</v>
      </c>
      <c r="D206" s="1">
        <v>14.5</v>
      </c>
      <c r="E206" s="1" t="s">
        <v>13</v>
      </c>
      <c r="F206" s="19" t="s">
        <v>17</v>
      </c>
      <c r="G206">
        <f t="shared" si="8"/>
        <v>4.5</v>
      </c>
      <c r="H206" s="5">
        <v>42634</v>
      </c>
      <c r="I206" s="60">
        <f t="shared" si="9"/>
        <v>14.5</v>
      </c>
      <c r="J206" s="55">
        <v>0</v>
      </c>
      <c r="K206" s="176">
        <v>1.5</v>
      </c>
      <c r="L206" s="176">
        <v>4.375</v>
      </c>
      <c r="M206" s="176">
        <v>72</v>
      </c>
      <c r="N206" s="177" t="s">
        <v>122</v>
      </c>
      <c r="R206" s="78"/>
    </row>
    <row r="207" spans="1:18" ht="15.75" customHeight="1" thickBot="1" x14ac:dyDescent="0.3">
      <c r="A207" s="1">
        <v>2016</v>
      </c>
      <c r="B207" s="1">
        <v>9</v>
      </c>
      <c r="C207" s="1">
        <v>22</v>
      </c>
      <c r="D207" s="1">
        <v>12.8</v>
      </c>
      <c r="E207" s="1" t="s">
        <v>13</v>
      </c>
      <c r="F207" s="19" t="s">
        <v>17</v>
      </c>
      <c r="G207">
        <f t="shared" si="8"/>
        <v>2.8000000000000007</v>
      </c>
      <c r="H207" s="5">
        <v>42635</v>
      </c>
      <c r="I207" s="60">
        <f t="shared" si="9"/>
        <v>12.8</v>
      </c>
      <c r="J207" s="55">
        <v>0</v>
      </c>
      <c r="K207" s="176">
        <v>1.625</v>
      </c>
      <c r="L207" s="176">
        <v>5.375</v>
      </c>
      <c r="M207" s="176">
        <v>82.375</v>
      </c>
      <c r="N207" s="177" t="s">
        <v>122</v>
      </c>
      <c r="R207" s="78"/>
    </row>
    <row r="208" spans="1:18" ht="15.75" customHeight="1" thickBot="1" x14ac:dyDescent="0.3">
      <c r="A208" s="51">
        <v>2016</v>
      </c>
      <c r="B208" s="51">
        <v>9</v>
      </c>
      <c r="C208" s="51">
        <v>23</v>
      </c>
      <c r="D208" s="51">
        <v>12.2</v>
      </c>
      <c r="E208" s="51" t="s">
        <v>13</v>
      </c>
      <c r="F208" s="19" t="s">
        <v>17</v>
      </c>
      <c r="G208" s="30">
        <f t="shared" si="8"/>
        <v>2.1999999999999993</v>
      </c>
      <c r="H208" s="5">
        <v>42636</v>
      </c>
      <c r="I208" s="117">
        <f t="shared" si="9"/>
        <v>12.2</v>
      </c>
      <c r="J208" s="55">
        <v>0.1</v>
      </c>
      <c r="K208" s="178">
        <v>1.25</v>
      </c>
      <c r="L208" s="178">
        <v>4</v>
      </c>
      <c r="M208" s="178">
        <v>78</v>
      </c>
      <c r="N208" s="179" t="s">
        <v>122</v>
      </c>
      <c r="R208" s="78"/>
    </row>
    <row r="209" spans="1:18" ht="15.75" customHeight="1" thickBot="1" x14ac:dyDescent="0.3">
      <c r="A209" s="1">
        <v>2016</v>
      </c>
      <c r="B209" s="1">
        <v>9</v>
      </c>
      <c r="C209" s="1">
        <v>24</v>
      </c>
      <c r="D209" s="1">
        <v>9.9</v>
      </c>
      <c r="E209" s="1" t="s">
        <v>12</v>
      </c>
      <c r="F209" s="39" t="s">
        <v>18</v>
      </c>
      <c r="G209">
        <f>D209-5</f>
        <v>4.9000000000000004</v>
      </c>
      <c r="H209" s="5">
        <v>42637</v>
      </c>
      <c r="I209" s="60">
        <f t="shared" si="9"/>
        <v>9.9</v>
      </c>
      <c r="J209" s="55">
        <v>0</v>
      </c>
      <c r="K209" s="143">
        <v>1.25</v>
      </c>
      <c r="L209" s="143">
        <v>4</v>
      </c>
      <c r="M209" s="143">
        <v>67</v>
      </c>
      <c r="N209" s="143" t="s">
        <v>119</v>
      </c>
      <c r="R209" s="78"/>
    </row>
    <row r="210" spans="1:18" ht="15.75" customHeight="1" thickBot="1" x14ac:dyDescent="0.3">
      <c r="A210" s="1">
        <v>2016</v>
      </c>
      <c r="B210" s="1">
        <v>9</v>
      </c>
      <c r="C210" s="1">
        <v>25</v>
      </c>
      <c r="D210" s="1">
        <v>9.6999999999999993</v>
      </c>
      <c r="E210" s="1" t="s">
        <v>12</v>
      </c>
      <c r="F210" s="21" t="s">
        <v>18</v>
      </c>
      <c r="G210">
        <f t="shared" ref="G210:G215" si="10">D210-5</f>
        <v>4.6999999999999993</v>
      </c>
      <c r="H210" s="5">
        <v>42638</v>
      </c>
      <c r="I210" s="60">
        <f t="shared" si="9"/>
        <v>9.6999999999999993</v>
      </c>
      <c r="J210" s="55">
        <v>0</v>
      </c>
      <c r="K210" s="143">
        <v>1.375</v>
      </c>
      <c r="L210" s="143">
        <v>4.75</v>
      </c>
      <c r="M210" s="143">
        <v>64.25</v>
      </c>
      <c r="N210" s="143" t="s">
        <v>129</v>
      </c>
      <c r="R210" s="78"/>
    </row>
    <row r="211" spans="1:18" ht="15.75" customHeight="1" thickBot="1" x14ac:dyDescent="0.3">
      <c r="A211" s="1">
        <v>2016</v>
      </c>
      <c r="B211" s="1">
        <v>9</v>
      </c>
      <c r="C211" s="1">
        <v>26</v>
      </c>
      <c r="D211" s="1">
        <v>8.4</v>
      </c>
      <c r="E211" s="1" t="s">
        <v>12</v>
      </c>
      <c r="F211" s="21" t="s">
        <v>18</v>
      </c>
      <c r="G211">
        <f t="shared" si="10"/>
        <v>3.4000000000000004</v>
      </c>
      <c r="H211" s="5">
        <v>42639</v>
      </c>
      <c r="I211" s="60">
        <f t="shared" si="9"/>
        <v>8.4</v>
      </c>
      <c r="J211" s="55">
        <v>0</v>
      </c>
      <c r="K211" s="143">
        <v>0.875</v>
      </c>
      <c r="L211" s="143">
        <v>3.5</v>
      </c>
      <c r="M211" s="143">
        <v>71</v>
      </c>
      <c r="N211" s="143" t="s">
        <v>120</v>
      </c>
      <c r="R211" s="78"/>
    </row>
    <row r="212" spans="1:18" ht="15.75" customHeight="1" thickBot="1" x14ac:dyDescent="0.3">
      <c r="A212" s="1">
        <v>2016</v>
      </c>
      <c r="B212" s="1">
        <v>9</v>
      </c>
      <c r="C212" s="1">
        <v>27</v>
      </c>
      <c r="D212" s="1">
        <v>7.6</v>
      </c>
      <c r="E212" s="1" t="s">
        <v>12</v>
      </c>
      <c r="F212" s="21" t="s">
        <v>18</v>
      </c>
      <c r="G212">
        <f t="shared" si="10"/>
        <v>2.5999999999999996</v>
      </c>
      <c r="H212" s="5">
        <v>42640</v>
      </c>
      <c r="I212" s="60">
        <f t="shared" si="9"/>
        <v>7.6</v>
      </c>
      <c r="J212" s="55">
        <v>0</v>
      </c>
      <c r="K212" s="143">
        <v>0.625</v>
      </c>
      <c r="L212" s="143">
        <v>3.125</v>
      </c>
      <c r="M212" s="143">
        <v>74.125</v>
      </c>
      <c r="N212" s="143" t="s">
        <v>118</v>
      </c>
      <c r="R212" s="78"/>
    </row>
    <row r="213" spans="1:18" ht="15.75" customHeight="1" thickBot="1" x14ac:dyDescent="0.3">
      <c r="A213" s="1">
        <v>2016</v>
      </c>
      <c r="B213" s="1">
        <v>9</v>
      </c>
      <c r="C213" s="1">
        <v>28</v>
      </c>
      <c r="D213" s="1">
        <v>7</v>
      </c>
      <c r="E213" s="1" t="s">
        <v>12</v>
      </c>
      <c r="F213" s="21" t="s">
        <v>18</v>
      </c>
      <c r="G213">
        <f t="shared" si="10"/>
        <v>2</v>
      </c>
      <c r="H213" s="5">
        <v>42641</v>
      </c>
      <c r="I213" s="60">
        <f t="shared" si="9"/>
        <v>7</v>
      </c>
      <c r="J213" s="55">
        <v>0</v>
      </c>
      <c r="K213" s="143">
        <v>0.625</v>
      </c>
      <c r="L213" s="143">
        <v>1.875</v>
      </c>
      <c r="M213" s="143">
        <v>72.5</v>
      </c>
      <c r="N213" s="143" t="s">
        <v>127</v>
      </c>
      <c r="R213" s="78"/>
    </row>
    <row r="214" spans="1:18" ht="15.75" customHeight="1" thickBot="1" x14ac:dyDescent="0.3">
      <c r="A214" s="1">
        <v>2016</v>
      </c>
      <c r="B214" s="1">
        <v>9</v>
      </c>
      <c r="C214" s="1">
        <v>29</v>
      </c>
      <c r="D214" s="1">
        <v>7.7</v>
      </c>
      <c r="E214" s="1" t="s">
        <v>12</v>
      </c>
      <c r="F214" s="21" t="s">
        <v>18</v>
      </c>
      <c r="G214">
        <f t="shared" si="10"/>
        <v>2.7</v>
      </c>
      <c r="H214" s="5">
        <v>42642</v>
      </c>
      <c r="I214" s="60">
        <f t="shared" si="9"/>
        <v>7.7</v>
      </c>
      <c r="J214" s="55">
        <v>0</v>
      </c>
      <c r="K214" s="143">
        <v>1</v>
      </c>
      <c r="L214" s="143">
        <v>3.25</v>
      </c>
      <c r="M214" s="143">
        <v>71.375</v>
      </c>
      <c r="N214" s="143" t="s">
        <v>125</v>
      </c>
      <c r="R214" s="78"/>
    </row>
    <row r="215" spans="1:18" ht="15.75" customHeight="1" thickBot="1" x14ac:dyDescent="0.3">
      <c r="A215" s="51">
        <v>2016</v>
      </c>
      <c r="B215" s="51">
        <v>9</v>
      </c>
      <c r="C215" s="51">
        <v>30</v>
      </c>
      <c r="D215" s="51">
        <v>8.1999999999999993</v>
      </c>
      <c r="E215" s="51" t="s">
        <v>12</v>
      </c>
      <c r="F215" s="21" t="s">
        <v>18</v>
      </c>
      <c r="G215" s="30">
        <f t="shared" si="10"/>
        <v>3.1999999999999993</v>
      </c>
      <c r="H215" s="5">
        <v>42643</v>
      </c>
      <c r="I215" s="117">
        <f t="shared" si="9"/>
        <v>8.1999999999999993</v>
      </c>
      <c r="J215" s="55">
        <v>0</v>
      </c>
      <c r="K215" s="143">
        <v>2.125</v>
      </c>
      <c r="L215" s="143">
        <v>6.25</v>
      </c>
      <c r="M215" s="143">
        <v>66.375</v>
      </c>
      <c r="N215" s="143" t="s">
        <v>125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>
      <c r="R239" s="78"/>
    </row>
    <row r="240" spans="18:18" ht="15.75" customHeight="1" x14ac:dyDescent="0.25">
      <c r="R240" s="78"/>
    </row>
    <row r="241" spans="18:18" ht="15.75" customHeight="1" x14ac:dyDescent="0.25">
      <c r="R241" s="78"/>
    </row>
    <row r="242" spans="18:18" ht="15.75" customHeight="1" x14ac:dyDescent="0.25">
      <c r="R242" s="78"/>
    </row>
    <row r="243" spans="18:18" ht="15.75" customHeight="1" x14ac:dyDescent="0.25">
      <c r="R243" s="78"/>
    </row>
    <row r="244" spans="18:18" ht="15.75" customHeight="1" x14ac:dyDescent="0.25">
      <c r="R244" s="78"/>
    </row>
    <row r="245" spans="18:18" ht="15.75" customHeight="1" x14ac:dyDescent="0.25">
      <c r="R245" s="78"/>
    </row>
    <row r="246" spans="18:18" ht="15.75" customHeight="1" x14ac:dyDescent="0.25">
      <c r="R246" s="78"/>
    </row>
    <row r="247" spans="18:18" ht="15.75" customHeight="1" x14ac:dyDescent="0.25">
      <c r="R247" s="78"/>
    </row>
    <row r="248" spans="18:18" ht="15.75" customHeight="1" x14ac:dyDescent="0.25">
      <c r="R248" s="78"/>
    </row>
    <row r="249" spans="18:18" ht="15.75" customHeight="1" x14ac:dyDescent="0.25">
      <c r="R249" s="78"/>
    </row>
    <row r="250" spans="18:18" ht="15.75" customHeight="1" x14ac:dyDescent="0.25">
      <c r="R250" s="78"/>
    </row>
    <row r="251" spans="18:18" ht="15.75" customHeight="1" x14ac:dyDescent="0.25">
      <c r="R251" s="78"/>
    </row>
    <row r="252" spans="18:18" ht="15.75" customHeight="1" x14ac:dyDescent="0.25">
      <c r="R252" s="78"/>
    </row>
    <row r="253" spans="18:18" ht="15.75" customHeight="1" x14ac:dyDescent="0.25">
      <c r="R253" s="78"/>
    </row>
    <row r="254" spans="18:18" ht="15.75" customHeight="1" x14ac:dyDescent="0.25">
      <c r="R254" s="78"/>
    </row>
    <row r="255" spans="18:18" ht="15.75" customHeight="1" x14ac:dyDescent="0.25">
      <c r="R255" s="78"/>
    </row>
    <row r="256" spans="18:18" ht="15.75" customHeight="1" x14ac:dyDescent="0.25">
      <c r="R256" s="78"/>
    </row>
    <row r="257" spans="18:18" ht="15.75" customHeight="1" x14ac:dyDescent="0.25">
      <c r="R257" s="78"/>
    </row>
    <row r="258" spans="18:18" ht="15.75" customHeight="1" x14ac:dyDescent="0.25">
      <c r="R258" s="78"/>
    </row>
    <row r="259" spans="18:18" ht="15.75" customHeight="1" x14ac:dyDescent="0.25">
      <c r="R259" s="78"/>
    </row>
    <row r="260" spans="18:18" ht="15.75" customHeight="1" x14ac:dyDescent="0.25">
      <c r="R260" s="78"/>
    </row>
    <row r="261" spans="18:18" ht="15.75" customHeight="1" x14ac:dyDescent="0.25">
      <c r="R261" s="78"/>
    </row>
    <row r="262" spans="18:18" ht="15.75" customHeight="1" x14ac:dyDescent="0.25">
      <c r="R262" s="78"/>
    </row>
    <row r="263" spans="18:18" ht="15.75" customHeight="1" x14ac:dyDescent="0.25">
      <c r="R263" s="78"/>
    </row>
    <row r="264" spans="18:18" ht="15.75" customHeight="1" x14ac:dyDescent="0.25">
      <c r="R264" s="78"/>
    </row>
    <row r="265" spans="18:18" ht="15.75" customHeight="1" x14ac:dyDescent="0.25">
      <c r="R265" s="78"/>
    </row>
    <row r="266" spans="18:18" ht="15.75" customHeight="1" x14ac:dyDescent="0.25">
      <c r="R266" s="78"/>
    </row>
    <row r="267" spans="18:18" ht="15.75" customHeight="1" x14ac:dyDescent="0.25">
      <c r="R267" s="78"/>
    </row>
    <row r="268" spans="18:18" ht="15.75" customHeight="1" x14ac:dyDescent="0.25">
      <c r="R268" s="78"/>
    </row>
    <row r="269" spans="18:18" ht="15.75" customHeight="1" x14ac:dyDescent="0.25">
      <c r="R269" s="78"/>
    </row>
    <row r="270" spans="18:18" ht="15.75" customHeight="1" x14ac:dyDescent="0.25">
      <c r="R270" s="78"/>
    </row>
    <row r="271" spans="18:18" ht="15.75" customHeight="1" x14ac:dyDescent="0.25">
      <c r="R271" s="78"/>
    </row>
    <row r="272" spans="18:18" ht="15.75" customHeight="1" x14ac:dyDescent="0.25">
      <c r="R272" s="78"/>
    </row>
    <row r="273" spans="18:18" ht="15.75" customHeight="1" x14ac:dyDescent="0.25">
      <c r="R273" s="78"/>
    </row>
    <row r="274" spans="18:18" ht="15.75" customHeight="1" x14ac:dyDescent="0.25">
      <c r="R274" s="78"/>
    </row>
    <row r="275" spans="18:18" ht="15.75" customHeight="1" x14ac:dyDescent="0.25">
      <c r="R275" s="78"/>
    </row>
    <row r="276" spans="18:18" ht="15.75" customHeight="1" x14ac:dyDescent="0.25">
      <c r="R276" s="78"/>
    </row>
    <row r="277" spans="18:18" ht="15.75" customHeight="1" x14ac:dyDescent="0.25">
      <c r="R277" s="78"/>
    </row>
    <row r="278" spans="18:18" ht="15.75" customHeight="1" x14ac:dyDescent="0.25">
      <c r="R278" s="78"/>
    </row>
    <row r="279" spans="18:18" ht="15.75" customHeight="1" x14ac:dyDescent="0.25">
      <c r="R279" s="78"/>
    </row>
    <row r="280" spans="18:18" ht="15.75" customHeight="1" x14ac:dyDescent="0.25">
      <c r="R280" s="78"/>
    </row>
    <row r="281" spans="18:18" ht="15.75" customHeight="1" x14ac:dyDescent="0.25">
      <c r="R281" s="78"/>
    </row>
    <row r="282" spans="18:18" ht="15.75" customHeight="1" x14ac:dyDescent="0.25">
      <c r="R282" s="78"/>
    </row>
    <row r="283" spans="18:18" ht="15.75" customHeight="1" x14ac:dyDescent="0.25">
      <c r="R283" s="78"/>
    </row>
    <row r="284" spans="18:18" ht="15.75" customHeight="1" x14ac:dyDescent="0.25">
      <c r="R284" s="78"/>
    </row>
    <row r="285" spans="18:18" ht="15.75" customHeight="1" x14ac:dyDescent="0.25">
      <c r="R285" s="78"/>
    </row>
    <row r="286" spans="18:18" ht="15.75" customHeight="1" x14ac:dyDescent="0.25">
      <c r="R286" s="78"/>
    </row>
    <row r="287" spans="18:18" ht="15.75" customHeight="1" x14ac:dyDescent="0.25">
      <c r="R287" s="78"/>
    </row>
    <row r="288" spans="18:18" ht="15.75" customHeight="1" x14ac:dyDescent="0.25">
      <c r="R288" s="78"/>
    </row>
    <row r="289" spans="18:18" ht="15.75" customHeight="1" x14ac:dyDescent="0.25">
      <c r="R289" s="78"/>
    </row>
    <row r="290" spans="18:18" ht="15.75" customHeight="1" x14ac:dyDescent="0.25">
      <c r="R290" s="78"/>
    </row>
    <row r="291" spans="18:18" ht="15.75" customHeight="1" x14ac:dyDescent="0.25">
      <c r="R291" s="78"/>
    </row>
    <row r="292" spans="18:18" ht="15.75" customHeight="1" x14ac:dyDescent="0.25">
      <c r="R292" s="78"/>
    </row>
    <row r="293" spans="18:18" ht="15.75" customHeight="1" x14ac:dyDescent="0.25">
      <c r="R293" s="78"/>
    </row>
    <row r="294" spans="18:18" ht="15.75" customHeight="1" x14ac:dyDescent="0.25">
      <c r="R294" s="78"/>
    </row>
    <row r="295" spans="18:18" ht="15.75" customHeight="1" x14ac:dyDescent="0.25">
      <c r="R295" s="78"/>
    </row>
    <row r="296" spans="18:18" ht="15.75" customHeight="1" x14ac:dyDescent="0.25">
      <c r="R296" s="78"/>
    </row>
    <row r="297" spans="18:18" ht="15.75" customHeight="1" x14ac:dyDescent="0.25">
      <c r="R297" s="78"/>
    </row>
    <row r="298" spans="18:18" ht="15.75" customHeight="1" x14ac:dyDescent="0.25">
      <c r="R298" s="78"/>
    </row>
    <row r="299" spans="18:18" ht="15.75" customHeight="1" x14ac:dyDescent="0.25">
      <c r="R299" s="78"/>
    </row>
    <row r="300" spans="18:18" ht="15.75" customHeight="1" x14ac:dyDescent="0.25">
      <c r="R300" s="78"/>
    </row>
    <row r="301" spans="18:18" ht="15.75" customHeight="1" x14ac:dyDescent="0.25">
      <c r="R301" s="78"/>
    </row>
    <row r="302" spans="18:18" ht="15.75" customHeight="1" x14ac:dyDescent="0.25">
      <c r="R302" s="78"/>
    </row>
    <row r="303" spans="18:18" ht="15.75" customHeight="1" x14ac:dyDescent="0.25">
      <c r="R303" s="78"/>
    </row>
    <row r="304" spans="18:18" ht="15.75" customHeight="1" x14ac:dyDescent="0.25">
      <c r="R304" s="78"/>
    </row>
    <row r="305" spans="18:18" ht="15.75" customHeight="1" x14ac:dyDescent="0.25">
      <c r="R305" s="78"/>
    </row>
    <row r="306" spans="18:18" ht="15.75" customHeight="1" x14ac:dyDescent="0.25">
      <c r="R306" s="78"/>
    </row>
    <row r="307" spans="18:18" ht="15.75" customHeight="1" x14ac:dyDescent="0.25">
      <c r="R307" s="78"/>
    </row>
    <row r="308" spans="18:18" ht="15.75" customHeight="1" x14ac:dyDescent="0.25">
      <c r="R308" s="78"/>
    </row>
    <row r="309" spans="18:18" ht="15.75" customHeight="1" x14ac:dyDescent="0.25">
      <c r="R309" s="78"/>
    </row>
    <row r="310" spans="18:18" ht="15.75" customHeight="1" x14ac:dyDescent="0.25">
      <c r="R310" s="78"/>
    </row>
    <row r="311" spans="18:18" ht="15.75" customHeight="1" x14ac:dyDescent="0.25">
      <c r="R311" s="78"/>
    </row>
    <row r="312" spans="18:18" ht="15.75" customHeight="1" x14ac:dyDescent="0.25">
      <c r="R312" s="78"/>
    </row>
    <row r="313" spans="18:18" ht="15.75" customHeight="1" x14ac:dyDescent="0.25">
      <c r="R313" s="78"/>
    </row>
    <row r="314" spans="18:18" ht="15.75" customHeight="1" x14ac:dyDescent="0.25">
      <c r="R314" s="78"/>
    </row>
    <row r="315" spans="18:18" ht="15.75" customHeight="1" x14ac:dyDescent="0.25">
      <c r="R315" s="78"/>
    </row>
    <row r="316" spans="18:18" ht="15.75" customHeight="1" x14ac:dyDescent="0.25">
      <c r="R316" s="78"/>
    </row>
    <row r="317" spans="18:18" ht="15.75" customHeight="1" x14ac:dyDescent="0.25">
      <c r="R317" s="78"/>
    </row>
    <row r="318" spans="18:18" ht="15.75" customHeight="1" x14ac:dyDescent="0.25">
      <c r="R318" s="78"/>
    </row>
    <row r="319" spans="18:18" ht="15.75" customHeight="1" x14ac:dyDescent="0.25">
      <c r="R319" s="78"/>
    </row>
    <row r="320" spans="18:18" ht="15.75" customHeight="1" x14ac:dyDescent="0.25">
      <c r="R320" s="78"/>
    </row>
    <row r="321" spans="18:18" ht="15.75" customHeight="1" x14ac:dyDescent="0.25">
      <c r="R321" s="78"/>
    </row>
    <row r="322" spans="18:18" ht="15.75" customHeight="1" x14ac:dyDescent="0.25">
      <c r="R322" s="78"/>
    </row>
    <row r="323" spans="18:18" ht="15.75" customHeight="1" x14ac:dyDescent="0.25">
      <c r="R323" s="78"/>
    </row>
    <row r="324" spans="18:18" ht="15.75" customHeight="1" x14ac:dyDescent="0.25">
      <c r="R324" s="78"/>
    </row>
    <row r="325" spans="18:18" ht="15.75" customHeight="1" x14ac:dyDescent="0.25">
      <c r="R325" s="78"/>
    </row>
    <row r="326" spans="18:18" ht="15.75" customHeight="1" x14ac:dyDescent="0.25">
      <c r="R326" s="78"/>
    </row>
    <row r="327" spans="18:18" ht="15.75" customHeight="1" x14ac:dyDescent="0.25">
      <c r="R327" s="78"/>
    </row>
    <row r="328" spans="18:18" ht="15.75" customHeight="1" x14ac:dyDescent="0.25">
      <c r="R328" s="78"/>
    </row>
    <row r="329" spans="18:18" ht="15.75" customHeight="1" x14ac:dyDescent="0.25">
      <c r="R329" s="78"/>
    </row>
    <row r="330" spans="18:18" ht="15.75" customHeight="1" x14ac:dyDescent="0.25">
      <c r="R330" s="78"/>
    </row>
    <row r="331" spans="18:18" ht="15.75" customHeight="1" x14ac:dyDescent="0.25">
      <c r="R331" s="78"/>
    </row>
    <row r="332" spans="18:18" ht="15.75" customHeight="1" x14ac:dyDescent="0.25">
      <c r="R332" s="78"/>
    </row>
    <row r="333" spans="18:18" ht="15.75" customHeight="1" x14ac:dyDescent="0.25">
      <c r="R333" s="78"/>
    </row>
    <row r="334" spans="18:18" ht="15.75" customHeight="1" x14ac:dyDescent="0.25">
      <c r="R334" s="78"/>
    </row>
    <row r="335" spans="18:18" ht="15.75" customHeight="1" x14ac:dyDescent="0.25">
      <c r="R335" s="78"/>
    </row>
    <row r="336" spans="18:18" ht="15.75" customHeight="1" x14ac:dyDescent="0.25">
      <c r="R336" s="78"/>
    </row>
    <row r="337" spans="18:18" ht="15.75" customHeight="1" x14ac:dyDescent="0.25">
      <c r="R337" s="78"/>
    </row>
    <row r="338" spans="18:18" ht="15.75" customHeight="1" x14ac:dyDescent="0.25">
      <c r="R338" s="78"/>
    </row>
    <row r="339" spans="18:18" ht="15.75" customHeight="1" x14ac:dyDescent="0.25">
      <c r="R339" s="78"/>
    </row>
    <row r="340" spans="18:18" ht="15.75" customHeight="1" x14ac:dyDescent="0.25">
      <c r="R340" s="78"/>
    </row>
    <row r="341" spans="18:18" ht="15.75" customHeight="1" x14ac:dyDescent="0.25">
      <c r="R341" s="78"/>
    </row>
    <row r="342" spans="18:18" ht="15.75" customHeight="1" x14ac:dyDescent="0.25">
      <c r="R342" s="78"/>
    </row>
    <row r="343" spans="18:18" ht="15.75" customHeight="1" x14ac:dyDescent="0.25">
      <c r="R343" s="78"/>
    </row>
    <row r="344" spans="18:18" ht="15.75" customHeight="1" x14ac:dyDescent="0.25">
      <c r="R344" s="78"/>
    </row>
    <row r="345" spans="18:18" ht="15.75" customHeight="1" x14ac:dyDescent="0.25">
      <c r="R345" s="78"/>
    </row>
    <row r="346" spans="18:18" ht="15.75" customHeight="1" x14ac:dyDescent="0.25">
      <c r="R346" s="78"/>
    </row>
    <row r="347" spans="18:18" ht="15.75" customHeight="1" x14ac:dyDescent="0.25">
      <c r="R347" s="78"/>
    </row>
    <row r="348" spans="18:18" ht="15.75" customHeight="1" x14ac:dyDescent="0.25">
      <c r="R348" s="78"/>
    </row>
    <row r="349" spans="18:18" ht="15.75" customHeight="1" x14ac:dyDescent="0.25">
      <c r="R349" s="78"/>
    </row>
    <row r="350" spans="18:18" ht="15.75" customHeight="1" x14ac:dyDescent="0.25">
      <c r="R350" s="78"/>
    </row>
    <row r="351" spans="18:18" ht="15.75" customHeight="1" x14ac:dyDescent="0.25">
      <c r="R351" s="78"/>
    </row>
    <row r="352" spans="18:18" ht="15.75" customHeight="1" x14ac:dyDescent="0.25">
      <c r="R352" s="78"/>
    </row>
    <row r="353" spans="18:18" ht="15.75" customHeight="1" x14ac:dyDescent="0.25">
      <c r="R353" s="78"/>
    </row>
    <row r="354" spans="18:18" ht="15.75" customHeight="1" x14ac:dyDescent="0.25">
      <c r="R354" s="78"/>
    </row>
    <row r="355" spans="18:18" ht="15.75" customHeight="1" x14ac:dyDescent="0.25">
      <c r="R355" s="78"/>
    </row>
    <row r="356" spans="18:18" ht="15.75" customHeight="1" x14ac:dyDescent="0.25">
      <c r="R356" s="78"/>
    </row>
    <row r="357" spans="18:18" ht="15.75" customHeight="1" x14ac:dyDescent="0.25">
      <c r="R357" s="78"/>
    </row>
    <row r="358" spans="18:18" ht="15.75" customHeight="1" x14ac:dyDescent="0.25">
      <c r="R358" s="78"/>
    </row>
    <row r="359" spans="18:18" ht="15.75" customHeight="1" x14ac:dyDescent="0.25">
      <c r="R359" s="78"/>
    </row>
    <row r="360" spans="18:18" ht="15.75" customHeight="1" x14ac:dyDescent="0.25">
      <c r="R360" s="78"/>
    </row>
    <row r="361" spans="18:18" ht="15.75" customHeight="1" x14ac:dyDescent="0.25">
      <c r="R361" s="78"/>
    </row>
    <row r="362" spans="18:18" ht="15.75" customHeight="1" x14ac:dyDescent="0.25">
      <c r="R362" s="78"/>
    </row>
    <row r="363" spans="18:18" ht="15.75" customHeight="1" x14ac:dyDescent="0.25">
      <c r="R363" s="78"/>
    </row>
    <row r="364" spans="18:18" ht="15.75" customHeight="1" x14ac:dyDescent="0.25">
      <c r="R364" s="78"/>
    </row>
    <row r="365" spans="18:18" ht="15.75" customHeight="1" x14ac:dyDescent="0.25">
      <c r="R365" s="78"/>
    </row>
    <row r="366" spans="18:18" ht="15.75" customHeight="1" x14ac:dyDescent="0.25">
      <c r="R366" s="78"/>
    </row>
    <row r="367" spans="18:18" ht="15.75" customHeight="1" x14ac:dyDescent="0.25">
      <c r="R367" s="78"/>
    </row>
    <row r="368" spans="18:18" ht="15.75" customHeight="1" x14ac:dyDescent="0.25">
      <c r="R368" s="78"/>
    </row>
    <row r="369" spans="18:18" ht="15.75" customHeight="1" x14ac:dyDescent="0.25">
      <c r="R369" s="78"/>
    </row>
    <row r="370" spans="18:18" ht="15.75" customHeight="1" x14ac:dyDescent="0.25">
      <c r="R370" s="78"/>
    </row>
    <row r="371" spans="18:18" ht="15.75" customHeight="1" x14ac:dyDescent="0.25">
      <c r="R371" s="78"/>
    </row>
    <row r="372" spans="18:18" ht="15.75" customHeight="1" x14ac:dyDescent="0.25">
      <c r="R372" s="78"/>
    </row>
    <row r="373" spans="18:18" ht="15.75" customHeight="1" x14ac:dyDescent="0.25">
      <c r="R373" s="78"/>
    </row>
    <row r="374" spans="18:18" ht="15.75" customHeight="1" x14ac:dyDescent="0.25">
      <c r="R374" s="78"/>
    </row>
    <row r="375" spans="18:18" ht="15.75" customHeight="1" x14ac:dyDescent="0.25">
      <c r="R375" s="78"/>
    </row>
    <row r="376" spans="18:18" ht="15.75" customHeight="1" x14ac:dyDescent="0.25">
      <c r="R376" s="78"/>
    </row>
    <row r="377" spans="18:18" ht="15.75" customHeight="1" x14ac:dyDescent="0.25">
      <c r="R377" s="78"/>
    </row>
    <row r="378" spans="18:18" ht="15.75" customHeight="1" x14ac:dyDescent="0.25">
      <c r="R378" s="78"/>
    </row>
    <row r="379" spans="18:18" ht="15.75" customHeight="1" x14ac:dyDescent="0.25">
      <c r="R379" s="78"/>
    </row>
    <row r="380" spans="18:18" ht="15.75" customHeight="1" x14ac:dyDescent="0.25">
      <c r="R380" s="78"/>
    </row>
    <row r="381" spans="18:18" ht="15.75" customHeight="1" x14ac:dyDescent="0.25">
      <c r="R381" s="78"/>
    </row>
    <row r="382" spans="18:18" ht="15.75" customHeight="1" x14ac:dyDescent="0.25">
      <c r="R382" s="78"/>
    </row>
    <row r="383" spans="18:18" ht="15.75" customHeight="1" x14ac:dyDescent="0.25">
      <c r="R383" s="78"/>
    </row>
    <row r="384" spans="18:18" ht="15.75" customHeight="1" x14ac:dyDescent="0.25">
      <c r="R384" s="78"/>
    </row>
    <row r="385" spans="18:18" ht="15.75" customHeight="1" x14ac:dyDescent="0.25">
      <c r="R385" s="78"/>
    </row>
    <row r="386" spans="18:18" ht="15.75" customHeight="1" x14ac:dyDescent="0.25"/>
    <row r="387" spans="18:18" ht="15.75" customHeight="1" x14ac:dyDescent="0.25"/>
    <row r="388" spans="18:18" ht="15.75" customHeight="1" x14ac:dyDescent="0.25"/>
    <row r="389" spans="18:18" ht="15.75" customHeight="1" x14ac:dyDescent="0.25"/>
    <row r="390" spans="18:18" ht="15.75" customHeight="1" x14ac:dyDescent="0.25"/>
    <row r="391" spans="18:18" ht="15.75" customHeight="1" x14ac:dyDescent="0.25"/>
    <row r="392" spans="18:18" ht="15.75" customHeight="1" x14ac:dyDescent="0.25"/>
    <row r="393" spans="18:18" ht="15.75" customHeight="1" x14ac:dyDescent="0.25"/>
    <row r="394" spans="18:18" ht="15.75" customHeight="1" x14ac:dyDescent="0.25"/>
    <row r="395" spans="18:18" ht="15.75" customHeight="1" x14ac:dyDescent="0.25"/>
    <row r="396" spans="18:18" ht="15.75" customHeight="1" x14ac:dyDescent="0.25"/>
    <row r="397" spans="18:18" ht="15.75" customHeight="1" x14ac:dyDescent="0.25"/>
    <row r="398" spans="18:18" ht="15.75" customHeight="1" x14ac:dyDescent="0.25"/>
    <row r="399" spans="18:18" ht="15.75" customHeight="1" x14ac:dyDescent="0.25"/>
    <row r="400" spans="18:18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000"/>
  <sheetViews>
    <sheetView topLeftCell="I1" zoomScale="80" zoomScaleNormal="80" workbookViewId="0">
      <pane ySplit="1" topLeftCell="A140" activePane="bottomLeft" state="frozen"/>
      <selection activeCell="F5" sqref="F5"/>
      <selection pane="bottomLeft" activeCell="AC69" sqref="AC69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33.5703125" bestFit="1" customWidth="1"/>
    <col min="7" max="7" width="12.7109375" bestFit="1" customWidth="1"/>
    <col min="8" max="8" width="19.85546875" bestFit="1" customWidth="1"/>
    <col min="9" max="9" width="14.5703125" customWidth="1"/>
    <col min="10" max="10" width="21.7109375" style="60" customWidth="1"/>
    <col min="11" max="11" width="7.7109375" bestFit="1" customWidth="1"/>
    <col min="12" max="12" width="12" style="143" customWidth="1"/>
    <col min="13" max="13" width="11.28515625" style="143" customWidth="1"/>
    <col min="14" max="14" width="8.7109375" style="143" customWidth="1"/>
    <col min="15" max="15" width="9" style="143" customWidth="1"/>
    <col min="16" max="16" width="8.140625" customWidth="1"/>
    <col min="17" max="19" width="9" customWidth="1"/>
    <col min="20" max="20" width="8.85546875" customWidth="1"/>
    <col min="21" max="21" width="8.28515625" customWidth="1"/>
    <col min="22" max="22" width="8" customWidth="1"/>
    <col min="23" max="23" width="8.28515625" customWidth="1"/>
    <col min="24" max="24" width="8.42578125" bestFit="1" customWidth="1"/>
    <col min="25" max="25" width="8.28515625" bestFit="1" customWidth="1"/>
    <col min="26" max="26" width="15.7109375" customWidth="1"/>
    <col min="27" max="27" width="10.140625" customWidth="1"/>
    <col min="28" max="28" width="12.28515625" customWidth="1"/>
    <col min="29" max="29" width="16.7109375" customWidth="1"/>
  </cols>
  <sheetData>
    <row r="1" spans="1:29" ht="60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6" t="s">
        <v>8</v>
      </c>
      <c r="I1" s="102" t="s">
        <v>6</v>
      </c>
      <c r="J1" s="102" t="s">
        <v>3</v>
      </c>
      <c r="K1" s="102" t="s">
        <v>21</v>
      </c>
      <c r="L1" s="173" t="s">
        <v>113</v>
      </c>
      <c r="M1" s="173" t="s">
        <v>114</v>
      </c>
      <c r="N1" s="173" t="s">
        <v>131</v>
      </c>
      <c r="O1" s="173" t="s">
        <v>116</v>
      </c>
      <c r="P1" s="90" t="s">
        <v>34</v>
      </c>
      <c r="Q1" s="90" t="s">
        <v>30</v>
      </c>
      <c r="R1" s="90" t="s">
        <v>33</v>
      </c>
      <c r="S1" s="90" t="s">
        <v>29</v>
      </c>
      <c r="T1" s="90" t="s">
        <v>36</v>
      </c>
      <c r="U1" s="90" t="s">
        <v>31</v>
      </c>
      <c r="V1" s="90" t="s">
        <v>32</v>
      </c>
      <c r="W1" s="90" t="s">
        <v>35</v>
      </c>
      <c r="X1" s="91" t="s">
        <v>37</v>
      </c>
      <c r="Y1" s="91" t="s">
        <v>38</v>
      </c>
      <c r="Z1" s="91" t="s">
        <v>39</v>
      </c>
      <c r="AA1" s="91" t="s">
        <v>40</v>
      </c>
      <c r="AB1" s="91" t="s">
        <v>42</v>
      </c>
      <c r="AC1" s="91" t="s">
        <v>41</v>
      </c>
    </row>
    <row r="2" spans="1:29" ht="15.75" thickBot="1" x14ac:dyDescent="0.3">
      <c r="A2" s="1">
        <v>2017</v>
      </c>
      <c r="B2" s="1">
        <v>3</v>
      </c>
      <c r="C2" s="1">
        <v>1</v>
      </c>
      <c r="D2" s="1">
        <v>-6.6</v>
      </c>
      <c r="E2" s="1" t="s">
        <v>9</v>
      </c>
      <c r="F2" s="1" t="s">
        <v>9</v>
      </c>
      <c r="G2">
        <f>D2+5</f>
        <v>-1.5999999999999996</v>
      </c>
      <c r="I2" s="31">
        <v>42795</v>
      </c>
      <c r="J2" s="60">
        <f>D2</f>
        <v>-6.6</v>
      </c>
      <c r="K2" s="96">
        <v>0</v>
      </c>
      <c r="L2" s="143">
        <v>1.5</v>
      </c>
      <c r="M2" s="143">
        <v>3.375</v>
      </c>
      <c r="N2" s="143">
        <v>81.875</v>
      </c>
      <c r="O2" s="143" t="s">
        <v>120</v>
      </c>
    </row>
    <row r="3" spans="1:29" ht="15.75" thickBot="1" x14ac:dyDescent="0.3">
      <c r="A3" s="1">
        <v>2017</v>
      </c>
      <c r="B3" s="1">
        <v>3</v>
      </c>
      <c r="C3" s="1">
        <v>2</v>
      </c>
      <c r="D3" s="1">
        <v>-4.4000000000000004</v>
      </c>
      <c r="E3" s="1" t="s">
        <v>10</v>
      </c>
      <c r="F3" s="1" t="s">
        <v>9</v>
      </c>
      <c r="G3">
        <f t="shared" ref="G3:G25" si="0">D3+5</f>
        <v>0.59999999999999964</v>
      </c>
      <c r="I3" s="31">
        <v>42796</v>
      </c>
      <c r="J3" s="60">
        <f t="shared" ref="J3:J66" si="1">D3</f>
        <v>-4.4000000000000004</v>
      </c>
      <c r="K3" s="55">
        <v>3.1</v>
      </c>
      <c r="L3" s="143">
        <v>3.75</v>
      </c>
      <c r="M3" s="143">
        <v>6.25</v>
      </c>
      <c r="N3" s="143">
        <v>81.5</v>
      </c>
      <c r="O3" s="143" t="s">
        <v>119</v>
      </c>
    </row>
    <row r="4" spans="1:29" ht="15.75" thickBot="1" x14ac:dyDescent="0.3">
      <c r="A4" s="1">
        <v>2017</v>
      </c>
      <c r="B4" s="1">
        <v>3</v>
      </c>
      <c r="C4" s="1">
        <v>3</v>
      </c>
      <c r="D4" s="1">
        <v>-5.2</v>
      </c>
      <c r="E4" s="1" t="s">
        <v>9</v>
      </c>
      <c r="F4" s="1" t="s">
        <v>9</v>
      </c>
      <c r="G4">
        <f t="shared" si="0"/>
        <v>-0.20000000000000018</v>
      </c>
      <c r="I4" s="31">
        <v>42797</v>
      </c>
      <c r="J4" s="60">
        <f t="shared" si="1"/>
        <v>-5.2</v>
      </c>
      <c r="K4" s="55">
        <v>0</v>
      </c>
      <c r="L4" s="143">
        <v>2.125</v>
      </c>
      <c r="M4" s="143">
        <v>5.75</v>
      </c>
      <c r="N4" s="143">
        <v>81.375</v>
      </c>
      <c r="O4" s="143" t="s">
        <v>117</v>
      </c>
    </row>
    <row r="5" spans="1:29" ht="15.75" thickBot="1" x14ac:dyDescent="0.3">
      <c r="A5" s="1">
        <v>2017</v>
      </c>
      <c r="B5" s="1">
        <v>3</v>
      </c>
      <c r="C5" s="1">
        <v>4</v>
      </c>
      <c r="D5" s="1">
        <v>-5.8</v>
      </c>
      <c r="E5" s="1" t="s">
        <v>9</v>
      </c>
      <c r="F5" s="1" t="s">
        <v>9</v>
      </c>
      <c r="G5">
        <f t="shared" si="0"/>
        <v>-0.79999999999999982</v>
      </c>
      <c r="I5" s="31">
        <v>42798</v>
      </c>
      <c r="J5" s="60">
        <f t="shared" si="1"/>
        <v>-5.8</v>
      </c>
      <c r="K5" s="55">
        <v>0</v>
      </c>
      <c r="L5" s="143">
        <v>1.75</v>
      </c>
      <c r="M5" s="143">
        <v>4.875</v>
      </c>
      <c r="N5" s="143">
        <v>83.625</v>
      </c>
      <c r="O5" s="143" t="s">
        <v>117</v>
      </c>
      <c r="Q5" s="78"/>
      <c r="S5" s="78"/>
    </row>
    <row r="6" spans="1:29" ht="15.75" thickBot="1" x14ac:dyDescent="0.3">
      <c r="A6" s="1">
        <v>2017</v>
      </c>
      <c r="B6" s="1">
        <v>3</v>
      </c>
      <c r="C6" s="1">
        <v>5</v>
      </c>
      <c r="D6" s="1">
        <v>-7.2</v>
      </c>
      <c r="E6" s="1" t="s">
        <v>9</v>
      </c>
      <c r="F6" s="1" t="s">
        <v>9</v>
      </c>
      <c r="G6">
        <f t="shared" si="0"/>
        <v>-2.2000000000000002</v>
      </c>
      <c r="I6" s="31">
        <v>42799</v>
      </c>
      <c r="J6" s="60">
        <f t="shared" si="1"/>
        <v>-7.2</v>
      </c>
      <c r="K6" s="55">
        <v>0</v>
      </c>
      <c r="L6" s="143">
        <v>0.875</v>
      </c>
      <c r="M6" s="143">
        <v>2.5</v>
      </c>
      <c r="N6" s="143">
        <v>86.25</v>
      </c>
      <c r="O6" s="143" t="s">
        <v>121</v>
      </c>
      <c r="Q6" s="78"/>
      <c r="S6" s="78"/>
    </row>
    <row r="7" spans="1:29" ht="15.75" thickBot="1" x14ac:dyDescent="0.3">
      <c r="A7" s="1">
        <v>2017</v>
      </c>
      <c r="B7" s="1">
        <v>3</v>
      </c>
      <c r="C7" s="1">
        <v>6</v>
      </c>
      <c r="D7" s="1">
        <v>-8.6999999999999993</v>
      </c>
      <c r="E7" s="1" t="s">
        <v>9</v>
      </c>
      <c r="F7" s="1" t="s">
        <v>9</v>
      </c>
      <c r="G7">
        <f t="shared" si="0"/>
        <v>-3.6999999999999993</v>
      </c>
      <c r="I7" s="31">
        <v>42800</v>
      </c>
      <c r="J7" s="60">
        <f t="shared" si="1"/>
        <v>-8.6999999999999993</v>
      </c>
      <c r="K7" s="55">
        <v>0</v>
      </c>
      <c r="L7" s="143">
        <v>1.125</v>
      </c>
      <c r="M7" s="143">
        <v>3</v>
      </c>
      <c r="N7" s="143">
        <v>78</v>
      </c>
      <c r="O7" s="143" t="s">
        <v>120</v>
      </c>
      <c r="Q7" s="78"/>
      <c r="S7" s="78"/>
    </row>
    <row r="8" spans="1:29" ht="15.75" thickBot="1" x14ac:dyDescent="0.3">
      <c r="A8" s="1">
        <v>2017</v>
      </c>
      <c r="B8" s="1">
        <v>3</v>
      </c>
      <c r="C8" s="1">
        <v>7</v>
      </c>
      <c r="D8" s="1">
        <v>-7.1</v>
      </c>
      <c r="E8" s="1" t="s">
        <v>9</v>
      </c>
      <c r="F8" s="1" t="s">
        <v>9</v>
      </c>
      <c r="G8">
        <f t="shared" si="0"/>
        <v>-2.0999999999999996</v>
      </c>
      <c r="I8" s="31">
        <v>42801</v>
      </c>
      <c r="J8" s="60">
        <f t="shared" si="1"/>
        <v>-7.1</v>
      </c>
      <c r="K8" s="55">
        <v>0</v>
      </c>
      <c r="L8" s="143">
        <v>0.75</v>
      </c>
      <c r="M8" s="143">
        <v>2</v>
      </c>
      <c r="N8" s="143">
        <v>79</v>
      </c>
      <c r="O8" s="143" t="s">
        <v>118</v>
      </c>
      <c r="Q8" s="78"/>
      <c r="S8" s="78"/>
    </row>
    <row r="9" spans="1:29" ht="15.75" thickBot="1" x14ac:dyDescent="0.3">
      <c r="A9" s="1">
        <v>2017</v>
      </c>
      <c r="B9" s="1">
        <v>3</v>
      </c>
      <c r="C9" s="1">
        <v>8</v>
      </c>
      <c r="D9" s="1">
        <v>-10.5</v>
      </c>
      <c r="E9" s="1" t="s">
        <v>9</v>
      </c>
      <c r="F9" s="1" t="s">
        <v>9</v>
      </c>
      <c r="G9">
        <f t="shared" si="0"/>
        <v>-5.5</v>
      </c>
      <c r="I9" s="31">
        <v>42802</v>
      </c>
      <c r="J9" s="60">
        <f t="shared" si="1"/>
        <v>-10.5</v>
      </c>
      <c r="K9" s="55">
        <v>0</v>
      </c>
      <c r="L9" s="143">
        <v>0.5</v>
      </c>
      <c r="M9" s="143">
        <v>1.75</v>
      </c>
      <c r="N9" s="143">
        <v>78.125</v>
      </c>
      <c r="O9" s="143" t="s">
        <v>129</v>
      </c>
      <c r="Q9" s="78"/>
      <c r="S9" s="78"/>
    </row>
    <row r="10" spans="1:29" ht="15.75" thickBot="1" x14ac:dyDescent="0.3">
      <c r="A10" s="1">
        <v>2017</v>
      </c>
      <c r="B10" s="1">
        <v>3</v>
      </c>
      <c r="C10" s="1">
        <v>9</v>
      </c>
      <c r="D10" s="1">
        <v>-9</v>
      </c>
      <c r="E10" s="1" t="s">
        <v>9</v>
      </c>
      <c r="F10" s="1" t="s">
        <v>9</v>
      </c>
      <c r="G10">
        <f t="shared" si="0"/>
        <v>-4</v>
      </c>
      <c r="I10" s="31">
        <v>42803</v>
      </c>
      <c r="J10" s="60">
        <f t="shared" si="1"/>
        <v>-9</v>
      </c>
      <c r="K10" s="55">
        <v>0.2</v>
      </c>
      <c r="L10" s="143">
        <v>1.125</v>
      </c>
      <c r="M10" s="143">
        <v>3.5</v>
      </c>
      <c r="N10" s="143">
        <v>75.5</v>
      </c>
      <c r="O10" s="143" t="s">
        <v>120</v>
      </c>
      <c r="Q10" s="78"/>
      <c r="S10" s="78"/>
    </row>
    <row r="11" spans="1:29" ht="15.75" thickBot="1" x14ac:dyDescent="0.3">
      <c r="A11" s="1">
        <v>2017</v>
      </c>
      <c r="B11" s="1">
        <v>3</v>
      </c>
      <c r="C11" s="1">
        <v>10</v>
      </c>
      <c r="D11" s="1">
        <v>-9</v>
      </c>
      <c r="E11" s="1" t="s">
        <v>9</v>
      </c>
      <c r="F11" s="1" t="s">
        <v>9</v>
      </c>
      <c r="G11">
        <f t="shared" si="0"/>
        <v>-4</v>
      </c>
      <c r="I11" s="31">
        <v>42804</v>
      </c>
      <c r="J11" s="60">
        <f t="shared" si="1"/>
        <v>-9</v>
      </c>
      <c r="K11" s="55">
        <v>0</v>
      </c>
      <c r="L11" s="143">
        <v>0.875</v>
      </c>
      <c r="M11" s="143">
        <v>3</v>
      </c>
      <c r="N11" s="143">
        <v>57.25</v>
      </c>
      <c r="O11" s="143" t="s">
        <v>117</v>
      </c>
      <c r="Q11" s="78"/>
      <c r="S11" s="78"/>
    </row>
    <row r="12" spans="1:29" ht="15.75" thickBot="1" x14ac:dyDescent="0.3">
      <c r="A12" s="1">
        <v>2017</v>
      </c>
      <c r="B12" s="1">
        <v>3</v>
      </c>
      <c r="C12" s="1">
        <v>11</v>
      </c>
      <c r="D12" s="1">
        <v>-8.9</v>
      </c>
      <c r="E12" s="1" t="s">
        <v>9</v>
      </c>
      <c r="F12" s="1" t="s">
        <v>9</v>
      </c>
      <c r="G12">
        <f t="shared" si="0"/>
        <v>-3.9000000000000004</v>
      </c>
      <c r="I12" s="31">
        <v>42805</v>
      </c>
      <c r="J12" s="60">
        <f t="shared" si="1"/>
        <v>-8.9</v>
      </c>
      <c r="K12" s="55">
        <v>0</v>
      </c>
      <c r="L12" s="143">
        <v>1.5</v>
      </c>
      <c r="M12" s="143">
        <v>3.375</v>
      </c>
      <c r="N12" s="143">
        <v>63.125</v>
      </c>
      <c r="O12" s="143" t="s">
        <v>122</v>
      </c>
      <c r="Q12" s="78"/>
      <c r="S12" s="78"/>
    </row>
    <row r="13" spans="1:29" ht="15.75" thickBot="1" x14ac:dyDescent="0.3">
      <c r="A13" s="1">
        <v>2017</v>
      </c>
      <c r="B13" s="1">
        <v>3</v>
      </c>
      <c r="C13" s="1">
        <v>12</v>
      </c>
      <c r="D13" s="1">
        <v>-9.1</v>
      </c>
      <c r="E13" s="1" t="s">
        <v>9</v>
      </c>
      <c r="F13" s="1" t="s">
        <v>9</v>
      </c>
      <c r="G13">
        <f t="shared" si="0"/>
        <v>-4.0999999999999996</v>
      </c>
      <c r="I13" s="31">
        <v>42806</v>
      </c>
      <c r="J13" s="60">
        <f t="shared" si="1"/>
        <v>-9.1</v>
      </c>
      <c r="K13" s="55">
        <v>0</v>
      </c>
      <c r="L13" s="143">
        <v>1</v>
      </c>
      <c r="M13" s="143">
        <v>2.625</v>
      </c>
      <c r="N13" s="143">
        <v>60.625</v>
      </c>
      <c r="O13" s="143" t="s">
        <v>121</v>
      </c>
      <c r="Q13" s="78"/>
      <c r="S13" s="78"/>
    </row>
    <row r="14" spans="1:29" ht="15.75" thickBot="1" x14ac:dyDescent="0.3">
      <c r="A14" s="1">
        <v>2017</v>
      </c>
      <c r="B14" s="1">
        <v>3</v>
      </c>
      <c r="C14" s="1">
        <v>13</v>
      </c>
      <c r="D14" s="1">
        <v>-7.4</v>
      </c>
      <c r="E14" s="1" t="s">
        <v>9</v>
      </c>
      <c r="F14" s="1" t="s">
        <v>9</v>
      </c>
      <c r="G14">
        <f t="shared" si="0"/>
        <v>-2.4000000000000004</v>
      </c>
      <c r="I14" s="31">
        <v>42807</v>
      </c>
      <c r="J14" s="60">
        <f t="shared" si="1"/>
        <v>-7.4</v>
      </c>
      <c r="K14" s="55">
        <v>0</v>
      </c>
      <c r="L14" s="143">
        <v>2.125</v>
      </c>
      <c r="M14" s="143">
        <v>4.75</v>
      </c>
      <c r="N14" s="143">
        <v>64.875</v>
      </c>
      <c r="O14" s="143" t="s">
        <v>121</v>
      </c>
      <c r="Q14" s="78"/>
      <c r="S14" s="78"/>
    </row>
    <row r="15" spans="1:29" ht="15.75" thickBot="1" x14ac:dyDescent="0.3">
      <c r="A15" s="1">
        <v>2017</v>
      </c>
      <c r="B15" s="1">
        <v>3</v>
      </c>
      <c r="C15" s="1">
        <v>14</v>
      </c>
      <c r="D15" s="1">
        <v>-6.5</v>
      </c>
      <c r="E15" s="1" t="s">
        <v>9</v>
      </c>
      <c r="F15" s="1" t="s">
        <v>9</v>
      </c>
      <c r="G15">
        <f t="shared" si="0"/>
        <v>-1.5</v>
      </c>
      <c r="I15" s="31">
        <v>42808</v>
      </c>
      <c r="J15" s="60">
        <f t="shared" si="1"/>
        <v>-6.5</v>
      </c>
      <c r="K15" s="55">
        <v>0</v>
      </c>
      <c r="L15" s="143">
        <v>2.25</v>
      </c>
      <c r="M15" s="143">
        <v>5.5</v>
      </c>
      <c r="N15" s="143">
        <v>63.375</v>
      </c>
      <c r="O15" s="143" t="s">
        <v>120</v>
      </c>
      <c r="Q15" s="78"/>
      <c r="S15" s="78"/>
    </row>
    <row r="16" spans="1:29" ht="15.75" thickBot="1" x14ac:dyDescent="0.3">
      <c r="A16" s="1">
        <v>2017</v>
      </c>
      <c r="B16" s="1">
        <v>3</v>
      </c>
      <c r="C16" s="1">
        <v>15</v>
      </c>
      <c r="D16" s="1">
        <v>-6.5</v>
      </c>
      <c r="E16" s="1" t="s">
        <v>9</v>
      </c>
      <c r="F16" s="1" t="s">
        <v>9</v>
      </c>
      <c r="G16">
        <f t="shared" si="0"/>
        <v>-1.5</v>
      </c>
      <c r="I16" s="31">
        <v>42809</v>
      </c>
      <c r="J16" s="60">
        <f t="shared" si="1"/>
        <v>-6.5</v>
      </c>
      <c r="K16" s="55">
        <v>0</v>
      </c>
      <c r="L16" s="143">
        <v>2.25</v>
      </c>
      <c r="M16" s="143">
        <v>5</v>
      </c>
      <c r="N16" s="143">
        <v>79</v>
      </c>
      <c r="O16" s="143" t="s">
        <v>117</v>
      </c>
      <c r="Q16" s="78"/>
      <c r="S16" s="78"/>
    </row>
    <row r="17" spans="1:19" ht="15.75" thickBot="1" x14ac:dyDescent="0.3">
      <c r="A17" s="1">
        <v>2017</v>
      </c>
      <c r="B17" s="1">
        <v>3</v>
      </c>
      <c r="C17" s="1">
        <v>16</v>
      </c>
      <c r="D17" s="1">
        <v>-9.3000000000000007</v>
      </c>
      <c r="E17" s="1" t="s">
        <v>9</v>
      </c>
      <c r="F17" s="1" t="s">
        <v>9</v>
      </c>
      <c r="G17">
        <f t="shared" si="0"/>
        <v>-4.3000000000000007</v>
      </c>
      <c r="I17" s="31">
        <v>42810</v>
      </c>
      <c r="J17" s="60">
        <f t="shared" si="1"/>
        <v>-9.3000000000000007</v>
      </c>
      <c r="K17" s="55">
        <v>0</v>
      </c>
      <c r="L17" s="143">
        <v>0.875</v>
      </c>
      <c r="M17" s="143">
        <v>3.625</v>
      </c>
      <c r="N17" s="143">
        <v>66.375</v>
      </c>
      <c r="O17" s="143" t="s">
        <v>118</v>
      </c>
      <c r="Q17" s="78"/>
      <c r="S17" s="78"/>
    </row>
    <row r="18" spans="1:19" ht="15.75" thickBot="1" x14ac:dyDescent="0.3">
      <c r="A18" s="1">
        <v>2017</v>
      </c>
      <c r="B18" s="1">
        <v>3</v>
      </c>
      <c r="C18" s="1">
        <v>17</v>
      </c>
      <c r="D18" s="1">
        <v>-8.6</v>
      </c>
      <c r="E18" s="1" t="s">
        <v>9</v>
      </c>
      <c r="F18" s="1" t="s">
        <v>9</v>
      </c>
      <c r="G18">
        <f t="shared" si="0"/>
        <v>-3.5999999999999996</v>
      </c>
      <c r="I18" s="31">
        <v>42811</v>
      </c>
      <c r="J18" s="60">
        <f t="shared" si="1"/>
        <v>-8.6</v>
      </c>
      <c r="K18" s="55">
        <v>0</v>
      </c>
      <c r="L18" s="143">
        <v>1.375</v>
      </c>
      <c r="M18" s="143">
        <v>3.75</v>
      </c>
      <c r="N18" s="143">
        <v>58.875</v>
      </c>
      <c r="O18" s="143" t="s">
        <v>122</v>
      </c>
      <c r="Q18" s="78"/>
      <c r="S18" s="78"/>
    </row>
    <row r="19" spans="1:19" ht="15.75" thickBot="1" x14ac:dyDescent="0.3">
      <c r="A19" s="1">
        <v>2017</v>
      </c>
      <c r="B19" s="1">
        <v>3</v>
      </c>
      <c r="C19" s="1">
        <v>18</v>
      </c>
      <c r="D19" s="1">
        <v>-6.7</v>
      </c>
      <c r="E19" s="1" t="s">
        <v>9</v>
      </c>
      <c r="F19" s="1" t="s">
        <v>9</v>
      </c>
      <c r="G19">
        <f t="shared" si="0"/>
        <v>-1.7000000000000002</v>
      </c>
      <c r="I19" s="31">
        <v>42812</v>
      </c>
      <c r="J19" s="60">
        <f t="shared" si="1"/>
        <v>-6.7</v>
      </c>
      <c r="K19" s="55">
        <v>0</v>
      </c>
      <c r="L19" s="143">
        <v>1.625</v>
      </c>
      <c r="M19" s="143">
        <v>4.25</v>
      </c>
      <c r="N19" s="143">
        <v>46.375</v>
      </c>
      <c r="O19" s="143" t="s">
        <v>126</v>
      </c>
      <c r="Q19" s="78"/>
      <c r="S19" s="78"/>
    </row>
    <row r="20" spans="1:19" ht="15.75" thickBot="1" x14ac:dyDescent="0.3">
      <c r="A20" s="1">
        <v>2017</v>
      </c>
      <c r="B20" s="1">
        <v>3</v>
      </c>
      <c r="C20" s="1">
        <v>19</v>
      </c>
      <c r="D20" s="1">
        <v>-5.4</v>
      </c>
      <c r="E20" s="1" t="s">
        <v>9</v>
      </c>
      <c r="F20" s="1" t="s">
        <v>9</v>
      </c>
      <c r="G20">
        <f t="shared" si="0"/>
        <v>-0.40000000000000036</v>
      </c>
      <c r="I20" s="31">
        <v>42813</v>
      </c>
      <c r="J20" s="60">
        <f t="shared" si="1"/>
        <v>-5.4</v>
      </c>
      <c r="K20" s="55">
        <v>0</v>
      </c>
      <c r="L20" s="143">
        <v>1.75</v>
      </c>
      <c r="M20" s="143">
        <v>4.5</v>
      </c>
      <c r="N20" s="143">
        <v>40.125</v>
      </c>
      <c r="O20" s="143" t="s">
        <v>123</v>
      </c>
      <c r="Q20" s="78"/>
      <c r="S20" s="78"/>
    </row>
    <row r="21" spans="1:19" ht="15.75" customHeight="1" thickBot="1" x14ac:dyDescent="0.3">
      <c r="A21" s="1">
        <v>2017</v>
      </c>
      <c r="B21" s="1">
        <v>3</v>
      </c>
      <c r="C21" s="1">
        <v>20</v>
      </c>
      <c r="D21" s="1">
        <v>-4.9000000000000004</v>
      </c>
      <c r="E21" s="1" t="s">
        <v>10</v>
      </c>
      <c r="F21" s="8" t="s">
        <v>10</v>
      </c>
      <c r="G21">
        <f t="shared" si="0"/>
        <v>9.9999999999999645E-2</v>
      </c>
      <c r="I21" s="31">
        <v>42814</v>
      </c>
      <c r="J21" s="60">
        <f t="shared" si="1"/>
        <v>-4.9000000000000004</v>
      </c>
      <c r="K21" s="55">
        <v>0</v>
      </c>
      <c r="L21" s="165">
        <v>1</v>
      </c>
      <c r="M21" s="165">
        <v>3.125</v>
      </c>
      <c r="N21" s="165">
        <v>59.375</v>
      </c>
      <c r="O21" s="166" t="s">
        <v>118</v>
      </c>
      <c r="Q21" s="78"/>
      <c r="S21" s="78"/>
    </row>
    <row r="22" spans="1:19" ht="15.75" customHeight="1" thickBot="1" x14ac:dyDescent="0.3">
      <c r="A22" s="1">
        <v>2017</v>
      </c>
      <c r="B22" s="1">
        <v>3</v>
      </c>
      <c r="C22" s="1">
        <v>21</v>
      </c>
      <c r="D22" s="1">
        <v>-8.3000000000000007</v>
      </c>
      <c r="E22" s="1" t="s">
        <v>9</v>
      </c>
      <c r="F22" s="8" t="s">
        <v>10</v>
      </c>
      <c r="G22">
        <f t="shared" si="0"/>
        <v>-3.3000000000000007</v>
      </c>
      <c r="I22" s="31">
        <v>42815</v>
      </c>
      <c r="J22" s="60">
        <f t="shared" si="1"/>
        <v>-8.3000000000000007</v>
      </c>
      <c r="K22" s="55">
        <v>0</v>
      </c>
      <c r="L22" s="167">
        <v>0.875</v>
      </c>
      <c r="M22" s="167">
        <v>3</v>
      </c>
      <c r="N22" s="167">
        <v>55.5</v>
      </c>
      <c r="O22" s="168" t="s">
        <v>120</v>
      </c>
      <c r="Q22" s="78"/>
      <c r="S22" s="78"/>
    </row>
    <row r="23" spans="1:19" ht="15.75" customHeight="1" thickBot="1" x14ac:dyDescent="0.3">
      <c r="A23" s="1">
        <v>2017</v>
      </c>
      <c r="B23" s="1">
        <v>3</v>
      </c>
      <c r="C23" s="1">
        <v>22</v>
      </c>
      <c r="D23" s="1">
        <v>0</v>
      </c>
      <c r="E23" s="1" t="s">
        <v>11</v>
      </c>
      <c r="F23" s="8" t="s">
        <v>10</v>
      </c>
      <c r="G23">
        <f t="shared" si="0"/>
        <v>5</v>
      </c>
      <c r="I23" s="31">
        <v>42816</v>
      </c>
      <c r="J23" s="60">
        <f t="shared" si="1"/>
        <v>0</v>
      </c>
      <c r="K23" s="55">
        <v>0</v>
      </c>
      <c r="L23" s="167">
        <v>1.25</v>
      </c>
      <c r="M23" s="167">
        <v>3.375</v>
      </c>
      <c r="N23" s="167">
        <v>49.375</v>
      </c>
      <c r="O23" s="168" t="s">
        <v>122</v>
      </c>
      <c r="Q23" s="78"/>
      <c r="S23" s="78"/>
    </row>
    <row r="24" spans="1:19" ht="15.75" customHeight="1" thickBot="1" x14ac:dyDescent="0.3">
      <c r="A24" s="1">
        <v>2017</v>
      </c>
      <c r="B24" s="1">
        <v>3</v>
      </c>
      <c r="C24" s="1">
        <v>23</v>
      </c>
      <c r="D24" s="1">
        <v>-1.9</v>
      </c>
      <c r="E24" s="1" t="s">
        <v>10</v>
      </c>
      <c r="F24" s="8" t="s">
        <v>10</v>
      </c>
      <c r="G24">
        <f t="shared" si="0"/>
        <v>3.1</v>
      </c>
      <c r="I24" s="31">
        <v>42817</v>
      </c>
      <c r="J24" s="60">
        <f t="shared" si="1"/>
        <v>-1.9</v>
      </c>
      <c r="K24" s="55">
        <v>0</v>
      </c>
      <c r="L24" s="167">
        <v>0.625</v>
      </c>
      <c r="M24" s="167">
        <v>2</v>
      </c>
      <c r="N24" s="167">
        <v>51.25</v>
      </c>
      <c r="O24" s="168" t="s">
        <v>129</v>
      </c>
      <c r="Q24" s="78"/>
      <c r="S24" s="78"/>
    </row>
    <row r="25" spans="1:19" ht="15.75" customHeight="1" thickBot="1" x14ac:dyDescent="0.3">
      <c r="A25" s="51">
        <v>2017</v>
      </c>
      <c r="B25" s="51">
        <v>3</v>
      </c>
      <c r="C25" s="51">
        <v>24</v>
      </c>
      <c r="D25" s="51">
        <v>-0.9</v>
      </c>
      <c r="E25" s="51" t="s">
        <v>10</v>
      </c>
      <c r="F25" s="8" t="s">
        <v>10</v>
      </c>
      <c r="G25" s="30">
        <f t="shared" si="0"/>
        <v>4.0999999999999996</v>
      </c>
      <c r="H25" s="30"/>
      <c r="I25" s="31">
        <v>42818</v>
      </c>
      <c r="J25" s="117">
        <f t="shared" si="1"/>
        <v>-0.9</v>
      </c>
      <c r="K25" s="55">
        <v>0</v>
      </c>
      <c r="L25" s="167">
        <v>1.625</v>
      </c>
      <c r="M25" s="167">
        <v>4.75</v>
      </c>
      <c r="N25" s="167">
        <v>50.25</v>
      </c>
      <c r="O25" s="168" t="s">
        <v>129</v>
      </c>
      <c r="Q25" s="78"/>
      <c r="S25" s="78"/>
    </row>
    <row r="26" spans="1:19" ht="15.75" customHeight="1" thickBot="1" x14ac:dyDescent="0.3">
      <c r="A26" s="1">
        <v>2017</v>
      </c>
      <c r="B26" s="1">
        <v>3</v>
      </c>
      <c r="C26" s="1">
        <v>25</v>
      </c>
      <c r="D26" s="1">
        <v>1.4</v>
      </c>
      <c r="E26" s="1" t="s">
        <v>11</v>
      </c>
      <c r="F26" s="8" t="s">
        <v>10</v>
      </c>
      <c r="G26">
        <f>D26</f>
        <v>1.4</v>
      </c>
      <c r="I26" s="31">
        <v>42819</v>
      </c>
      <c r="J26" s="60">
        <f t="shared" si="1"/>
        <v>1.4</v>
      </c>
      <c r="K26" s="55">
        <v>2.2999999999999998</v>
      </c>
      <c r="L26" s="167">
        <v>3.125</v>
      </c>
      <c r="M26" s="167">
        <v>8</v>
      </c>
      <c r="N26" s="167">
        <v>79.75</v>
      </c>
      <c r="O26" s="168" t="s">
        <v>120</v>
      </c>
      <c r="Q26" s="78"/>
      <c r="S26" s="78"/>
    </row>
    <row r="27" spans="1:19" ht="15.75" customHeight="1" thickBot="1" x14ac:dyDescent="0.3">
      <c r="A27" s="1">
        <v>2017</v>
      </c>
      <c r="B27" s="1">
        <v>3</v>
      </c>
      <c r="C27" s="1">
        <v>26</v>
      </c>
      <c r="D27" s="1">
        <v>0.8</v>
      </c>
      <c r="E27" s="1" t="s">
        <v>11</v>
      </c>
      <c r="F27" s="8" t="s">
        <v>10</v>
      </c>
      <c r="G27">
        <f t="shared" ref="G27:G42" si="2">D27</f>
        <v>0.8</v>
      </c>
      <c r="I27" s="31">
        <v>42820</v>
      </c>
      <c r="J27" s="60">
        <f t="shared" si="1"/>
        <v>0.8</v>
      </c>
      <c r="K27" s="55">
        <v>0</v>
      </c>
      <c r="L27" s="167">
        <v>1.75</v>
      </c>
      <c r="M27" s="167">
        <v>4.875</v>
      </c>
      <c r="N27" s="167">
        <v>78.125</v>
      </c>
      <c r="O27" s="168" t="s">
        <v>124</v>
      </c>
      <c r="Q27" s="78"/>
      <c r="S27" s="78"/>
    </row>
    <row r="28" spans="1:19" ht="15.75" customHeight="1" thickBot="1" x14ac:dyDescent="0.3">
      <c r="A28" s="1">
        <v>2017</v>
      </c>
      <c r="B28" s="1">
        <v>3</v>
      </c>
      <c r="C28" s="1">
        <v>27</v>
      </c>
      <c r="D28" s="1">
        <v>0.6</v>
      </c>
      <c r="E28" s="1" t="s">
        <v>11</v>
      </c>
      <c r="F28" s="8" t="s">
        <v>10</v>
      </c>
      <c r="G28">
        <f t="shared" si="2"/>
        <v>0.6</v>
      </c>
      <c r="I28" s="31">
        <v>42821</v>
      </c>
      <c r="J28" s="60">
        <f t="shared" si="1"/>
        <v>0.6</v>
      </c>
      <c r="K28" s="55">
        <v>3.2</v>
      </c>
      <c r="L28" s="167">
        <v>3.875</v>
      </c>
      <c r="M28" s="167">
        <v>9</v>
      </c>
      <c r="N28" s="167">
        <v>87.25</v>
      </c>
      <c r="O28" s="168" t="s">
        <v>117</v>
      </c>
      <c r="Q28" s="78"/>
      <c r="S28" s="78"/>
    </row>
    <row r="29" spans="1:19" ht="15.75" customHeight="1" thickBot="1" x14ac:dyDescent="0.3">
      <c r="A29" s="1">
        <v>2017</v>
      </c>
      <c r="B29" s="1">
        <v>3</v>
      </c>
      <c r="C29" s="1">
        <v>28</v>
      </c>
      <c r="D29" s="1">
        <v>2.5</v>
      </c>
      <c r="E29" s="1" t="s">
        <v>11</v>
      </c>
      <c r="F29" s="8" t="s">
        <v>10</v>
      </c>
      <c r="G29">
        <f t="shared" si="2"/>
        <v>2.5</v>
      </c>
      <c r="I29" s="31">
        <v>42822</v>
      </c>
      <c r="J29" s="60">
        <f t="shared" si="1"/>
        <v>2.5</v>
      </c>
      <c r="K29" s="55">
        <v>0</v>
      </c>
      <c r="L29" s="167">
        <v>1.625</v>
      </c>
      <c r="M29" s="167">
        <v>4.25</v>
      </c>
      <c r="N29" s="167">
        <v>77</v>
      </c>
      <c r="O29" s="168" t="s">
        <v>121</v>
      </c>
      <c r="Q29" s="78"/>
      <c r="S29" s="78"/>
    </row>
    <row r="30" spans="1:19" ht="15.75" customHeight="1" thickBot="1" x14ac:dyDescent="0.3">
      <c r="A30" s="1">
        <v>2017</v>
      </c>
      <c r="B30" s="1">
        <v>3</v>
      </c>
      <c r="C30" s="1">
        <v>29</v>
      </c>
      <c r="D30" s="1">
        <v>3.7</v>
      </c>
      <c r="E30" s="1" t="s">
        <v>11</v>
      </c>
      <c r="F30" s="8" t="s">
        <v>10</v>
      </c>
      <c r="G30">
        <f t="shared" si="2"/>
        <v>3.7</v>
      </c>
      <c r="I30" s="31">
        <v>42823</v>
      </c>
      <c r="J30" s="60">
        <f t="shared" si="1"/>
        <v>3.7</v>
      </c>
      <c r="K30" s="55">
        <v>0</v>
      </c>
      <c r="L30" s="167">
        <v>2.125</v>
      </c>
      <c r="M30" s="167">
        <v>5.875</v>
      </c>
      <c r="N30" s="167">
        <v>70</v>
      </c>
      <c r="O30" s="168" t="s">
        <v>121</v>
      </c>
      <c r="Q30" s="78"/>
      <c r="S30" s="78"/>
    </row>
    <row r="31" spans="1:19" ht="15.75" customHeight="1" thickBot="1" x14ac:dyDescent="0.3">
      <c r="A31" s="1">
        <v>2017</v>
      </c>
      <c r="B31" s="1">
        <v>3</v>
      </c>
      <c r="C31" s="1">
        <v>30</v>
      </c>
      <c r="D31" s="1">
        <v>5.8</v>
      </c>
      <c r="E31" s="1" t="s">
        <v>12</v>
      </c>
      <c r="F31" s="8" t="s">
        <v>10</v>
      </c>
      <c r="G31">
        <f t="shared" si="2"/>
        <v>5.8</v>
      </c>
      <c r="I31" s="31">
        <v>42824</v>
      </c>
      <c r="J31" s="60">
        <f t="shared" si="1"/>
        <v>5.8</v>
      </c>
      <c r="K31" s="55">
        <v>0.8</v>
      </c>
      <c r="L31" s="167">
        <v>3.5</v>
      </c>
      <c r="M31" s="167">
        <v>9.875</v>
      </c>
      <c r="N31" s="167">
        <v>67.875</v>
      </c>
      <c r="O31" s="168" t="s">
        <v>117</v>
      </c>
      <c r="Q31" s="78"/>
      <c r="S31" s="78"/>
    </row>
    <row r="32" spans="1:19" ht="15.75" customHeight="1" thickBot="1" x14ac:dyDescent="0.3">
      <c r="A32" s="1">
        <v>2017</v>
      </c>
      <c r="B32" s="1">
        <v>3</v>
      </c>
      <c r="C32" s="1">
        <v>31</v>
      </c>
      <c r="D32" s="1">
        <v>1.9</v>
      </c>
      <c r="E32" s="1" t="s">
        <v>11</v>
      </c>
      <c r="F32" s="8" t="s">
        <v>10</v>
      </c>
      <c r="G32">
        <f t="shared" si="2"/>
        <v>1.9</v>
      </c>
      <c r="I32" s="31">
        <v>42825</v>
      </c>
      <c r="J32" s="60">
        <f t="shared" si="1"/>
        <v>1.9</v>
      </c>
      <c r="K32" s="55">
        <v>1.2</v>
      </c>
      <c r="L32" s="167">
        <v>5</v>
      </c>
      <c r="M32" s="167">
        <v>12.25</v>
      </c>
      <c r="N32" s="167">
        <v>64.125</v>
      </c>
      <c r="O32" s="168" t="s">
        <v>117</v>
      </c>
      <c r="Q32" s="78"/>
      <c r="S32" s="78"/>
    </row>
    <row r="33" spans="1:19" ht="15.75" customHeight="1" thickBot="1" x14ac:dyDescent="0.3">
      <c r="A33" s="1">
        <v>2017</v>
      </c>
      <c r="B33" s="1">
        <v>4</v>
      </c>
      <c r="C33" s="1">
        <v>1</v>
      </c>
      <c r="D33" s="1">
        <v>1.9</v>
      </c>
      <c r="E33" s="1" t="s">
        <v>11</v>
      </c>
      <c r="F33" s="8" t="s">
        <v>10</v>
      </c>
      <c r="G33">
        <f t="shared" si="2"/>
        <v>1.9</v>
      </c>
      <c r="I33" s="31">
        <v>42826</v>
      </c>
      <c r="J33" s="60">
        <f t="shared" si="1"/>
        <v>1.9</v>
      </c>
      <c r="K33" s="55">
        <v>0</v>
      </c>
      <c r="L33" s="167">
        <v>5.75</v>
      </c>
      <c r="M33" s="167">
        <v>11.75</v>
      </c>
      <c r="N33" s="167">
        <v>67.625</v>
      </c>
      <c r="O33" s="168" t="s">
        <v>120</v>
      </c>
      <c r="Q33" s="78"/>
      <c r="S33" s="78"/>
    </row>
    <row r="34" spans="1:19" ht="15.75" customHeight="1" thickBot="1" x14ac:dyDescent="0.3">
      <c r="A34" s="1">
        <v>2017</v>
      </c>
      <c r="B34" s="1">
        <v>4</v>
      </c>
      <c r="C34" s="1">
        <v>2</v>
      </c>
      <c r="D34" s="1">
        <v>-4</v>
      </c>
      <c r="E34" s="1" t="s">
        <v>10</v>
      </c>
      <c r="F34" s="8" t="s">
        <v>10</v>
      </c>
      <c r="G34">
        <f t="shared" si="2"/>
        <v>-4</v>
      </c>
      <c r="I34" s="31">
        <v>42827</v>
      </c>
      <c r="J34" s="60">
        <f t="shared" si="1"/>
        <v>-4</v>
      </c>
      <c r="K34" s="55">
        <v>0</v>
      </c>
      <c r="L34" s="167">
        <v>3.5</v>
      </c>
      <c r="M34" s="167">
        <v>7.5</v>
      </c>
      <c r="N34" s="167">
        <v>74.25</v>
      </c>
      <c r="O34" s="168" t="s">
        <v>120</v>
      </c>
      <c r="Q34" s="78"/>
      <c r="S34" s="78"/>
    </row>
    <row r="35" spans="1:19" ht="15.75" customHeight="1" thickBot="1" x14ac:dyDescent="0.3">
      <c r="A35" s="1">
        <v>2017</v>
      </c>
      <c r="B35" s="1">
        <v>4</v>
      </c>
      <c r="C35" s="1">
        <v>3</v>
      </c>
      <c r="D35" s="1">
        <v>-6</v>
      </c>
      <c r="E35" s="1" t="s">
        <v>9</v>
      </c>
      <c r="F35" s="8" t="s">
        <v>10</v>
      </c>
      <c r="G35">
        <f t="shared" si="2"/>
        <v>-6</v>
      </c>
      <c r="I35" s="31">
        <v>42828</v>
      </c>
      <c r="J35" s="60">
        <f t="shared" si="1"/>
        <v>-6</v>
      </c>
      <c r="K35" s="55">
        <v>0</v>
      </c>
      <c r="L35" s="167">
        <v>2.5</v>
      </c>
      <c r="M35" s="167">
        <v>4.625</v>
      </c>
      <c r="N35" s="167">
        <v>54.625</v>
      </c>
      <c r="O35" s="168" t="s">
        <v>119</v>
      </c>
      <c r="Q35" s="78"/>
      <c r="S35" s="78"/>
    </row>
    <row r="36" spans="1:19" ht="15.75" customHeight="1" thickBot="1" x14ac:dyDescent="0.3">
      <c r="A36" s="1">
        <v>2017</v>
      </c>
      <c r="B36" s="1">
        <v>4</v>
      </c>
      <c r="C36" s="1">
        <v>4</v>
      </c>
      <c r="D36" s="1">
        <v>-4.8</v>
      </c>
      <c r="E36" s="1" t="s">
        <v>10</v>
      </c>
      <c r="F36" s="8" t="s">
        <v>10</v>
      </c>
      <c r="G36">
        <f t="shared" si="2"/>
        <v>-4.8</v>
      </c>
      <c r="I36" s="31">
        <v>42829</v>
      </c>
      <c r="J36" s="60">
        <f t="shared" si="1"/>
        <v>-4.8</v>
      </c>
      <c r="K36" s="55">
        <v>0</v>
      </c>
      <c r="L36" s="167">
        <v>5.25</v>
      </c>
      <c r="M36" s="167">
        <v>11.5</v>
      </c>
      <c r="N36" s="167">
        <v>66.25</v>
      </c>
      <c r="O36" s="168" t="s">
        <v>120</v>
      </c>
      <c r="Q36" s="78"/>
      <c r="S36" s="78"/>
    </row>
    <row r="37" spans="1:19" ht="15.75" customHeight="1" thickBot="1" x14ac:dyDescent="0.3">
      <c r="A37" s="1">
        <v>2017</v>
      </c>
      <c r="B37" s="1">
        <v>4</v>
      </c>
      <c r="C37" s="1">
        <v>5</v>
      </c>
      <c r="D37" s="1">
        <v>-5.2</v>
      </c>
      <c r="E37" s="1" t="s">
        <v>9</v>
      </c>
      <c r="F37" s="8" t="s">
        <v>10</v>
      </c>
      <c r="G37">
        <f t="shared" si="2"/>
        <v>-5.2</v>
      </c>
      <c r="I37" s="31">
        <v>42830</v>
      </c>
      <c r="J37" s="60">
        <f t="shared" si="1"/>
        <v>-5.2</v>
      </c>
      <c r="K37" s="55">
        <v>0.1</v>
      </c>
      <c r="L37" s="167">
        <v>3.75</v>
      </c>
      <c r="M37" s="167">
        <v>7.625</v>
      </c>
      <c r="N37" s="167">
        <v>66.125</v>
      </c>
      <c r="O37" s="168" t="s">
        <v>119</v>
      </c>
      <c r="Q37" s="78"/>
      <c r="S37" s="78"/>
    </row>
    <row r="38" spans="1:19" ht="15.75" customHeight="1" thickBot="1" x14ac:dyDescent="0.3">
      <c r="A38" s="1">
        <v>2017</v>
      </c>
      <c r="B38" s="1">
        <v>4</v>
      </c>
      <c r="C38" s="1">
        <v>6</v>
      </c>
      <c r="D38" s="1">
        <v>-4</v>
      </c>
      <c r="E38" s="1" t="s">
        <v>10</v>
      </c>
      <c r="F38" s="8" t="s">
        <v>10</v>
      </c>
      <c r="G38">
        <f t="shared" si="2"/>
        <v>-4</v>
      </c>
      <c r="I38" s="31">
        <v>42831</v>
      </c>
      <c r="J38" s="60">
        <f t="shared" si="1"/>
        <v>-4</v>
      </c>
      <c r="K38" s="55">
        <v>0.2</v>
      </c>
      <c r="L38" s="167">
        <v>4.625</v>
      </c>
      <c r="M38" s="167">
        <v>10.5</v>
      </c>
      <c r="N38" s="167">
        <v>71</v>
      </c>
      <c r="O38" s="168" t="s">
        <v>120</v>
      </c>
      <c r="Q38" s="78"/>
      <c r="S38" s="78"/>
    </row>
    <row r="39" spans="1:19" ht="15.75" customHeight="1" thickBot="1" x14ac:dyDescent="0.3">
      <c r="A39" s="1">
        <v>2017</v>
      </c>
      <c r="B39" s="1">
        <v>4</v>
      </c>
      <c r="C39" s="1">
        <v>7</v>
      </c>
      <c r="D39" s="1">
        <v>1.1000000000000001</v>
      </c>
      <c r="E39" s="1" t="s">
        <v>11</v>
      </c>
      <c r="F39" s="11" t="s">
        <v>11</v>
      </c>
      <c r="G39">
        <f t="shared" si="2"/>
        <v>1.1000000000000001</v>
      </c>
      <c r="I39" s="31">
        <v>42832</v>
      </c>
      <c r="J39" s="60">
        <f t="shared" si="1"/>
        <v>1.1000000000000001</v>
      </c>
      <c r="K39" s="55">
        <v>0</v>
      </c>
      <c r="L39" s="167">
        <v>3.375</v>
      </c>
      <c r="M39" s="167">
        <v>8.75</v>
      </c>
      <c r="N39" s="167">
        <v>78.875</v>
      </c>
      <c r="O39" s="168" t="s">
        <v>120</v>
      </c>
      <c r="Q39" s="78"/>
      <c r="S39" s="78"/>
    </row>
    <row r="40" spans="1:19" ht="15.75" customHeight="1" thickBot="1" x14ac:dyDescent="0.3">
      <c r="A40" s="1">
        <v>2017</v>
      </c>
      <c r="B40" s="1">
        <v>4</v>
      </c>
      <c r="C40" s="1">
        <v>8</v>
      </c>
      <c r="D40" s="1">
        <v>3</v>
      </c>
      <c r="E40" s="1" t="s">
        <v>11</v>
      </c>
      <c r="F40" s="11" t="s">
        <v>11</v>
      </c>
      <c r="G40">
        <f t="shared" si="2"/>
        <v>3</v>
      </c>
      <c r="I40" s="31">
        <v>42833</v>
      </c>
      <c r="J40" s="60">
        <f t="shared" si="1"/>
        <v>3</v>
      </c>
      <c r="K40" s="55">
        <v>0</v>
      </c>
      <c r="L40" s="167">
        <v>2.875</v>
      </c>
      <c r="M40" s="167">
        <v>6.5</v>
      </c>
      <c r="N40" s="167">
        <v>68.375</v>
      </c>
      <c r="O40" s="168" t="s">
        <v>120</v>
      </c>
      <c r="Q40" s="78"/>
      <c r="S40" s="78"/>
    </row>
    <row r="41" spans="1:19" ht="15.75" customHeight="1" thickBot="1" x14ac:dyDescent="0.3">
      <c r="A41" s="1">
        <v>2017</v>
      </c>
      <c r="B41" s="1">
        <v>4</v>
      </c>
      <c r="C41" s="1">
        <v>9</v>
      </c>
      <c r="D41" s="1">
        <v>4</v>
      </c>
      <c r="E41" s="1" t="s">
        <v>11</v>
      </c>
      <c r="F41" s="11" t="s">
        <v>11</v>
      </c>
      <c r="G41">
        <f t="shared" si="2"/>
        <v>4</v>
      </c>
      <c r="I41" s="31">
        <v>42834</v>
      </c>
      <c r="J41" s="60">
        <f t="shared" si="1"/>
        <v>4</v>
      </c>
      <c r="K41" s="55">
        <v>0</v>
      </c>
      <c r="L41" s="167">
        <v>0.625</v>
      </c>
      <c r="M41" s="167">
        <v>1.875</v>
      </c>
      <c r="N41" s="167">
        <v>76.25</v>
      </c>
      <c r="O41" s="168" t="s">
        <v>118</v>
      </c>
      <c r="Q41" s="78"/>
      <c r="S41" s="78"/>
    </row>
    <row r="42" spans="1:19" ht="15.75" customHeight="1" thickBot="1" x14ac:dyDescent="0.3">
      <c r="A42" s="51">
        <v>2017</v>
      </c>
      <c r="B42" s="51">
        <v>4</v>
      </c>
      <c r="C42" s="51">
        <v>10</v>
      </c>
      <c r="D42" s="51">
        <v>4.8</v>
      </c>
      <c r="E42" s="51" t="s">
        <v>11</v>
      </c>
      <c r="F42" s="11" t="s">
        <v>11</v>
      </c>
      <c r="G42" s="30">
        <f t="shared" si="2"/>
        <v>4.8</v>
      </c>
      <c r="H42" s="30"/>
      <c r="I42" s="31">
        <v>42835</v>
      </c>
      <c r="J42" s="117">
        <f t="shared" si="1"/>
        <v>4.8</v>
      </c>
      <c r="K42" s="55">
        <v>0</v>
      </c>
      <c r="L42" s="167">
        <v>0.5</v>
      </c>
      <c r="M42" s="167">
        <v>2.375</v>
      </c>
      <c r="N42" s="167">
        <v>71</v>
      </c>
      <c r="O42" s="168" t="s">
        <v>125</v>
      </c>
      <c r="Q42" s="78"/>
      <c r="S42" s="78"/>
    </row>
    <row r="43" spans="1:19" ht="15.75" customHeight="1" thickBot="1" x14ac:dyDescent="0.3">
      <c r="A43" s="1">
        <v>2017</v>
      </c>
      <c r="B43" s="1">
        <v>4</v>
      </c>
      <c r="C43" s="1">
        <v>11</v>
      </c>
      <c r="D43" s="1">
        <v>6.4</v>
      </c>
      <c r="E43" s="1" t="s">
        <v>12</v>
      </c>
      <c r="F43" s="40" t="s">
        <v>12</v>
      </c>
      <c r="G43">
        <f>D43-5</f>
        <v>1.4000000000000004</v>
      </c>
      <c r="I43" s="31">
        <v>42836</v>
      </c>
      <c r="J43" s="60">
        <f t="shared" si="1"/>
        <v>6.4</v>
      </c>
      <c r="K43" s="55">
        <v>0</v>
      </c>
      <c r="L43" s="167">
        <v>1.375</v>
      </c>
      <c r="M43" s="167">
        <v>4</v>
      </c>
      <c r="N43" s="167">
        <v>63.625</v>
      </c>
      <c r="O43" s="168" t="s">
        <v>118</v>
      </c>
      <c r="Q43" s="78"/>
      <c r="S43" s="78"/>
    </row>
    <row r="44" spans="1:19" ht="15.75" customHeight="1" thickBot="1" x14ac:dyDescent="0.3">
      <c r="A44" s="1">
        <v>2017</v>
      </c>
      <c r="B44" s="1">
        <v>4</v>
      </c>
      <c r="C44" s="1">
        <v>12</v>
      </c>
      <c r="D44" s="1">
        <v>8.8000000000000007</v>
      </c>
      <c r="E44" s="1" t="s">
        <v>12</v>
      </c>
      <c r="F44" s="13" t="s">
        <v>12</v>
      </c>
      <c r="G44">
        <f t="shared" ref="G44:G71" si="3">D44-5</f>
        <v>3.8000000000000007</v>
      </c>
      <c r="I44" s="31">
        <v>42837</v>
      </c>
      <c r="J44" s="60">
        <f t="shared" si="1"/>
        <v>8.8000000000000007</v>
      </c>
      <c r="K44" s="55">
        <v>0</v>
      </c>
      <c r="L44" s="167">
        <v>1.5</v>
      </c>
      <c r="M44" s="167">
        <v>4.875</v>
      </c>
      <c r="N44" s="167">
        <v>64.75</v>
      </c>
      <c r="O44" s="168" t="s">
        <v>117</v>
      </c>
      <c r="Q44" s="78"/>
      <c r="S44" s="78"/>
    </row>
    <row r="45" spans="1:19" ht="15.75" customHeight="1" thickBot="1" x14ac:dyDescent="0.3">
      <c r="A45" s="1">
        <v>2017</v>
      </c>
      <c r="B45" s="1">
        <v>4</v>
      </c>
      <c r="C45" s="1">
        <v>13</v>
      </c>
      <c r="D45" s="1">
        <v>8.6</v>
      </c>
      <c r="E45" s="1" t="s">
        <v>12</v>
      </c>
      <c r="F45" s="13" t="s">
        <v>12</v>
      </c>
      <c r="G45">
        <f t="shared" si="3"/>
        <v>3.5999999999999996</v>
      </c>
      <c r="I45" s="31">
        <v>42838</v>
      </c>
      <c r="J45" s="60">
        <f t="shared" si="1"/>
        <v>8.6</v>
      </c>
      <c r="K45" s="55">
        <v>0</v>
      </c>
      <c r="L45" s="167">
        <v>2.25</v>
      </c>
      <c r="M45" s="167">
        <v>5.125</v>
      </c>
      <c r="N45" s="167">
        <v>78.375</v>
      </c>
      <c r="O45" s="168" t="s">
        <v>120</v>
      </c>
      <c r="Q45" s="78"/>
      <c r="S45" s="78">
        <v>7</v>
      </c>
    </row>
    <row r="46" spans="1:19" ht="15.75" customHeight="1" thickBot="1" x14ac:dyDescent="0.3">
      <c r="A46" s="1">
        <v>2017</v>
      </c>
      <c r="B46" s="1">
        <v>4</v>
      </c>
      <c r="C46" s="1">
        <v>14</v>
      </c>
      <c r="D46" s="1">
        <v>8.1999999999999993</v>
      </c>
      <c r="E46" s="1" t="s">
        <v>12</v>
      </c>
      <c r="F46" s="13" t="s">
        <v>12</v>
      </c>
      <c r="G46">
        <f t="shared" si="3"/>
        <v>3.1999999999999993</v>
      </c>
      <c r="I46" s="31">
        <v>42839</v>
      </c>
      <c r="J46" s="60">
        <f t="shared" si="1"/>
        <v>8.1999999999999993</v>
      </c>
      <c r="K46" s="55">
        <v>0.8</v>
      </c>
      <c r="L46" s="167">
        <v>3.625</v>
      </c>
      <c r="M46" s="167">
        <v>8.25</v>
      </c>
      <c r="N46" s="167">
        <v>74.5</v>
      </c>
      <c r="O46" s="168" t="s">
        <v>119</v>
      </c>
      <c r="Q46" s="78"/>
      <c r="S46" s="78">
        <v>5</v>
      </c>
    </row>
    <row r="47" spans="1:19" ht="15.75" customHeight="1" thickBot="1" x14ac:dyDescent="0.3">
      <c r="A47" s="1">
        <v>2017</v>
      </c>
      <c r="B47" s="1">
        <v>4</v>
      </c>
      <c r="C47" s="1">
        <v>15</v>
      </c>
      <c r="D47" s="1">
        <v>7.3</v>
      </c>
      <c r="E47" s="1" t="s">
        <v>12</v>
      </c>
      <c r="F47" s="13" t="s">
        <v>12</v>
      </c>
      <c r="G47">
        <f t="shared" si="3"/>
        <v>2.2999999999999998</v>
      </c>
      <c r="I47" s="31">
        <v>42840</v>
      </c>
      <c r="J47" s="60">
        <f t="shared" si="1"/>
        <v>7.3</v>
      </c>
      <c r="K47" s="55">
        <v>0</v>
      </c>
      <c r="L47" s="167">
        <v>2.375</v>
      </c>
      <c r="M47" s="167">
        <v>5.875</v>
      </c>
      <c r="N47" s="167">
        <v>57.625</v>
      </c>
      <c r="O47" s="168" t="s">
        <v>117</v>
      </c>
      <c r="Q47">
        <v>8</v>
      </c>
      <c r="S47" s="78">
        <v>8</v>
      </c>
    </row>
    <row r="48" spans="1:19" ht="15.75" customHeight="1" thickBot="1" x14ac:dyDescent="0.3">
      <c r="A48" s="1">
        <v>2017</v>
      </c>
      <c r="B48" s="1">
        <v>4</v>
      </c>
      <c r="C48" s="1">
        <v>16</v>
      </c>
      <c r="D48" s="1">
        <v>7.2</v>
      </c>
      <c r="E48" s="1" t="s">
        <v>12</v>
      </c>
      <c r="F48" s="13" t="s">
        <v>12</v>
      </c>
      <c r="G48">
        <f t="shared" si="3"/>
        <v>2.2000000000000002</v>
      </c>
      <c r="I48" s="31">
        <v>42841</v>
      </c>
      <c r="J48" s="60">
        <f t="shared" si="1"/>
        <v>7.2</v>
      </c>
      <c r="K48" s="55">
        <v>0.9</v>
      </c>
      <c r="L48" s="167">
        <v>3.375</v>
      </c>
      <c r="M48" s="167">
        <v>7.625</v>
      </c>
      <c r="N48" s="167">
        <v>70.5</v>
      </c>
      <c r="O48" s="168" t="s">
        <v>121</v>
      </c>
      <c r="Q48">
        <v>12</v>
      </c>
      <c r="S48" s="78">
        <v>6</v>
      </c>
    </row>
    <row r="49" spans="1:19" ht="15.75" customHeight="1" thickBot="1" x14ac:dyDescent="0.3">
      <c r="A49" s="1">
        <v>2017</v>
      </c>
      <c r="B49" s="1">
        <v>4</v>
      </c>
      <c r="C49" s="1">
        <v>17</v>
      </c>
      <c r="D49" s="1">
        <v>8.1999999999999993</v>
      </c>
      <c r="E49" s="1" t="s">
        <v>12</v>
      </c>
      <c r="F49" s="13" t="s">
        <v>12</v>
      </c>
      <c r="G49">
        <f t="shared" si="3"/>
        <v>3.1999999999999993</v>
      </c>
      <c r="I49" s="31">
        <v>42842</v>
      </c>
      <c r="J49" s="60">
        <f t="shared" si="1"/>
        <v>8.1999999999999993</v>
      </c>
      <c r="K49" s="55">
        <v>0</v>
      </c>
      <c r="L49" s="167">
        <v>6.375</v>
      </c>
      <c r="M49" s="167">
        <v>14.5</v>
      </c>
      <c r="N49" s="167">
        <v>58.625</v>
      </c>
      <c r="O49" s="168" t="s">
        <v>119</v>
      </c>
      <c r="P49">
        <v>8</v>
      </c>
      <c r="Q49">
        <v>18</v>
      </c>
      <c r="R49">
        <v>8</v>
      </c>
      <c r="S49" s="78">
        <v>9</v>
      </c>
    </row>
    <row r="50" spans="1:19" ht="15.75" customHeight="1" thickBot="1" x14ac:dyDescent="0.3">
      <c r="A50" s="1">
        <v>2017</v>
      </c>
      <c r="B50" s="1">
        <v>4</v>
      </c>
      <c r="C50" s="1">
        <v>18</v>
      </c>
      <c r="D50" s="1">
        <v>6.7</v>
      </c>
      <c r="E50" s="1" t="s">
        <v>12</v>
      </c>
      <c r="F50" s="13" t="s">
        <v>12</v>
      </c>
      <c r="G50">
        <f t="shared" si="3"/>
        <v>1.7000000000000002</v>
      </c>
      <c r="I50" s="31">
        <v>42843</v>
      </c>
      <c r="J50" s="60">
        <f t="shared" si="1"/>
        <v>6.7</v>
      </c>
      <c r="K50" s="55">
        <v>0</v>
      </c>
      <c r="L50" s="167">
        <v>3.625</v>
      </c>
      <c r="M50" s="167">
        <v>10.125</v>
      </c>
      <c r="N50" s="167">
        <v>65.375</v>
      </c>
      <c r="O50" s="168" t="s">
        <v>120</v>
      </c>
      <c r="P50">
        <v>12</v>
      </c>
      <c r="Q50">
        <v>27</v>
      </c>
      <c r="R50">
        <v>18</v>
      </c>
      <c r="S50" s="78">
        <v>7</v>
      </c>
    </row>
    <row r="51" spans="1:19" ht="15.75" customHeight="1" thickBot="1" x14ac:dyDescent="0.3">
      <c r="A51" s="1">
        <v>2017</v>
      </c>
      <c r="B51" s="1">
        <v>4</v>
      </c>
      <c r="C51" s="1">
        <v>19</v>
      </c>
      <c r="D51" s="1">
        <v>8.4</v>
      </c>
      <c r="E51" s="1" t="s">
        <v>12</v>
      </c>
      <c r="F51" s="13" t="s">
        <v>12</v>
      </c>
      <c r="G51">
        <f t="shared" si="3"/>
        <v>3.4000000000000004</v>
      </c>
      <c r="I51" s="31">
        <v>42844</v>
      </c>
      <c r="J51" s="60">
        <f t="shared" si="1"/>
        <v>8.4</v>
      </c>
      <c r="K51" s="55">
        <v>0</v>
      </c>
      <c r="L51" s="167">
        <v>4.625</v>
      </c>
      <c r="M51" s="167">
        <v>10.25</v>
      </c>
      <c r="N51" s="167">
        <v>56.5</v>
      </c>
      <c r="O51" s="168" t="s">
        <v>119</v>
      </c>
      <c r="P51">
        <v>18</v>
      </c>
      <c r="Q51">
        <v>41</v>
      </c>
      <c r="R51">
        <v>35</v>
      </c>
      <c r="S51" s="78">
        <v>11</v>
      </c>
    </row>
    <row r="52" spans="1:19" ht="15.75" customHeight="1" thickBot="1" x14ac:dyDescent="0.3">
      <c r="A52" s="1">
        <v>2017</v>
      </c>
      <c r="B52" s="1">
        <v>4</v>
      </c>
      <c r="C52" s="1">
        <v>20</v>
      </c>
      <c r="D52" s="1">
        <v>10.199999999999999</v>
      </c>
      <c r="E52" s="1" t="s">
        <v>13</v>
      </c>
      <c r="F52" s="13" t="s">
        <v>12</v>
      </c>
      <c r="G52">
        <f t="shared" si="3"/>
        <v>5.1999999999999993</v>
      </c>
      <c r="I52" s="31">
        <v>42845</v>
      </c>
      <c r="J52" s="60">
        <f t="shared" si="1"/>
        <v>10.199999999999999</v>
      </c>
      <c r="K52" s="55">
        <v>0</v>
      </c>
      <c r="L52" s="167">
        <v>1.5</v>
      </c>
      <c r="M52" s="167">
        <v>5.5</v>
      </c>
      <c r="N52" s="167">
        <v>53.125</v>
      </c>
      <c r="O52" s="168" t="s">
        <v>122</v>
      </c>
      <c r="P52">
        <v>25</v>
      </c>
      <c r="Q52">
        <v>62</v>
      </c>
      <c r="R52">
        <v>75</v>
      </c>
      <c r="S52" s="78">
        <v>14</v>
      </c>
    </row>
    <row r="53" spans="1:19" ht="15.75" customHeight="1" thickBot="1" x14ac:dyDescent="0.3">
      <c r="A53" s="1">
        <v>2017</v>
      </c>
      <c r="B53" s="1">
        <v>4</v>
      </c>
      <c r="C53" s="1">
        <v>21</v>
      </c>
      <c r="D53" s="1">
        <v>7.3</v>
      </c>
      <c r="E53" s="1" t="s">
        <v>12</v>
      </c>
      <c r="F53" s="13" t="s">
        <v>12</v>
      </c>
      <c r="G53">
        <f t="shared" si="3"/>
        <v>2.2999999999999998</v>
      </c>
      <c r="I53" s="31">
        <v>42846</v>
      </c>
      <c r="J53" s="60">
        <f t="shared" si="1"/>
        <v>7.3</v>
      </c>
      <c r="K53" s="55">
        <v>0</v>
      </c>
      <c r="L53" s="167">
        <v>2.25</v>
      </c>
      <c r="M53" s="167">
        <v>5.375</v>
      </c>
      <c r="N53" s="167">
        <v>40.125</v>
      </c>
      <c r="O53" s="168" t="s">
        <v>120</v>
      </c>
      <c r="P53">
        <v>22</v>
      </c>
      <c r="Q53">
        <v>93</v>
      </c>
      <c r="R53">
        <v>145</v>
      </c>
      <c r="S53" s="78">
        <v>12</v>
      </c>
    </row>
    <row r="54" spans="1:19" ht="15.75" customHeight="1" thickBot="1" x14ac:dyDescent="0.3">
      <c r="A54" s="1">
        <v>2017</v>
      </c>
      <c r="B54" s="1">
        <v>4</v>
      </c>
      <c r="C54" s="1">
        <v>22</v>
      </c>
      <c r="D54" s="1">
        <v>11</v>
      </c>
      <c r="E54" s="1" t="s">
        <v>13</v>
      </c>
      <c r="F54" s="13" t="s">
        <v>12</v>
      </c>
      <c r="G54">
        <f t="shared" si="3"/>
        <v>6</v>
      </c>
      <c r="I54" s="31">
        <v>42847</v>
      </c>
      <c r="J54" s="60">
        <f t="shared" si="1"/>
        <v>11</v>
      </c>
      <c r="K54" s="55">
        <v>0</v>
      </c>
      <c r="L54" s="167">
        <v>3.625</v>
      </c>
      <c r="M54" s="167">
        <v>9</v>
      </c>
      <c r="N54" s="167">
        <v>53.75</v>
      </c>
      <c r="O54" s="168" t="s">
        <v>124</v>
      </c>
      <c r="P54">
        <v>38</v>
      </c>
      <c r="Q54">
        <v>140</v>
      </c>
      <c r="R54">
        <v>265</v>
      </c>
      <c r="S54" s="78">
        <v>18</v>
      </c>
    </row>
    <row r="55" spans="1:19" ht="15.75" customHeight="1" thickBot="1" x14ac:dyDescent="0.3">
      <c r="A55" s="1">
        <v>2017</v>
      </c>
      <c r="B55" s="1">
        <v>4</v>
      </c>
      <c r="C55" s="1">
        <v>23</v>
      </c>
      <c r="D55" s="1">
        <v>9.6</v>
      </c>
      <c r="E55" s="1" t="s">
        <v>12</v>
      </c>
      <c r="F55" s="13" t="s">
        <v>12</v>
      </c>
      <c r="G55">
        <f t="shared" si="3"/>
        <v>4.5999999999999996</v>
      </c>
      <c r="I55" s="31">
        <v>42848</v>
      </c>
      <c r="J55" s="60">
        <f t="shared" si="1"/>
        <v>9.6</v>
      </c>
      <c r="K55" s="55">
        <v>0.9</v>
      </c>
      <c r="L55" s="167">
        <v>2.75</v>
      </c>
      <c r="M55" s="167">
        <v>7.75</v>
      </c>
      <c r="N55" s="167">
        <v>79</v>
      </c>
      <c r="O55" s="168" t="s">
        <v>117</v>
      </c>
      <c r="P55">
        <v>27</v>
      </c>
      <c r="Q55">
        <v>210</v>
      </c>
      <c r="R55">
        <v>195</v>
      </c>
      <c r="S55" s="78">
        <v>13</v>
      </c>
    </row>
    <row r="56" spans="1:19" ht="15.75" customHeight="1" thickBot="1" x14ac:dyDescent="0.3">
      <c r="A56" s="1">
        <v>2017</v>
      </c>
      <c r="B56" s="1">
        <v>4</v>
      </c>
      <c r="C56" s="1">
        <v>24</v>
      </c>
      <c r="D56" s="1">
        <v>7.7</v>
      </c>
      <c r="E56" s="1" t="s">
        <v>12</v>
      </c>
      <c r="F56" s="13" t="s">
        <v>12</v>
      </c>
      <c r="G56">
        <f t="shared" si="3"/>
        <v>2.7</v>
      </c>
      <c r="I56" s="31">
        <v>42849</v>
      </c>
      <c r="J56" s="60">
        <f t="shared" si="1"/>
        <v>7.7</v>
      </c>
      <c r="K56" s="55">
        <v>0.4</v>
      </c>
      <c r="L56" s="167">
        <v>3.375</v>
      </c>
      <c r="M56" s="167">
        <v>8.125</v>
      </c>
      <c r="N56" s="167">
        <v>73.625</v>
      </c>
      <c r="O56" s="168" t="s">
        <v>120</v>
      </c>
      <c r="P56">
        <v>35</v>
      </c>
      <c r="Q56">
        <v>315</v>
      </c>
      <c r="R56">
        <v>485</v>
      </c>
      <c r="S56" s="78">
        <v>9</v>
      </c>
    </row>
    <row r="57" spans="1:19" ht="15.75" customHeight="1" thickBot="1" x14ac:dyDescent="0.3">
      <c r="A57" s="1">
        <v>2017</v>
      </c>
      <c r="B57" s="1">
        <v>4</v>
      </c>
      <c r="C57" s="1">
        <v>25</v>
      </c>
      <c r="D57" s="1">
        <v>9.1</v>
      </c>
      <c r="E57" s="1" t="s">
        <v>12</v>
      </c>
      <c r="F57" s="13" t="s">
        <v>12</v>
      </c>
      <c r="G57">
        <f t="shared" si="3"/>
        <v>4.0999999999999996</v>
      </c>
      <c r="I57" s="31">
        <v>42850</v>
      </c>
      <c r="J57" s="60">
        <f t="shared" si="1"/>
        <v>9.1</v>
      </c>
      <c r="K57" s="55">
        <v>0</v>
      </c>
      <c r="L57" s="167">
        <v>1.625</v>
      </c>
      <c r="M57" s="167">
        <v>4.5</v>
      </c>
      <c r="N57" s="167">
        <v>63.25</v>
      </c>
      <c r="O57" s="168" t="s">
        <v>118</v>
      </c>
      <c r="P57">
        <v>55</v>
      </c>
      <c r="Q57">
        <v>473</v>
      </c>
      <c r="R57">
        <v>425</v>
      </c>
      <c r="S57" s="78">
        <v>15</v>
      </c>
    </row>
    <row r="58" spans="1:19" ht="15.75" customHeight="1" thickBot="1" x14ac:dyDescent="0.3">
      <c r="A58" s="1">
        <v>2017</v>
      </c>
      <c r="B58" s="1">
        <v>4</v>
      </c>
      <c r="C58" s="1">
        <v>26</v>
      </c>
      <c r="D58" s="1">
        <v>12.8</v>
      </c>
      <c r="E58" s="1" t="s">
        <v>13</v>
      </c>
      <c r="F58" s="13" t="s">
        <v>12</v>
      </c>
      <c r="G58">
        <f t="shared" si="3"/>
        <v>7.8000000000000007</v>
      </c>
      <c r="I58" s="31">
        <v>42851</v>
      </c>
      <c r="J58" s="60">
        <f t="shared" si="1"/>
        <v>12.8</v>
      </c>
      <c r="K58" s="55">
        <v>0</v>
      </c>
      <c r="L58" s="167">
        <v>1.625</v>
      </c>
      <c r="M58" s="167">
        <v>5.25</v>
      </c>
      <c r="N58" s="167">
        <v>48.625</v>
      </c>
      <c r="O58" s="168" t="s">
        <v>129</v>
      </c>
      <c r="P58">
        <v>100</v>
      </c>
      <c r="Q58">
        <v>710</v>
      </c>
      <c r="R58">
        <v>375</v>
      </c>
      <c r="S58" s="78">
        <v>87</v>
      </c>
    </row>
    <row r="59" spans="1:19" ht="15.75" customHeight="1" thickBot="1" x14ac:dyDescent="0.3">
      <c r="A59" s="1">
        <v>2017</v>
      </c>
      <c r="B59" s="1">
        <v>4</v>
      </c>
      <c r="C59" s="1">
        <v>27</v>
      </c>
      <c r="D59" s="1">
        <v>18.899999999999999</v>
      </c>
      <c r="E59" s="1" t="s">
        <v>14</v>
      </c>
      <c r="F59" s="13" t="s">
        <v>12</v>
      </c>
      <c r="G59">
        <f t="shared" si="3"/>
        <v>13.899999999999999</v>
      </c>
      <c r="I59" s="31">
        <v>42852</v>
      </c>
      <c r="J59" s="60">
        <f t="shared" si="1"/>
        <v>18.899999999999999</v>
      </c>
      <c r="K59" s="55">
        <v>0</v>
      </c>
      <c r="L59" s="167">
        <v>3.25</v>
      </c>
      <c r="M59" s="167">
        <v>7.875</v>
      </c>
      <c r="N59" s="167">
        <v>30.875</v>
      </c>
      <c r="O59" s="168" t="s">
        <v>120</v>
      </c>
      <c r="P59">
        <v>88</v>
      </c>
      <c r="Q59">
        <v>2398</v>
      </c>
      <c r="R59">
        <v>325</v>
      </c>
      <c r="S59" s="78">
        <v>198</v>
      </c>
    </row>
    <row r="60" spans="1:19" ht="15.75" customHeight="1" thickBot="1" x14ac:dyDescent="0.3">
      <c r="A60" s="1">
        <v>2017</v>
      </c>
      <c r="B60" s="1">
        <v>4</v>
      </c>
      <c r="C60" s="1">
        <v>28</v>
      </c>
      <c r="D60" s="1">
        <v>18.600000000000001</v>
      </c>
      <c r="E60" s="1" t="s">
        <v>14</v>
      </c>
      <c r="F60" s="13" t="s">
        <v>12</v>
      </c>
      <c r="G60">
        <f t="shared" si="3"/>
        <v>13.600000000000001</v>
      </c>
      <c r="I60" s="31">
        <v>42853</v>
      </c>
      <c r="J60" s="60">
        <f t="shared" si="1"/>
        <v>18.600000000000001</v>
      </c>
      <c r="K60" s="55">
        <v>0</v>
      </c>
      <c r="L60" s="167">
        <v>2.375</v>
      </c>
      <c r="M60" s="167">
        <v>6.5</v>
      </c>
      <c r="N60" s="167">
        <v>61.25</v>
      </c>
      <c r="O60" s="168" t="s">
        <v>126</v>
      </c>
      <c r="P60">
        <v>75</v>
      </c>
      <c r="Q60">
        <v>1439</v>
      </c>
      <c r="R60">
        <v>285</v>
      </c>
      <c r="S60" s="78">
        <v>276</v>
      </c>
    </row>
    <row r="61" spans="1:19" ht="15.75" customHeight="1" thickBot="1" x14ac:dyDescent="0.3">
      <c r="A61" s="1">
        <v>2017</v>
      </c>
      <c r="B61" s="1">
        <v>4</v>
      </c>
      <c r="C61" s="1">
        <v>29</v>
      </c>
      <c r="D61" s="1">
        <v>12.8</v>
      </c>
      <c r="E61" s="1" t="s">
        <v>13</v>
      </c>
      <c r="F61" s="13" t="s">
        <v>12</v>
      </c>
      <c r="G61">
        <f t="shared" si="3"/>
        <v>7.8000000000000007</v>
      </c>
      <c r="I61" s="31">
        <v>42854</v>
      </c>
      <c r="J61" s="60">
        <f t="shared" si="1"/>
        <v>12.8</v>
      </c>
      <c r="K61" s="55">
        <v>0</v>
      </c>
      <c r="L61" s="167">
        <v>4.25</v>
      </c>
      <c r="M61" s="167">
        <v>9.375</v>
      </c>
      <c r="N61" s="167">
        <v>55.25</v>
      </c>
      <c r="O61" s="168" t="s">
        <v>119</v>
      </c>
      <c r="P61">
        <v>62</v>
      </c>
      <c r="Q61">
        <v>863</v>
      </c>
      <c r="R61">
        <v>245</v>
      </c>
      <c r="S61" s="78">
        <v>315</v>
      </c>
    </row>
    <row r="62" spans="1:19" ht="15.75" customHeight="1" thickBot="1" x14ac:dyDescent="0.3">
      <c r="A62" s="1">
        <v>2017</v>
      </c>
      <c r="B62" s="1">
        <v>4</v>
      </c>
      <c r="C62" s="1">
        <v>30</v>
      </c>
      <c r="D62" s="1">
        <v>8.4</v>
      </c>
      <c r="E62" s="1" t="s">
        <v>12</v>
      </c>
      <c r="F62" s="13" t="s">
        <v>12</v>
      </c>
      <c r="G62">
        <f t="shared" si="3"/>
        <v>3.4000000000000004</v>
      </c>
      <c r="I62" s="31">
        <v>42855</v>
      </c>
      <c r="J62" s="60">
        <f t="shared" si="1"/>
        <v>8.4</v>
      </c>
      <c r="K62" s="55">
        <v>7.1</v>
      </c>
      <c r="L62" s="167">
        <v>1.375</v>
      </c>
      <c r="M62" s="167">
        <v>4.5</v>
      </c>
      <c r="N62" s="167">
        <v>86.625</v>
      </c>
      <c r="O62" s="168" t="s">
        <v>119</v>
      </c>
      <c r="P62">
        <v>9</v>
      </c>
      <c r="Q62">
        <v>432</v>
      </c>
      <c r="R62">
        <v>75</v>
      </c>
      <c r="S62" s="78">
        <v>98</v>
      </c>
    </row>
    <row r="63" spans="1:19" ht="15.75" customHeight="1" thickBot="1" x14ac:dyDescent="0.3">
      <c r="A63" s="1">
        <v>2017</v>
      </c>
      <c r="B63" s="1">
        <v>5</v>
      </c>
      <c r="C63" s="1">
        <v>1</v>
      </c>
      <c r="D63" s="1">
        <v>2.6</v>
      </c>
      <c r="E63" s="1" t="s">
        <v>11</v>
      </c>
      <c r="F63" s="13" t="s">
        <v>12</v>
      </c>
      <c r="G63">
        <f t="shared" si="3"/>
        <v>-2.4</v>
      </c>
      <c r="I63" s="31">
        <v>42856</v>
      </c>
      <c r="J63" s="60">
        <f t="shared" si="1"/>
        <v>2.6</v>
      </c>
      <c r="K63" s="55">
        <v>2.2999999999999998</v>
      </c>
      <c r="L63" s="167">
        <v>2.625</v>
      </c>
      <c r="M63" s="167">
        <v>7.375</v>
      </c>
      <c r="N63" s="167">
        <v>83.375</v>
      </c>
      <c r="O63" s="168" t="s">
        <v>122</v>
      </c>
      <c r="P63">
        <v>4</v>
      </c>
      <c r="Q63">
        <v>216</v>
      </c>
      <c r="R63">
        <v>45</v>
      </c>
      <c r="S63" s="78">
        <v>42</v>
      </c>
    </row>
    <row r="64" spans="1:19" ht="15.75" customHeight="1" thickBot="1" x14ac:dyDescent="0.3">
      <c r="A64" s="1">
        <v>2017</v>
      </c>
      <c r="B64" s="1">
        <v>5</v>
      </c>
      <c r="C64" s="1">
        <v>2</v>
      </c>
      <c r="D64" s="1">
        <v>1.2</v>
      </c>
      <c r="E64" s="1" t="s">
        <v>11</v>
      </c>
      <c r="F64" s="13" t="s">
        <v>12</v>
      </c>
      <c r="G64">
        <f t="shared" si="3"/>
        <v>-3.8</v>
      </c>
      <c r="I64" s="31">
        <v>42857</v>
      </c>
      <c r="J64" s="60">
        <f t="shared" si="1"/>
        <v>1.2</v>
      </c>
      <c r="K64" s="55">
        <v>4</v>
      </c>
      <c r="L64" s="167">
        <v>3.625</v>
      </c>
      <c r="M64" s="167">
        <v>10.625</v>
      </c>
      <c r="N64" s="167">
        <v>80.75</v>
      </c>
      <c r="O64" s="168" t="s">
        <v>126</v>
      </c>
      <c r="P64">
        <v>2</v>
      </c>
      <c r="Q64">
        <v>108</v>
      </c>
      <c r="R64">
        <v>25</v>
      </c>
      <c r="S64" s="78">
        <v>21</v>
      </c>
    </row>
    <row r="65" spans="1:21" ht="15.75" customHeight="1" thickBot="1" x14ac:dyDescent="0.3">
      <c r="A65" s="1">
        <v>2017</v>
      </c>
      <c r="B65" s="1">
        <v>5</v>
      </c>
      <c r="C65" s="1">
        <v>3</v>
      </c>
      <c r="D65" s="1">
        <v>-0.4</v>
      </c>
      <c r="E65" s="1" t="s">
        <v>10</v>
      </c>
      <c r="F65" s="13" t="s">
        <v>12</v>
      </c>
      <c r="G65">
        <f t="shared" si="3"/>
        <v>-5.4</v>
      </c>
      <c r="I65" s="31">
        <v>42858</v>
      </c>
      <c r="J65" s="60">
        <f t="shared" si="1"/>
        <v>-0.4</v>
      </c>
      <c r="K65" s="55">
        <v>0.4</v>
      </c>
      <c r="L65" s="167">
        <v>2</v>
      </c>
      <c r="M65" s="167">
        <v>5.125</v>
      </c>
      <c r="N65" s="167">
        <v>56.5</v>
      </c>
      <c r="O65" s="168" t="s">
        <v>117</v>
      </c>
      <c r="P65">
        <v>3</v>
      </c>
      <c r="Q65">
        <v>65</v>
      </c>
      <c r="R65">
        <v>35</v>
      </c>
      <c r="S65" s="78">
        <v>8</v>
      </c>
    </row>
    <row r="66" spans="1:21" ht="15.75" customHeight="1" thickBot="1" x14ac:dyDescent="0.3">
      <c r="A66" s="1">
        <v>2017</v>
      </c>
      <c r="B66" s="1">
        <v>5</v>
      </c>
      <c r="C66" s="1">
        <v>4</v>
      </c>
      <c r="D66" s="1">
        <v>6.1</v>
      </c>
      <c r="E66" s="1" t="s">
        <v>12</v>
      </c>
      <c r="F66" s="13" t="s">
        <v>12</v>
      </c>
      <c r="G66">
        <f t="shared" si="3"/>
        <v>1.0999999999999996</v>
      </c>
      <c r="I66" s="31">
        <v>42859</v>
      </c>
      <c r="J66" s="60">
        <f t="shared" si="1"/>
        <v>6.1</v>
      </c>
      <c r="K66" s="55">
        <v>0.4</v>
      </c>
      <c r="L66" s="167">
        <v>3.25</v>
      </c>
      <c r="M66" s="167">
        <v>7.75</v>
      </c>
      <c r="N66" s="167">
        <v>48</v>
      </c>
      <c r="O66" s="168" t="s">
        <v>117</v>
      </c>
      <c r="P66">
        <v>8</v>
      </c>
      <c r="Q66">
        <v>39</v>
      </c>
      <c r="R66">
        <v>55</v>
      </c>
      <c r="S66" s="78">
        <v>12</v>
      </c>
    </row>
    <row r="67" spans="1:21" ht="15.75" customHeight="1" thickBot="1" x14ac:dyDescent="0.3">
      <c r="A67" s="1">
        <v>2017</v>
      </c>
      <c r="B67" s="1">
        <v>5</v>
      </c>
      <c r="C67" s="1">
        <v>5</v>
      </c>
      <c r="D67" s="1">
        <v>18.899999999999999</v>
      </c>
      <c r="E67" s="1" t="s">
        <v>14</v>
      </c>
      <c r="F67" s="32" t="s">
        <v>15</v>
      </c>
      <c r="G67">
        <f t="shared" si="3"/>
        <v>13.899999999999999</v>
      </c>
      <c r="I67" s="31">
        <v>42860</v>
      </c>
      <c r="J67" s="60">
        <f t="shared" ref="J67:J130" si="4">D67</f>
        <v>18.899999999999999</v>
      </c>
      <c r="K67" s="55">
        <v>0</v>
      </c>
      <c r="L67" s="167">
        <v>4.5</v>
      </c>
      <c r="M67" s="167">
        <v>11.625</v>
      </c>
      <c r="N67" s="167">
        <v>31.875</v>
      </c>
      <c r="O67" s="168" t="s">
        <v>120</v>
      </c>
      <c r="P67">
        <v>22</v>
      </c>
      <c r="Q67">
        <v>23</v>
      </c>
      <c r="R67">
        <v>85</v>
      </c>
      <c r="S67" s="78">
        <v>28</v>
      </c>
    </row>
    <row r="68" spans="1:21" ht="15.75" customHeight="1" thickBot="1" x14ac:dyDescent="0.3">
      <c r="A68" s="1">
        <v>2017</v>
      </c>
      <c r="B68" s="1">
        <v>5</v>
      </c>
      <c r="C68" s="1">
        <v>6</v>
      </c>
      <c r="D68" s="1">
        <v>21</v>
      </c>
      <c r="E68" s="1" t="s">
        <v>14</v>
      </c>
      <c r="F68" s="32" t="s">
        <v>15</v>
      </c>
      <c r="G68">
        <f t="shared" si="3"/>
        <v>16</v>
      </c>
      <c r="I68" s="31">
        <v>42861</v>
      </c>
      <c r="J68" s="60">
        <f t="shared" si="4"/>
        <v>21</v>
      </c>
      <c r="K68" s="55">
        <v>0</v>
      </c>
      <c r="L68" s="167">
        <v>5.375</v>
      </c>
      <c r="M68" s="167">
        <v>14.625</v>
      </c>
      <c r="N68" s="167">
        <v>44.625</v>
      </c>
      <c r="O68" s="168" t="s">
        <v>120</v>
      </c>
      <c r="P68">
        <v>12</v>
      </c>
      <c r="Q68">
        <v>14</v>
      </c>
      <c r="R68">
        <v>45</v>
      </c>
      <c r="S68" s="78">
        <v>45</v>
      </c>
    </row>
    <row r="69" spans="1:21" ht="15.75" customHeight="1" thickBot="1" x14ac:dyDescent="0.3">
      <c r="A69" s="1">
        <v>2017</v>
      </c>
      <c r="B69" s="1">
        <v>5</v>
      </c>
      <c r="C69" s="1">
        <v>7</v>
      </c>
      <c r="D69" s="1">
        <v>11</v>
      </c>
      <c r="E69" s="1" t="s">
        <v>13</v>
      </c>
      <c r="F69" s="32" t="s">
        <v>15</v>
      </c>
      <c r="G69">
        <f t="shared" si="3"/>
        <v>6</v>
      </c>
      <c r="I69" s="31">
        <v>42862</v>
      </c>
      <c r="J69" s="60">
        <f t="shared" si="4"/>
        <v>11</v>
      </c>
      <c r="K69" s="55">
        <v>0.6</v>
      </c>
      <c r="L69" s="167">
        <v>4.75</v>
      </c>
      <c r="M69" s="167">
        <v>11.5</v>
      </c>
      <c r="N69" s="167">
        <v>49.375</v>
      </c>
      <c r="O69" s="168" t="s">
        <v>120</v>
      </c>
      <c r="Q69">
        <v>9</v>
      </c>
      <c r="S69" s="78">
        <v>32</v>
      </c>
    </row>
    <row r="70" spans="1:21" ht="15.75" customHeight="1" thickBot="1" x14ac:dyDescent="0.3">
      <c r="A70" s="1">
        <v>2017</v>
      </c>
      <c r="B70" s="1">
        <v>5</v>
      </c>
      <c r="C70" s="1">
        <v>8</v>
      </c>
      <c r="D70" s="1">
        <v>13.8</v>
      </c>
      <c r="E70" s="1" t="s">
        <v>13</v>
      </c>
      <c r="F70" s="32" t="s">
        <v>15</v>
      </c>
      <c r="G70">
        <f t="shared" si="3"/>
        <v>8.8000000000000007</v>
      </c>
      <c r="I70" s="31">
        <v>42863</v>
      </c>
      <c r="J70" s="60">
        <f t="shared" si="4"/>
        <v>13.8</v>
      </c>
      <c r="K70" s="55">
        <v>0</v>
      </c>
      <c r="L70" s="167">
        <v>5.75</v>
      </c>
      <c r="M70" s="167">
        <v>12.625</v>
      </c>
      <c r="N70" s="167">
        <v>44.375</v>
      </c>
      <c r="O70" s="168" t="s">
        <v>119</v>
      </c>
      <c r="Q70">
        <v>6</v>
      </c>
      <c r="S70" s="78">
        <v>54</v>
      </c>
    </row>
    <row r="71" spans="1:21" ht="15.75" customHeight="1" thickBot="1" x14ac:dyDescent="0.3">
      <c r="A71" s="51">
        <v>2017</v>
      </c>
      <c r="B71" s="51">
        <v>5</v>
      </c>
      <c r="C71" s="51">
        <v>9</v>
      </c>
      <c r="D71" s="51">
        <v>9.6</v>
      </c>
      <c r="E71" s="51" t="s">
        <v>12</v>
      </c>
      <c r="F71" s="32" t="s">
        <v>15</v>
      </c>
      <c r="G71" s="30">
        <f t="shared" si="3"/>
        <v>4.5999999999999996</v>
      </c>
      <c r="H71" s="30"/>
      <c r="I71" s="31">
        <v>42864</v>
      </c>
      <c r="J71" s="117">
        <f t="shared" si="4"/>
        <v>9.6</v>
      </c>
      <c r="K71" s="55">
        <v>0</v>
      </c>
      <c r="L71" s="167">
        <v>3.25</v>
      </c>
      <c r="M71" s="167">
        <v>8</v>
      </c>
      <c r="N71" s="167">
        <v>44.875</v>
      </c>
      <c r="O71" s="168" t="s">
        <v>120</v>
      </c>
      <c r="Q71">
        <v>4</v>
      </c>
      <c r="S71" s="78">
        <v>42</v>
      </c>
    </row>
    <row r="72" spans="1:21" ht="15.75" customHeight="1" thickBot="1" x14ac:dyDescent="0.3">
      <c r="A72" s="1">
        <v>2017</v>
      </c>
      <c r="B72" s="1">
        <v>5</v>
      </c>
      <c r="C72" s="1">
        <v>10</v>
      </c>
      <c r="D72" s="1">
        <v>10.1</v>
      </c>
      <c r="E72" s="1" t="s">
        <v>13</v>
      </c>
      <c r="F72" s="32" t="s">
        <v>15</v>
      </c>
      <c r="G72">
        <f>D72-10</f>
        <v>9.9999999999999645E-2</v>
      </c>
      <c r="I72" s="31">
        <v>42865</v>
      </c>
      <c r="J72" s="60">
        <f t="shared" si="4"/>
        <v>10.1</v>
      </c>
      <c r="K72" s="55">
        <v>0</v>
      </c>
      <c r="L72" s="167">
        <v>2</v>
      </c>
      <c r="M72" s="167">
        <v>6.5</v>
      </c>
      <c r="N72" s="167">
        <v>34.75</v>
      </c>
      <c r="O72" s="168" t="s">
        <v>127</v>
      </c>
      <c r="Q72">
        <v>3</v>
      </c>
      <c r="S72" s="78">
        <v>37</v>
      </c>
    </row>
    <row r="73" spans="1:21" ht="15.75" customHeight="1" thickBot="1" x14ac:dyDescent="0.3">
      <c r="A73" s="1">
        <v>2017</v>
      </c>
      <c r="B73" s="1">
        <v>5</v>
      </c>
      <c r="C73" s="1">
        <v>11</v>
      </c>
      <c r="D73" s="1">
        <v>16.3</v>
      </c>
      <c r="E73" s="1" t="s">
        <v>14</v>
      </c>
      <c r="F73" s="15" t="s">
        <v>15</v>
      </c>
      <c r="G73">
        <f t="shared" ref="G73:G81" si="5">D73-10</f>
        <v>6.3000000000000007</v>
      </c>
      <c r="I73" s="31">
        <v>42866</v>
      </c>
      <c r="J73" s="60">
        <f t="shared" si="4"/>
        <v>16.3</v>
      </c>
      <c r="K73" s="55">
        <v>9.6999999999999993</v>
      </c>
      <c r="L73" s="167">
        <v>3.25</v>
      </c>
      <c r="M73" s="167">
        <v>9.625</v>
      </c>
      <c r="N73" s="167">
        <v>72</v>
      </c>
      <c r="O73" s="168" t="s">
        <v>119</v>
      </c>
      <c r="Q73" s="78"/>
      <c r="S73" s="78">
        <v>15</v>
      </c>
    </row>
    <row r="74" spans="1:21" ht="15.75" customHeight="1" thickBot="1" x14ac:dyDescent="0.3">
      <c r="A74" s="1">
        <v>2017</v>
      </c>
      <c r="B74" s="1">
        <v>5</v>
      </c>
      <c r="C74" s="1">
        <v>12</v>
      </c>
      <c r="D74" s="1">
        <v>18.899999999999999</v>
      </c>
      <c r="E74" s="1" t="s">
        <v>14</v>
      </c>
      <c r="F74" s="15" t="s">
        <v>15</v>
      </c>
      <c r="G74">
        <f t="shared" si="5"/>
        <v>8.8999999999999986</v>
      </c>
      <c r="I74" s="31">
        <v>42867</v>
      </c>
      <c r="J74" s="60">
        <f t="shared" si="4"/>
        <v>18.899999999999999</v>
      </c>
      <c r="K74" s="55">
        <v>0</v>
      </c>
      <c r="L74" s="167">
        <v>2.25</v>
      </c>
      <c r="M74" s="167">
        <v>5.625</v>
      </c>
      <c r="N74" s="167">
        <v>50.75</v>
      </c>
      <c r="O74" s="168" t="s">
        <v>120</v>
      </c>
      <c r="Q74" s="78"/>
      <c r="S74" s="78">
        <v>28</v>
      </c>
      <c r="T74">
        <v>1</v>
      </c>
    </row>
    <row r="75" spans="1:21" ht="15.75" customHeight="1" thickBot="1" x14ac:dyDescent="0.3">
      <c r="A75" s="1">
        <v>2017</v>
      </c>
      <c r="B75" s="1">
        <v>5</v>
      </c>
      <c r="C75" s="1">
        <v>13</v>
      </c>
      <c r="D75" s="1">
        <v>20.3</v>
      </c>
      <c r="E75" s="1" t="s">
        <v>14</v>
      </c>
      <c r="F75" s="15" t="s">
        <v>15</v>
      </c>
      <c r="G75">
        <f t="shared" si="5"/>
        <v>10.3</v>
      </c>
      <c r="I75" s="31">
        <v>42868</v>
      </c>
      <c r="J75" s="60">
        <f t="shared" si="4"/>
        <v>20.3</v>
      </c>
      <c r="K75" s="55">
        <v>0</v>
      </c>
      <c r="L75" s="167">
        <v>1.875</v>
      </c>
      <c r="M75" s="167">
        <v>6.25</v>
      </c>
      <c r="N75" s="167">
        <v>70.75</v>
      </c>
      <c r="O75" s="168" t="s">
        <v>121</v>
      </c>
      <c r="S75" s="78">
        <v>35</v>
      </c>
      <c r="T75">
        <v>3</v>
      </c>
      <c r="U75">
        <v>9</v>
      </c>
    </row>
    <row r="76" spans="1:21" ht="15.75" customHeight="1" thickBot="1" x14ac:dyDescent="0.3">
      <c r="A76" s="1">
        <v>2017</v>
      </c>
      <c r="B76" s="1">
        <v>5</v>
      </c>
      <c r="C76" s="1">
        <v>14</v>
      </c>
      <c r="D76" s="1">
        <v>15.2</v>
      </c>
      <c r="E76" s="1" t="s">
        <v>14</v>
      </c>
      <c r="F76" s="15" t="s">
        <v>15</v>
      </c>
      <c r="G76">
        <f t="shared" si="5"/>
        <v>5.1999999999999993</v>
      </c>
      <c r="I76" s="31">
        <v>42869</v>
      </c>
      <c r="J76" s="60">
        <f t="shared" si="4"/>
        <v>15.2</v>
      </c>
      <c r="K76" s="55">
        <v>13.8</v>
      </c>
      <c r="L76" s="167">
        <v>0.75</v>
      </c>
      <c r="M76" s="167">
        <v>2.625</v>
      </c>
      <c r="N76" s="167">
        <v>97</v>
      </c>
      <c r="O76" s="168" t="s">
        <v>120</v>
      </c>
      <c r="S76" s="78">
        <v>9</v>
      </c>
      <c r="T76">
        <v>2</v>
      </c>
      <c r="U76">
        <v>2</v>
      </c>
    </row>
    <row r="77" spans="1:21" ht="15.75" customHeight="1" thickBot="1" x14ac:dyDescent="0.3">
      <c r="A77" s="1">
        <v>2017</v>
      </c>
      <c r="B77" s="1">
        <v>5</v>
      </c>
      <c r="C77" s="1">
        <v>15</v>
      </c>
      <c r="D77" s="1">
        <v>14.6</v>
      </c>
      <c r="E77" s="1" t="s">
        <v>13</v>
      </c>
      <c r="F77" s="15" t="s">
        <v>15</v>
      </c>
      <c r="G77">
        <f t="shared" si="5"/>
        <v>4.5999999999999996</v>
      </c>
      <c r="I77" s="31">
        <v>42870</v>
      </c>
      <c r="J77" s="60">
        <f t="shared" si="4"/>
        <v>14.6</v>
      </c>
      <c r="K77" s="55">
        <v>1.3</v>
      </c>
      <c r="L77" s="167">
        <v>1.75</v>
      </c>
      <c r="M77" s="167">
        <v>5.625</v>
      </c>
      <c r="N77" s="167">
        <v>85.125</v>
      </c>
      <c r="O77" s="168" t="s">
        <v>128</v>
      </c>
      <c r="S77" s="78"/>
      <c r="T77">
        <v>5</v>
      </c>
      <c r="U77">
        <v>5</v>
      </c>
    </row>
    <row r="78" spans="1:21" ht="15.75" customHeight="1" thickBot="1" x14ac:dyDescent="0.3">
      <c r="A78" s="1">
        <v>2017</v>
      </c>
      <c r="B78" s="1">
        <v>5</v>
      </c>
      <c r="C78" s="1">
        <v>16</v>
      </c>
      <c r="D78" s="1">
        <v>13.1</v>
      </c>
      <c r="E78" s="1" t="s">
        <v>13</v>
      </c>
      <c r="F78" s="15" t="s">
        <v>15</v>
      </c>
      <c r="G78">
        <f t="shared" si="5"/>
        <v>3.0999999999999996</v>
      </c>
      <c r="I78" s="31">
        <v>42871</v>
      </c>
      <c r="J78" s="60">
        <f t="shared" si="4"/>
        <v>13.1</v>
      </c>
      <c r="K78" s="55">
        <v>0</v>
      </c>
      <c r="L78" s="167">
        <v>1.5</v>
      </c>
      <c r="M78" s="167">
        <v>5</v>
      </c>
      <c r="N78" s="167">
        <v>38.25</v>
      </c>
      <c r="O78" s="168" t="s">
        <v>117</v>
      </c>
      <c r="S78" s="78"/>
      <c r="T78">
        <v>7</v>
      </c>
      <c r="U78">
        <v>12</v>
      </c>
    </row>
    <row r="79" spans="1:21" ht="15.75" customHeight="1" thickBot="1" x14ac:dyDescent="0.3">
      <c r="A79" s="1">
        <v>2017</v>
      </c>
      <c r="B79" s="1">
        <v>5</v>
      </c>
      <c r="C79" s="1">
        <v>17</v>
      </c>
      <c r="D79" s="1">
        <v>7.4</v>
      </c>
      <c r="E79" s="1" t="s">
        <v>12</v>
      </c>
      <c r="F79" s="15" t="s">
        <v>15</v>
      </c>
      <c r="G79">
        <f t="shared" si="5"/>
        <v>-2.5999999999999996</v>
      </c>
      <c r="I79" s="31">
        <v>42872</v>
      </c>
      <c r="J79" s="60">
        <f t="shared" si="4"/>
        <v>7.4</v>
      </c>
      <c r="K79" s="55">
        <v>1</v>
      </c>
      <c r="L79" s="167">
        <v>3.5</v>
      </c>
      <c r="M79" s="167">
        <v>8.75</v>
      </c>
      <c r="N79" s="167">
        <v>68.75</v>
      </c>
      <c r="O79" s="168" t="s">
        <v>120</v>
      </c>
      <c r="S79" s="78"/>
      <c r="T79">
        <v>6</v>
      </c>
      <c r="U79">
        <v>7</v>
      </c>
    </row>
    <row r="80" spans="1:21" ht="15.75" customHeight="1" thickBot="1" x14ac:dyDescent="0.3">
      <c r="A80" s="1">
        <v>2017</v>
      </c>
      <c r="B80" s="1">
        <v>5</v>
      </c>
      <c r="C80" s="1">
        <v>18</v>
      </c>
      <c r="D80" s="1">
        <v>5.2</v>
      </c>
      <c r="E80" s="1" t="s">
        <v>12</v>
      </c>
      <c r="F80" s="15" t="s">
        <v>15</v>
      </c>
      <c r="G80">
        <f t="shared" si="5"/>
        <v>-4.8</v>
      </c>
      <c r="I80" s="31">
        <v>42873</v>
      </c>
      <c r="J80" s="60">
        <f t="shared" si="4"/>
        <v>5.2</v>
      </c>
      <c r="K80" s="55">
        <v>0</v>
      </c>
      <c r="L80" s="167">
        <v>1</v>
      </c>
      <c r="M80" s="167">
        <v>4</v>
      </c>
      <c r="N80" s="167">
        <v>50.375</v>
      </c>
      <c r="O80" s="168" t="s">
        <v>120</v>
      </c>
      <c r="S80" s="78"/>
      <c r="T80">
        <v>8</v>
      </c>
      <c r="U80">
        <v>15</v>
      </c>
    </row>
    <row r="81" spans="1:24" ht="15.75" customHeight="1" thickBot="1" x14ac:dyDescent="0.3">
      <c r="A81" s="51">
        <v>2017</v>
      </c>
      <c r="B81" s="51">
        <v>5</v>
      </c>
      <c r="C81" s="51">
        <v>19</v>
      </c>
      <c r="D81" s="51">
        <v>7.9</v>
      </c>
      <c r="E81" s="51" t="s">
        <v>12</v>
      </c>
      <c r="F81" s="15" t="s">
        <v>15</v>
      </c>
      <c r="G81" s="30">
        <f t="shared" si="5"/>
        <v>-2.0999999999999996</v>
      </c>
      <c r="H81" s="30"/>
      <c r="I81" s="31">
        <v>42874</v>
      </c>
      <c r="J81" s="117">
        <f t="shared" si="4"/>
        <v>7.9</v>
      </c>
      <c r="K81" s="55">
        <v>0</v>
      </c>
      <c r="L81" s="167">
        <v>2.75</v>
      </c>
      <c r="M81" s="167">
        <v>7.375</v>
      </c>
      <c r="N81" s="167">
        <v>39.25</v>
      </c>
      <c r="O81" s="168" t="s">
        <v>120</v>
      </c>
      <c r="S81" s="78"/>
      <c r="T81">
        <v>11</v>
      </c>
      <c r="U81">
        <v>22</v>
      </c>
    </row>
    <row r="82" spans="1:24" ht="15.75" customHeight="1" thickBot="1" x14ac:dyDescent="0.3">
      <c r="A82" s="1">
        <v>2017</v>
      </c>
      <c r="B82" s="1">
        <v>5</v>
      </c>
      <c r="C82" s="1">
        <v>20</v>
      </c>
      <c r="D82" s="1">
        <v>15.9</v>
      </c>
      <c r="E82" s="1" t="s">
        <v>14</v>
      </c>
      <c r="F82" s="36" t="s">
        <v>16</v>
      </c>
      <c r="G82">
        <f>D82-15</f>
        <v>0.90000000000000036</v>
      </c>
      <c r="I82" s="31">
        <v>42875</v>
      </c>
      <c r="J82" s="60">
        <f t="shared" si="4"/>
        <v>15.9</v>
      </c>
      <c r="K82" s="55">
        <v>0.3</v>
      </c>
      <c r="L82" s="167">
        <v>3.375</v>
      </c>
      <c r="M82" s="167">
        <v>9</v>
      </c>
      <c r="N82" s="167">
        <v>40.75</v>
      </c>
      <c r="O82" s="168" t="s">
        <v>119</v>
      </c>
      <c r="S82" s="78"/>
      <c r="T82">
        <v>15</v>
      </c>
      <c r="U82">
        <v>18</v>
      </c>
      <c r="X82" s="57">
        <v>4</v>
      </c>
    </row>
    <row r="83" spans="1:24" ht="15.75" customHeight="1" thickBot="1" x14ac:dyDescent="0.3">
      <c r="A83" s="1">
        <v>2017</v>
      </c>
      <c r="B83" s="1">
        <v>5</v>
      </c>
      <c r="C83" s="1">
        <v>21</v>
      </c>
      <c r="D83" s="1">
        <v>18</v>
      </c>
      <c r="E83" s="1" t="s">
        <v>14</v>
      </c>
      <c r="F83" s="17" t="s">
        <v>16</v>
      </c>
      <c r="G83">
        <f t="shared" ref="G83:G146" si="6">D83-15</f>
        <v>3</v>
      </c>
      <c r="I83" s="31">
        <v>42876</v>
      </c>
      <c r="J83" s="60">
        <f t="shared" si="4"/>
        <v>18</v>
      </c>
      <c r="K83" s="55">
        <v>0</v>
      </c>
      <c r="L83" s="167">
        <v>1.875</v>
      </c>
      <c r="M83" s="167">
        <v>5.25</v>
      </c>
      <c r="N83" s="167">
        <v>44.5</v>
      </c>
      <c r="O83" s="168" t="s">
        <v>117</v>
      </c>
      <c r="S83" s="78"/>
      <c r="T83">
        <v>12</v>
      </c>
      <c r="U83">
        <v>50</v>
      </c>
      <c r="X83" s="57">
        <v>5</v>
      </c>
    </row>
    <row r="84" spans="1:24" ht="15.75" customHeight="1" thickBot="1" x14ac:dyDescent="0.3">
      <c r="A84" s="1">
        <v>2017</v>
      </c>
      <c r="B84" s="1">
        <v>5</v>
      </c>
      <c r="C84" s="1">
        <v>22</v>
      </c>
      <c r="D84" s="1">
        <v>19</v>
      </c>
      <c r="E84" s="1" t="s">
        <v>14</v>
      </c>
      <c r="F84" s="17" t="s">
        <v>16</v>
      </c>
      <c r="G84">
        <f t="shared" si="6"/>
        <v>4</v>
      </c>
      <c r="I84" s="31">
        <v>42877</v>
      </c>
      <c r="J84" s="60">
        <f t="shared" si="4"/>
        <v>19</v>
      </c>
      <c r="K84" s="55">
        <v>0</v>
      </c>
      <c r="L84" s="167">
        <v>2</v>
      </c>
      <c r="M84" s="167">
        <v>6.625</v>
      </c>
      <c r="N84" s="167">
        <v>30.75</v>
      </c>
      <c r="O84" s="168" t="s">
        <v>117</v>
      </c>
      <c r="S84" s="78"/>
      <c r="T84">
        <v>10</v>
      </c>
      <c r="U84">
        <v>42</v>
      </c>
      <c r="X84" s="57">
        <v>7</v>
      </c>
    </row>
    <row r="85" spans="1:24" ht="15.75" customHeight="1" thickBot="1" x14ac:dyDescent="0.3">
      <c r="A85" s="1">
        <v>2017</v>
      </c>
      <c r="B85" s="1">
        <v>5</v>
      </c>
      <c r="C85" s="1">
        <v>23</v>
      </c>
      <c r="D85" s="1">
        <v>23.4</v>
      </c>
      <c r="E85" s="1" t="s">
        <v>14</v>
      </c>
      <c r="F85" s="17" t="s">
        <v>16</v>
      </c>
      <c r="G85">
        <f t="shared" si="6"/>
        <v>8.3999999999999986</v>
      </c>
      <c r="I85" s="31">
        <v>42878</v>
      </c>
      <c r="J85" s="60">
        <f t="shared" si="4"/>
        <v>23.4</v>
      </c>
      <c r="K85" s="55">
        <v>0</v>
      </c>
      <c r="L85" s="167">
        <v>3.875</v>
      </c>
      <c r="M85" s="167">
        <v>9.625</v>
      </c>
      <c r="N85" s="167">
        <v>23.5</v>
      </c>
      <c r="O85" s="168" t="s">
        <v>120</v>
      </c>
      <c r="S85" s="78"/>
      <c r="T85">
        <v>8</v>
      </c>
      <c r="U85">
        <v>38</v>
      </c>
      <c r="V85">
        <v>8</v>
      </c>
      <c r="X85" s="57">
        <v>9</v>
      </c>
    </row>
    <row r="86" spans="1:24" ht="15.75" customHeight="1" thickBot="1" x14ac:dyDescent="0.3">
      <c r="A86" s="1">
        <v>2017</v>
      </c>
      <c r="B86" s="1">
        <v>5</v>
      </c>
      <c r="C86" s="1">
        <v>24</v>
      </c>
      <c r="D86" s="1">
        <v>23.5</v>
      </c>
      <c r="E86" s="1" t="s">
        <v>14</v>
      </c>
      <c r="F86" s="17" t="s">
        <v>16</v>
      </c>
      <c r="G86">
        <f t="shared" si="6"/>
        <v>8.5</v>
      </c>
      <c r="I86" s="31">
        <v>42879</v>
      </c>
      <c r="J86" s="60">
        <f t="shared" si="4"/>
        <v>23.5</v>
      </c>
      <c r="K86" s="55">
        <v>1</v>
      </c>
      <c r="L86" s="167">
        <v>4.75</v>
      </c>
      <c r="M86" s="167">
        <v>12.625</v>
      </c>
      <c r="N86" s="167">
        <v>58.75</v>
      </c>
      <c r="O86" s="168" t="s">
        <v>119</v>
      </c>
      <c r="S86" s="78"/>
      <c r="T86">
        <v>6</v>
      </c>
      <c r="U86">
        <v>25</v>
      </c>
      <c r="V86">
        <v>38</v>
      </c>
      <c r="X86" s="57">
        <v>12</v>
      </c>
    </row>
    <row r="87" spans="1:24" ht="15.75" customHeight="1" thickBot="1" x14ac:dyDescent="0.3">
      <c r="A87" s="1">
        <v>2017</v>
      </c>
      <c r="B87" s="1">
        <v>5</v>
      </c>
      <c r="C87" s="1">
        <v>25</v>
      </c>
      <c r="D87" s="1">
        <v>14.7</v>
      </c>
      <c r="E87" s="1" t="s">
        <v>13</v>
      </c>
      <c r="F87" s="17" t="s">
        <v>16</v>
      </c>
      <c r="G87">
        <f t="shared" si="6"/>
        <v>-0.30000000000000071</v>
      </c>
      <c r="I87" s="31">
        <v>42880</v>
      </c>
      <c r="J87" s="60">
        <f t="shared" si="4"/>
        <v>14.7</v>
      </c>
      <c r="K87" s="55">
        <v>1.4</v>
      </c>
      <c r="L87" s="167">
        <v>3.125</v>
      </c>
      <c r="M87" s="167">
        <v>8.25</v>
      </c>
      <c r="N87" s="167">
        <v>51.625</v>
      </c>
      <c r="O87" s="168" t="s">
        <v>119</v>
      </c>
      <c r="S87" s="78"/>
      <c r="T87">
        <v>4</v>
      </c>
      <c r="U87">
        <v>12</v>
      </c>
      <c r="V87">
        <v>95</v>
      </c>
      <c r="X87" s="57">
        <v>11</v>
      </c>
    </row>
    <row r="88" spans="1:24" ht="15.75" customHeight="1" thickBot="1" x14ac:dyDescent="0.3">
      <c r="A88" s="1">
        <v>2017</v>
      </c>
      <c r="B88" s="1">
        <v>5</v>
      </c>
      <c r="C88" s="1">
        <v>26</v>
      </c>
      <c r="D88" s="1">
        <v>12.9</v>
      </c>
      <c r="E88" s="1" t="s">
        <v>13</v>
      </c>
      <c r="F88" s="17" t="s">
        <v>16</v>
      </c>
      <c r="G88">
        <f t="shared" si="6"/>
        <v>-2.0999999999999996</v>
      </c>
      <c r="I88" s="31">
        <v>42881</v>
      </c>
      <c r="J88" s="60">
        <f t="shared" si="4"/>
        <v>12.9</v>
      </c>
      <c r="K88" s="55">
        <v>0</v>
      </c>
      <c r="L88" s="167">
        <v>2.375</v>
      </c>
      <c r="M88" s="167">
        <v>7</v>
      </c>
      <c r="N88" s="167">
        <v>49.375</v>
      </c>
      <c r="O88" s="168" t="s">
        <v>119</v>
      </c>
      <c r="S88" s="78"/>
      <c r="T88">
        <v>3</v>
      </c>
      <c r="U88">
        <v>8</v>
      </c>
      <c r="V88">
        <v>210</v>
      </c>
      <c r="X88" s="57">
        <v>15</v>
      </c>
    </row>
    <row r="89" spans="1:24" ht="15.75" customHeight="1" thickBot="1" x14ac:dyDescent="0.3">
      <c r="A89" s="1">
        <v>2017</v>
      </c>
      <c r="B89" s="1">
        <v>5</v>
      </c>
      <c r="C89" s="1">
        <v>27</v>
      </c>
      <c r="D89" s="1">
        <v>12.4</v>
      </c>
      <c r="E89" s="1" t="s">
        <v>13</v>
      </c>
      <c r="F89" s="17" t="s">
        <v>16</v>
      </c>
      <c r="G89">
        <f t="shared" si="6"/>
        <v>-2.5999999999999996</v>
      </c>
      <c r="I89" s="31">
        <v>42882</v>
      </c>
      <c r="J89" s="60">
        <f t="shared" si="4"/>
        <v>12.4</v>
      </c>
      <c r="K89" s="55">
        <v>0</v>
      </c>
      <c r="L89" s="167">
        <v>1.375</v>
      </c>
      <c r="M89" s="167">
        <v>4.75</v>
      </c>
      <c r="N89" s="167">
        <v>51.375</v>
      </c>
      <c r="O89" s="168" t="s">
        <v>125</v>
      </c>
      <c r="S89" s="78"/>
      <c r="U89">
        <v>2</v>
      </c>
      <c r="V89">
        <v>380</v>
      </c>
      <c r="X89" s="57">
        <v>18</v>
      </c>
    </row>
    <row r="90" spans="1:24" ht="15.75" customHeight="1" thickBot="1" x14ac:dyDescent="0.3">
      <c r="A90" s="1">
        <v>2017</v>
      </c>
      <c r="B90" s="1">
        <v>5</v>
      </c>
      <c r="C90" s="1">
        <v>28</v>
      </c>
      <c r="D90" s="1">
        <v>17.5</v>
      </c>
      <c r="E90" s="1" t="s">
        <v>14</v>
      </c>
      <c r="F90" s="17" t="s">
        <v>16</v>
      </c>
      <c r="G90">
        <f t="shared" si="6"/>
        <v>2.5</v>
      </c>
      <c r="I90" s="31">
        <v>42883</v>
      </c>
      <c r="J90" s="60">
        <f t="shared" si="4"/>
        <v>17.5</v>
      </c>
      <c r="K90" s="55">
        <v>0</v>
      </c>
      <c r="L90" s="167">
        <v>2.375</v>
      </c>
      <c r="M90" s="167">
        <v>6.25</v>
      </c>
      <c r="N90" s="167">
        <v>34.625</v>
      </c>
      <c r="O90" s="168" t="s">
        <v>118</v>
      </c>
      <c r="S90" s="78"/>
      <c r="U90">
        <v>2</v>
      </c>
      <c r="V90">
        <v>610</v>
      </c>
      <c r="X90" s="57">
        <v>5</v>
      </c>
    </row>
    <row r="91" spans="1:24" ht="15.75" customHeight="1" thickBot="1" x14ac:dyDescent="0.3">
      <c r="A91" s="1">
        <v>2017</v>
      </c>
      <c r="B91" s="1">
        <v>5</v>
      </c>
      <c r="C91" s="1">
        <v>29</v>
      </c>
      <c r="D91" s="1">
        <v>23.2</v>
      </c>
      <c r="E91" s="1" t="s">
        <v>14</v>
      </c>
      <c r="F91" s="17" t="s">
        <v>16</v>
      </c>
      <c r="G91">
        <f t="shared" si="6"/>
        <v>8.1999999999999993</v>
      </c>
      <c r="I91" s="31">
        <v>42884</v>
      </c>
      <c r="J91" s="60">
        <f t="shared" si="4"/>
        <v>23.2</v>
      </c>
      <c r="K91" s="55">
        <v>0</v>
      </c>
      <c r="L91" s="167">
        <v>2.5</v>
      </c>
      <c r="M91" s="167">
        <v>6.75</v>
      </c>
      <c r="N91" s="167">
        <v>45.75</v>
      </c>
      <c r="O91" s="168" t="s">
        <v>120</v>
      </c>
      <c r="Q91" s="78"/>
      <c r="S91" s="78"/>
      <c r="V91">
        <v>800</v>
      </c>
      <c r="X91" s="57">
        <v>9</v>
      </c>
    </row>
    <row r="92" spans="1:24" ht="15.75" customHeight="1" thickBot="1" x14ac:dyDescent="0.3">
      <c r="A92" s="1">
        <v>2017</v>
      </c>
      <c r="B92" s="1">
        <v>5</v>
      </c>
      <c r="C92" s="1">
        <v>30</v>
      </c>
      <c r="D92" s="1">
        <v>19.8</v>
      </c>
      <c r="E92" s="1" t="s">
        <v>14</v>
      </c>
      <c r="F92" s="17" t="s">
        <v>16</v>
      </c>
      <c r="G92">
        <f t="shared" si="6"/>
        <v>4.8000000000000007</v>
      </c>
      <c r="I92" s="31">
        <v>42885</v>
      </c>
      <c r="J92" s="60">
        <f t="shared" si="4"/>
        <v>19.8</v>
      </c>
      <c r="K92" s="55">
        <v>0.4</v>
      </c>
      <c r="L92" s="167">
        <v>3</v>
      </c>
      <c r="M92" s="167">
        <v>9.75</v>
      </c>
      <c r="N92" s="167">
        <v>74.625</v>
      </c>
      <c r="O92" s="168" t="s">
        <v>121</v>
      </c>
      <c r="Q92" s="78"/>
      <c r="S92" s="78"/>
      <c r="V92">
        <v>190</v>
      </c>
      <c r="X92" s="57">
        <v>13</v>
      </c>
    </row>
    <row r="93" spans="1:24" ht="15.75" customHeight="1" thickBot="1" x14ac:dyDescent="0.3">
      <c r="A93" s="1">
        <v>2017</v>
      </c>
      <c r="B93" s="1">
        <v>5</v>
      </c>
      <c r="C93" s="1">
        <v>31</v>
      </c>
      <c r="D93" s="1">
        <v>11.5</v>
      </c>
      <c r="E93" s="1" t="s">
        <v>13</v>
      </c>
      <c r="F93" s="17" t="s">
        <v>16</v>
      </c>
      <c r="G93">
        <f t="shared" si="6"/>
        <v>-3.5</v>
      </c>
      <c r="I93" s="31">
        <v>42886</v>
      </c>
      <c r="J93" s="60">
        <f t="shared" si="4"/>
        <v>11.5</v>
      </c>
      <c r="K93" s="55">
        <v>12</v>
      </c>
      <c r="L93" s="167">
        <v>5</v>
      </c>
      <c r="M93" s="167">
        <v>11</v>
      </c>
      <c r="N93" s="167">
        <v>67.5</v>
      </c>
      <c r="O93" s="168" t="s">
        <v>117</v>
      </c>
      <c r="Q93" s="78"/>
      <c r="S93" s="78"/>
      <c r="V93">
        <v>2</v>
      </c>
      <c r="X93" s="57">
        <v>17</v>
      </c>
    </row>
    <row r="94" spans="1:24" ht="15.75" customHeight="1" thickBot="1" x14ac:dyDescent="0.3">
      <c r="A94" s="1">
        <v>2017</v>
      </c>
      <c r="B94" s="1">
        <v>6</v>
      </c>
      <c r="C94" s="1">
        <v>1</v>
      </c>
      <c r="D94" s="1">
        <v>16.5</v>
      </c>
      <c r="E94" s="1" t="s">
        <v>14</v>
      </c>
      <c r="F94" s="17" t="s">
        <v>16</v>
      </c>
      <c r="G94">
        <f t="shared" si="6"/>
        <v>1.5</v>
      </c>
      <c r="I94" s="31">
        <v>42887</v>
      </c>
      <c r="J94" s="60">
        <f t="shared" si="4"/>
        <v>16.5</v>
      </c>
      <c r="K94" s="55">
        <v>0.9</v>
      </c>
      <c r="L94" s="167">
        <v>2.75</v>
      </c>
      <c r="M94" s="167">
        <v>8.375</v>
      </c>
      <c r="N94" s="167">
        <v>56.375</v>
      </c>
      <c r="O94" s="168" t="s">
        <v>122</v>
      </c>
      <c r="Q94" s="78"/>
      <c r="S94" s="78"/>
      <c r="V94">
        <v>85</v>
      </c>
      <c r="X94" s="57">
        <v>21</v>
      </c>
    </row>
    <row r="95" spans="1:24" ht="15.75" customHeight="1" thickBot="1" x14ac:dyDescent="0.3">
      <c r="A95" s="1">
        <v>2017</v>
      </c>
      <c r="B95" s="1">
        <v>6</v>
      </c>
      <c r="C95" s="1">
        <v>2</v>
      </c>
      <c r="D95" s="1">
        <v>16.7</v>
      </c>
      <c r="E95" s="1" t="s">
        <v>14</v>
      </c>
      <c r="F95" s="17" t="s">
        <v>16</v>
      </c>
      <c r="G95">
        <f t="shared" si="6"/>
        <v>1.6999999999999993</v>
      </c>
      <c r="I95" s="31">
        <v>42888</v>
      </c>
      <c r="J95" s="60">
        <f t="shared" si="4"/>
        <v>16.7</v>
      </c>
      <c r="K95" s="55">
        <v>0</v>
      </c>
      <c r="L95" s="167">
        <v>1.625</v>
      </c>
      <c r="M95" s="167">
        <v>4.625</v>
      </c>
      <c r="N95" s="167">
        <v>55</v>
      </c>
      <c r="O95" s="168" t="s">
        <v>120</v>
      </c>
      <c r="Q95" s="78"/>
      <c r="S95" s="78"/>
      <c r="V95">
        <v>220</v>
      </c>
      <c r="X95" s="57">
        <v>25</v>
      </c>
    </row>
    <row r="96" spans="1:24" ht="15.75" customHeight="1" thickBot="1" x14ac:dyDescent="0.3">
      <c r="A96" s="1">
        <v>2017</v>
      </c>
      <c r="B96" s="1">
        <v>6</v>
      </c>
      <c r="C96" s="1">
        <v>3</v>
      </c>
      <c r="D96" s="1">
        <v>15</v>
      </c>
      <c r="E96" s="1" t="s">
        <v>14</v>
      </c>
      <c r="F96" s="17" t="s">
        <v>16</v>
      </c>
      <c r="G96">
        <f t="shared" si="6"/>
        <v>0</v>
      </c>
      <c r="I96" s="31">
        <v>42889</v>
      </c>
      <c r="J96" s="60">
        <f t="shared" si="4"/>
        <v>15</v>
      </c>
      <c r="K96" s="55">
        <v>0</v>
      </c>
      <c r="L96" s="167">
        <v>1.375</v>
      </c>
      <c r="M96" s="167">
        <v>4</v>
      </c>
      <c r="N96" s="167">
        <v>49.125</v>
      </c>
      <c r="O96" s="168" t="s">
        <v>118</v>
      </c>
      <c r="Q96" s="78"/>
      <c r="S96" s="78"/>
      <c r="V96">
        <v>180</v>
      </c>
      <c r="X96" s="57">
        <v>29</v>
      </c>
    </row>
    <row r="97" spans="1:27" ht="15.75" customHeight="1" thickBot="1" x14ac:dyDescent="0.3">
      <c r="A97" s="1">
        <v>2017</v>
      </c>
      <c r="B97" s="1">
        <v>6</v>
      </c>
      <c r="C97" s="1">
        <v>4</v>
      </c>
      <c r="D97" s="1">
        <v>17.100000000000001</v>
      </c>
      <c r="E97" s="1" t="s">
        <v>14</v>
      </c>
      <c r="F97" s="17" t="s">
        <v>16</v>
      </c>
      <c r="G97">
        <f t="shared" si="6"/>
        <v>2.1000000000000014</v>
      </c>
      <c r="I97" s="31">
        <v>42890</v>
      </c>
      <c r="J97" s="60">
        <f t="shared" si="4"/>
        <v>17.100000000000001</v>
      </c>
      <c r="K97" s="55">
        <v>0</v>
      </c>
      <c r="L97" s="167">
        <v>1.5</v>
      </c>
      <c r="M97" s="167">
        <v>5.25</v>
      </c>
      <c r="N97" s="167">
        <v>41.625</v>
      </c>
      <c r="O97" s="168" t="s">
        <v>129</v>
      </c>
      <c r="Q97" s="78"/>
      <c r="S97" s="78"/>
      <c r="V97">
        <v>140</v>
      </c>
      <c r="W97" s="71">
        <v>2</v>
      </c>
      <c r="X97" s="57">
        <v>34</v>
      </c>
    </row>
    <row r="98" spans="1:27" ht="15.75" customHeight="1" thickBot="1" x14ac:dyDescent="0.3">
      <c r="A98" s="1">
        <v>2017</v>
      </c>
      <c r="B98" s="1">
        <v>6</v>
      </c>
      <c r="C98" s="1">
        <v>5</v>
      </c>
      <c r="D98" s="1">
        <v>18.3</v>
      </c>
      <c r="E98" s="1" t="s">
        <v>14</v>
      </c>
      <c r="F98" s="17" t="s">
        <v>16</v>
      </c>
      <c r="G98">
        <f t="shared" si="6"/>
        <v>3.3000000000000007</v>
      </c>
      <c r="I98" s="31">
        <v>42891</v>
      </c>
      <c r="J98" s="60">
        <f t="shared" si="4"/>
        <v>18.3</v>
      </c>
      <c r="K98" s="55">
        <v>0</v>
      </c>
      <c r="L98" s="167">
        <v>1</v>
      </c>
      <c r="M98" s="167">
        <v>3.25</v>
      </c>
      <c r="N98" s="167">
        <v>52.25</v>
      </c>
      <c r="O98" s="168" t="s">
        <v>129</v>
      </c>
      <c r="Q98" s="78"/>
      <c r="S98" s="78"/>
      <c r="V98">
        <v>110</v>
      </c>
      <c r="W98" s="71">
        <v>3</v>
      </c>
      <c r="X98" s="57">
        <v>39</v>
      </c>
    </row>
    <row r="99" spans="1:27" ht="15.75" customHeight="1" thickBot="1" x14ac:dyDescent="0.3">
      <c r="A99" s="1">
        <v>2017</v>
      </c>
      <c r="B99" s="1">
        <v>6</v>
      </c>
      <c r="C99" s="1">
        <v>6</v>
      </c>
      <c r="D99" s="1">
        <v>19.399999999999999</v>
      </c>
      <c r="E99" s="1" t="s">
        <v>14</v>
      </c>
      <c r="F99" s="17" t="s">
        <v>16</v>
      </c>
      <c r="G99">
        <f t="shared" si="6"/>
        <v>4.3999999999999986</v>
      </c>
      <c r="I99" s="31">
        <v>42892</v>
      </c>
      <c r="J99" s="60">
        <f t="shared" si="4"/>
        <v>19.399999999999999</v>
      </c>
      <c r="K99" s="55">
        <v>0</v>
      </c>
      <c r="L99" s="167">
        <v>1.5</v>
      </c>
      <c r="M99" s="167">
        <v>4.125</v>
      </c>
      <c r="N99" s="167">
        <v>55.25</v>
      </c>
      <c r="O99" s="168" t="s">
        <v>122</v>
      </c>
      <c r="Q99" s="78"/>
      <c r="S99" s="78"/>
      <c r="V99">
        <v>85</v>
      </c>
      <c r="W99" s="71">
        <v>4</v>
      </c>
      <c r="X99" s="57">
        <v>44</v>
      </c>
    </row>
    <row r="100" spans="1:27" ht="15.75" customHeight="1" thickBot="1" x14ac:dyDescent="0.3">
      <c r="A100" s="1">
        <v>2017</v>
      </c>
      <c r="B100" s="1">
        <v>6</v>
      </c>
      <c r="C100" s="1">
        <v>7</v>
      </c>
      <c r="D100" s="1">
        <v>18.600000000000001</v>
      </c>
      <c r="E100" s="1" t="s">
        <v>14</v>
      </c>
      <c r="F100" s="17" t="s">
        <v>16</v>
      </c>
      <c r="G100">
        <f t="shared" si="6"/>
        <v>3.6000000000000014</v>
      </c>
      <c r="I100" s="31">
        <v>42893</v>
      </c>
      <c r="J100" s="60">
        <f t="shared" si="4"/>
        <v>18.600000000000001</v>
      </c>
      <c r="K100" s="55">
        <v>1.8</v>
      </c>
      <c r="L100" s="167">
        <v>1.625</v>
      </c>
      <c r="M100" s="167">
        <v>5.125</v>
      </c>
      <c r="N100" s="167">
        <v>76.75</v>
      </c>
      <c r="O100" s="168" t="s">
        <v>117</v>
      </c>
      <c r="Q100" s="78"/>
      <c r="S100" s="78"/>
      <c r="V100">
        <v>35</v>
      </c>
      <c r="W100" s="71">
        <v>3</v>
      </c>
      <c r="X100" s="57">
        <v>48</v>
      </c>
    </row>
    <row r="101" spans="1:27" ht="15.75" customHeight="1" thickBot="1" x14ac:dyDescent="0.3">
      <c r="A101" s="1">
        <v>2017</v>
      </c>
      <c r="B101" s="1">
        <v>6</v>
      </c>
      <c r="C101" s="1">
        <v>8</v>
      </c>
      <c r="D101" s="1">
        <v>16.3</v>
      </c>
      <c r="E101" s="1" t="s">
        <v>14</v>
      </c>
      <c r="F101" s="17" t="s">
        <v>16</v>
      </c>
      <c r="G101">
        <f t="shared" si="6"/>
        <v>1.3000000000000007</v>
      </c>
      <c r="I101" s="31">
        <v>42894</v>
      </c>
      <c r="J101" s="60">
        <f t="shared" si="4"/>
        <v>16.3</v>
      </c>
      <c r="K101" s="55">
        <v>2.2000000000000002</v>
      </c>
      <c r="L101" s="167">
        <v>2</v>
      </c>
      <c r="M101" s="167">
        <v>5.5</v>
      </c>
      <c r="N101" s="167">
        <v>74.375</v>
      </c>
      <c r="O101" s="168" t="s">
        <v>120</v>
      </c>
      <c r="Q101" s="78"/>
      <c r="S101" s="78"/>
      <c r="V101">
        <v>15</v>
      </c>
      <c r="W101" s="71">
        <v>2</v>
      </c>
      <c r="X101" s="57">
        <v>46</v>
      </c>
    </row>
    <row r="102" spans="1:27" ht="15.75" customHeight="1" thickBot="1" x14ac:dyDescent="0.3">
      <c r="A102" s="1">
        <v>2017</v>
      </c>
      <c r="B102" s="1">
        <v>6</v>
      </c>
      <c r="C102" s="1">
        <v>9</v>
      </c>
      <c r="D102" s="1">
        <v>18.5</v>
      </c>
      <c r="E102" s="1" t="s">
        <v>14</v>
      </c>
      <c r="F102" s="17" t="s">
        <v>16</v>
      </c>
      <c r="G102">
        <f t="shared" si="6"/>
        <v>3.5</v>
      </c>
      <c r="I102" s="31">
        <v>42895</v>
      </c>
      <c r="J102" s="60">
        <f t="shared" si="4"/>
        <v>18.5</v>
      </c>
      <c r="K102" s="55">
        <v>0</v>
      </c>
      <c r="L102" s="167">
        <v>2.75</v>
      </c>
      <c r="M102" s="167">
        <v>8.375</v>
      </c>
      <c r="N102" s="167">
        <v>58.5</v>
      </c>
      <c r="O102" s="168" t="s">
        <v>117</v>
      </c>
      <c r="Q102" s="78"/>
      <c r="S102" s="78"/>
      <c r="V102">
        <v>45</v>
      </c>
      <c r="W102" s="71">
        <v>4</v>
      </c>
      <c r="X102" s="57">
        <v>51</v>
      </c>
      <c r="Z102">
        <v>1</v>
      </c>
    </row>
    <row r="103" spans="1:27" ht="15.75" customHeight="1" thickBot="1" x14ac:dyDescent="0.3">
      <c r="A103" s="1">
        <v>2017</v>
      </c>
      <c r="B103" s="1">
        <v>6</v>
      </c>
      <c r="C103" s="1">
        <v>10</v>
      </c>
      <c r="D103" s="1">
        <v>15.5</v>
      </c>
      <c r="E103" s="1" t="s">
        <v>14</v>
      </c>
      <c r="F103" s="17" t="s">
        <v>16</v>
      </c>
      <c r="G103">
        <f t="shared" si="6"/>
        <v>0.5</v>
      </c>
      <c r="I103" s="31">
        <v>42896</v>
      </c>
      <c r="J103" s="60">
        <f t="shared" si="4"/>
        <v>15.5</v>
      </c>
      <c r="K103" s="55">
        <v>7.7</v>
      </c>
      <c r="L103" s="167">
        <v>2</v>
      </c>
      <c r="M103" s="167">
        <v>8</v>
      </c>
      <c r="N103" s="167">
        <v>85.375</v>
      </c>
      <c r="O103" s="168" t="s">
        <v>117</v>
      </c>
      <c r="Q103" s="78"/>
      <c r="S103" s="78"/>
      <c r="V103">
        <v>4</v>
      </c>
      <c r="W103" s="71">
        <v>1</v>
      </c>
      <c r="X103" s="57">
        <v>49</v>
      </c>
      <c r="Z103">
        <v>1</v>
      </c>
    </row>
    <row r="104" spans="1:27" ht="15.75" customHeight="1" thickBot="1" x14ac:dyDescent="0.3">
      <c r="A104" s="1">
        <v>2017</v>
      </c>
      <c r="B104" s="1">
        <v>6</v>
      </c>
      <c r="C104" s="1">
        <v>11</v>
      </c>
      <c r="D104" s="1">
        <v>12.8</v>
      </c>
      <c r="E104" s="1" t="s">
        <v>13</v>
      </c>
      <c r="F104" s="17" t="s">
        <v>16</v>
      </c>
      <c r="G104">
        <f t="shared" si="6"/>
        <v>-2.1999999999999993</v>
      </c>
      <c r="I104" s="31">
        <v>42897</v>
      </c>
      <c r="J104" s="60">
        <f t="shared" si="4"/>
        <v>12.8</v>
      </c>
      <c r="K104" s="55">
        <v>7.5</v>
      </c>
      <c r="L104" s="167">
        <v>3</v>
      </c>
      <c r="M104" s="167">
        <v>7.375</v>
      </c>
      <c r="N104" s="167">
        <v>86.625</v>
      </c>
      <c r="O104" s="168" t="s">
        <v>120</v>
      </c>
      <c r="Q104" s="78"/>
      <c r="S104" s="78"/>
      <c r="V104">
        <v>2</v>
      </c>
      <c r="W104" s="71">
        <v>1</v>
      </c>
      <c r="X104" s="57">
        <v>54</v>
      </c>
      <c r="Z104">
        <v>1</v>
      </c>
    </row>
    <row r="105" spans="1:27" ht="15.75" customHeight="1" thickBot="1" x14ac:dyDescent="0.3">
      <c r="A105" s="1">
        <v>2017</v>
      </c>
      <c r="B105" s="1">
        <v>6</v>
      </c>
      <c r="C105" s="1">
        <v>12</v>
      </c>
      <c r="D105" s="1">
        <v>14.1</v>
      </c>
      <c r="E105" s="1" t="s">
        <v>13</v>
      </c>
      <c r="F105" s="17" t="s">
        <v>16</v>
      </c>
      <c r="G105">
        <f t="shared" si="6"/>
        <v>-0.90000000000000036</v>
      </c>
      <c r="I105" s="31">
        <v>42898</v>
      </c>
      <c r="J105" s="60">
        <f t="shared" si="4"/>
        <v>14.1</v>
      </c>
      <c r="K105" s="55">
        <v>0</v>
      </c>
      <c r="L105" s="167">
        <v>1.875</v>
      </c>
      <c r="M105" s="167">
        <v>5.625</v>
      </c>
      <c r="N105" s="167">
        <v>71.125</v>
      </c>
      <c r="O105" s="168" t="s">
        <v>121</v>
      </c>
      <c r="Q105" s="78"/>
      <c r="S105" s="78"/>
      <c r="W105" s="71">
        <v>3</v>
      </c>
      <c r="X105" s="57">
        <v>51</v>
      </c>
      <c r="Z105">
        <v>4</v>
      </c>
    </row>
    <row r="106" spans="1:27" ht="15.75" customHeight="1" thickBot="1" x14ac:dyDescent="0.3">
      <c r="A106" s="1">
        <v>2017</v>
      </c>
      <c r="B106" s="1">
        <v>6</v>
      </c>
      <c r="C106" s="1">
        <v>13</v>
      </c>
      <c r="D106" s="1">
        <v>14</v>
      </c>
      <c r="E106" s="1" t="s">
        <v>13</v>
      </c>
      <c r="F106" s="17" t="s">
        <v>16</v>
      </c>
      <c r="G106">
        <f t="shared" si="6"/>
        <v>-1</v>
      </c>
      <c r="I106" s="31">
        <v>42899</v>
      </c>
      <c r="J106" s="60">
        <f t="shared" si="4"/>
        <v>14</v>
      </c>
      <c r="K106" s="55">
        <v>0</v>
      </c>
      <c r="L106" s="167">
        <v>1.25</v>
      </c>
      <c r="M106" s="167">
        <v>4.25</v>
      </c>
      <c r="N106" s="167">
        <v>65.25</v>
      </c>
      <c r="O106" s="168" t="s">
        <v>125</v>
      </c>
      <c r="Q106" s="78"/>
      <c r="S106" s="78"/>
      <c r="W106" s="71">
        <v>4</v>
      </c>
      <c r="X106" s="57">
        <v>54</v>
      </c>
      <c r="Z106">
        <v>5</v>
      </c>
    </row>
    <row r="107" spans="1:27" ht="15.75" customHeight="1" thickBot="1" x14ac:dyDescent="0.3">
      <c r="A107" s="1">
        <v>2017</v>
      </c>
      <c r="B107" s="1">
        <v>6</v>
      </c>
      <c r="C107" s="1">
        <v>14</v>
      </c>
      <c r="D107" s="1">
        <v>18.5</v>
      </c>
      <c r="E107" s="1" t="s">
        <v>14</v>
      </c>
      <c r="F107" s="17" t="s">
        <v>16</v>
      </c>
      <c r="G107">
        <f t="shared" si="6"/>
        <v>3.5</v>
      </c>
      <c r="I107" s="31">
        <v>42900</v>
      </c>
      <c r="J107" s="60">
        <f t="shared" si="4"/>
        <v>18.5</v>
      </c>
      <c r="K107" s="55">
        <v>0</v>
      </c>
      <c r="L107" s="167">
        <v>0.5</v>
      </c>
      <c r="M107" s="167">
        <v>2.375</v>
      </c>
      <c r="N107" s="167">
        <v>58.125</v>
      </c>
      <c r="O107" s="168" t="s">
        <v>129</v>
      </c>
      <c r="Q107" s="78"/>
      <c r="S107" s="78"/>
      <c r="W107" s="71">
        <v>5</v>
      </c>
      <c r="X107" s="57">
        <v>17</v>
      </c>
      <c r="Z107">
        <v>7</v>
      </c>
    </row>
    <row r="108" spans="1:27" ht="15.75" customHeight="1" thickBot="1" x14ac:dyDescent="0.3">
      <c r="A108" s="1">
        <v>2017</v>
      </c>
      <c r="B108" s="1">
        <v>6</v>
      </c>
      <c r="C108" s="1">
        <v>15</v>
      </c>
      <c r="D108" s="1">
        <v>20.399999999999999</v>
      </c>
      <c r="E108" s="1" t="s">
        <v>14</v>
      </c>
      <c r="F108" s="17" t="s">
        <v>16</v>
      </c>
      <c r="G108">
        <f t="shared" si="6"/>
        <v>5.3999999999999986</v>
      </c>
      <c r="I108" s="31">
        <v>42901</v>
      </c>
      <c r="J108" s="60">
        <f t="shared" si="4"/>
        <v>20.399999999999999</v>
      </c>
      <c r="K108" s="55">
        <v>0</v>
      </c>
      <c r="L108" s="167">
        <v>1.125</v>
      </c>
      <c r="M108" s="167">
        <v>3.125</v>
      </c>
      <c r="N108" s="167">
        <v>57</v>
      </c>
      <c r="O108" s="168" t="s">
        <v>119</v>
      </c>
      <c r="Q108" s="78"/>
      <c r="S108" s="78"/>
      <c r="W108" s="71">
        <v>7</v>
      </c>
      <c r="X108" s="57">
        <v>40</v>
      </c>
      <c r="Z108">
        <v>11</v>
      </c>
    </row>
    <row r="109" spans="1:27" ht="15.75" customHeight="1" thickBot="1" x14ac:dyDescent="0.3">
      <c r="A109" s="1">
        <v>2017</v>
      </c>
      <c r="B109" s="1">
        <v>6</v>
      </c>
      <c r="C109" s="1">
        <v>16</v>
      </c>
      <c r="D109" s="1">
        <v>22.8</v>
      </c>
      <c r="E109" s="1" t="s">
        <v>14</v>
      </c>
      <c r="F109" s="17" t="s">
        <v>16</v>
      </c>
      <c r="G109">
        <f t="shared" si="6"/>
        <v>7.8000000000000007</v>
      </c>
      <c r="I109" s="31">
        <v>42902</v>
      </c>
      <c r="J109" s="60">
        <f t="shared" si="4"/>
        <v>22.8</v>
      </c>
      <c r="K109" s="55">
        <v>0</v>
      </c>
      <c r="L109" s="167">
        <v>0.875</v>
      </c>
      <c r="M109" s="167">
        <v>3.5</v>
      </c>
      <c r="N109" s="167">
        <v>57.125</v>
      </c>
      <c r="O109" s="168" t="s">
        <v>121</v>
      </c>
      <c r="Q109" s="78"/>
      <c r="S109" s="78"/>
      <c r="W109" s="71">
        <v>8</v>
      </c>
      <c r="X109" s="57">
        <v>45</v>
      </c>
      <c r="Z109">
        <v>15</v>
      </c>
    </row>
    <row r="110" spans="1:27" ht="15.75" customHeight="1" thickBot="1" x14ac:dyDescent="0.3">
      <c r="A110" s="1">
        <v>2017</v>
      </c>
      <c r="B110" s="1">
        <v>6</v>
      </c>
      <c r="C110" s="1">
        <v>17</v>
      </c>
      <c r="D110" s="1">
        <v>25</v>
      </c>
      <c r="E110" s="1" t="s">
        <v>14</v>
      </c>
      <c r="F110" s="17" t="s">
        <v>16</v>
      </c>
      <c r="G110">
        <f t="shared" si="6"/>
        <v>10</v>
      </c>
      <c r="I110" s="31">
        <v>42903</v>
      </c>
      <c r="J110" s="60">
        <f t="shared" si="4"/>
        <v>25</v>
      </c>
      <c r="K110" s="55">
        <v>0</v>
      </c>
      <c r="L110" s="167">
        <v>1.125</v>
      </c>
      <c r="M110" s="167">
        <v>4.875</v>
      </c>
      <c r="N110" s="167">
        <v>55.625</v>
      </c>
      <c r="O110" s="168" t="s">
        <v>125</v>
      </c>
      <c r="Q110" s="78"/>
      <c r="S110" s="78"/>
      <c r="W110" s="71">
        <v>8</v>
      </c>
      <c r="X110" s="57">
        <v>48</v>
      </c>
      <c r="Z110">
        <v>19</v>
      </c>
      <c r="AA110">
        <v>5</v>
      </c>
    </row>
    <row r="111" spans="1:27" ht="15.75" customHeight="1" thickBot="1" x14ac:dyDescent="0.3">
      <c r="A111" s="1">
        <v>2017</v>
      </c>
      <c r="B111" s="1">
        <v>6</v>
      </c>
      <c r="C111" s="1">
        <v>18</v>
      </c>
      <c r="D111" s="1">
        <v>24.6</v>
      </c>
      <c r="E111" s="1" t="s">
        <v>14</v>
      </c>
      <c r="F111" s="17" t="s">
        <v>16</v>
      </c>
      <c r="G111">
        <f t="shared" si="6"/>
        <v>9.6000000000000014</v>
      </c>
      <c r="I111" s="31">
        <v>42904</v>
      </c>
      <c r="J111" s="60">
        <f t="shared" si="4"/>
        <v>24.6</v>
      </c>
      <c r="K111" s="55">
        <v>0</v>
      </c>
      <c r="L111" s="167">
        <v>1.375</v>
      </c>
      <c r="M111" s="167">
        <v>3.75</v>
      </c>
      <c r="N111" s="167">
        <v>50.75</v>
      </c>
      <c r="O111" s="168" t="s">
        <v>125</v>
      </c>
      <c r="Q111" s="78"/>
      <c r="S111" s="78"/>
      <c r="W111" s="71">
        <v>7</v>
      </c>
      <c r="X111" s="57">
        <v>42</v>
      </c>
      <c r="Z111">
        <v>22</v>
      </c>
      <c r="AA111">
        <v>7</v>
      </c>
    </row>
    <row r="112" spans="1:27" ht="15.75" customHeight="1" thickBot="1" x14ac:dyDescent="0.3">
      <c r="A112" s="1">
        <v>2017</v>
      </c>
      <c r="B112" s="1">
        <v>6</v>
      </c>
      <c r="C112" s="1">
        <v>19</v>
      </c>
      <c r="D112" s="1">
        <v>26.5</v>
      </c>
      <c r="E112" s="1" t="s">
        <v>14</v>
      </c>
      <c r="F112" s="17" t="s">
        <v>16</v>
      </c>
      <c r="G112">
        <f t="shared" si="6"/>
        <v>11.5</v>
      </c>
      <c r="I112" s="31">
        <v>42905</v>
      </c>
      <c r="J112" s="60">
        <f t="shared" si="4"/>
        <v>26.5</v>
      </c>
      <c r="K112" s="55">
        <v>0</v>
      </c>
      <c r="L112" s="167">
        <v>1.5</v>
      </c>
      <c r="M112" s="167">
        <v>5.625</v>
      </c>
      <c r="N112" s="167">
        <v>66.25</v>
      </c>
      <c r="O112" s="168" t="s">
        <v>117</v>
      </c>
      <c r="Q112" s="78"/>
      <c r="S112" s="78"/>
      <c r="W112" s="71">
        <v>10</v>
      </c>
      <c r="X112" s="57">
        <v>0</v>
      </c>
      <c r="Z112">
        <v>32</v>
      </c>
      <c r="AA112">
        <v>9</v>
      </c>
    </row>
    <row r="113" spans="1:27" ht="15.75" customHeight="1" thickBot="1" x14ac:dyDescent="0.3">
      <c r="A113" s="1">
        <v>2017</v>
      </c>
      <c r="B113" s="1">
        <v>6</v>
      </c>
      <c r="C113" s="1">
        <v>20</v>
      </c>
      <c r="D113" s="1">
        <v>23.8</v>
      </c>
      <c r="E113" s="1" t="s">
        <v>14</v>
      </c>
      <c r="F113" s="17" t="s">
        <v>16</v>
      </c>
      <c r="G113">
        <f t="shared" si="6"/>
        <v>8.8000000000000007</v>
      </c>
      <c r="I113" s="31">
        <v>42906</v>
      </c>
      <c r="J113" s="60">
        <f t="shared" si="4"/>
        <v>23.8</v>
      </c>
      <c r="K113" s="55">
        <v>1.6</v>
      </c>
      <c r="L113" s="167">
        <v>1.375</v>
      </c>
      <c r="M113" s="167">
        <v>5.75</v>
      </c>
      <c r="N113" s="167">
        <v>74.625</v>
      </c>
      <c r="O113" s="168" t="s">
        <v>121</v>
      </c>
      <c r="Q113" s="78"/>
      <c r="S113" s="78"/>
      <c r="W113" s="71">
        <v>8</v>
      </c>
      <c r="X113" s="57">
        <v>0</v>
      </c>
      <c r="Z113">
        <v>20</v>
      </c>
      <c r="AA113">
        <v>7</v>
      </c>
    </row>
    <row r="114" spans="1:27" ht="15.75" customHeight="1" thickBot="1" x14ac:dyDescent="0.3">
      <c r="A114" s="1">
        <v>2017</v>
      </c>
      <c r="B114" s="1">
        <v>6</v>
      </c>
      <c r="C114" s="1">
        <v>21</v>
      </c>
      <c r="D114" s="1">
        <v>22.4</v>
      </c>
      <c r="E114" s="1" t="s">
        <v>14</v>
      </c>
      <c r="F114" s="17" t="s">
        <v>16</v>
      </c>
      <c r="G114">
        <f t="shared" si="6"/>
        <v>7.3999999999999986</v>
      </c>
      <c r="I114" s="31">
        <v>42907</v>
      </c>
      <c r="J114" s="60">
        <f t="shared" si="4"/>
        <v>22.4</v>
      </c>
      <c r="K114" s="55">
        <v>18</v>
      </c>
      <c r="L114" s="167">
        <v>0.875</v>
      </c>
      <c r="M114" s="167">
        <v>4.125</v>
      </c>
      <c r="N114" s="167">
        <v>76.5</v>
      </c>
      <c r="O114" s="168" t="s">
        <v>121</v>
      </c>
      <c r="Q114" s="78"/>
      <c r="S114" s="78"/>
      <c r="W114" s="71">
        <v>1</v>
      </c>
      <c r="X114" s="57">
        <v>28</v>
      </c>
      <c r="Z114">
        <v>2</v>
      </c>
      <c r="AA114">
        <v>3</v>
      </c>
    </row>
    <row r="115" spans="1:27" ht="15.75" customHeight="1" thickBot="1" x14ac:dyDescent="0.3">
      <c r="A115" s="1">
        <v>2017</v>
      </c>
      <c r="B115" s="1">
        <v>6</v>
      </c>
      <c r="C115" s="1">
        <v>22</v>
      </c>
      <c r="D115" s="1">
        <v>22.6</v>
      </c>
      <c r="E115" s="1" t="s">
        <v>14</v>
      </c>
      <c r="F115" s="17" t="s">
        <v>16</v>
      </c>
      <c r="G115">
        <f t="shared" si="6"/>
        <v>7.6000000000000014</v>
      </c>
      <c r="I115" s="31">
        <v>42908</v>
      </c>
      <c r="J115" s="60">
        <f t="shared" si="4"/>
        <v>22.6</v>
      </c>
      <c r="K115" s="55">
        <v>0</v>
      </c>
      <c r="L115" s="167">
        <v>1.125</v>
      </c>
      <c r="M115" s="167">
        <v>3.75</v>
      </c>
      <c r="N115" s="167">
        <v>71.125</v>
      </c>
      <c r="O115" s="168" t="s">
        <v>129</v>
      </c>
      <c r="Q115" s="78"/>
      <c r="S115" s="78"/>
      <c r="W115" s="71">
        <v>4</v>
      </c>
      <c r="X115" s="57">
        <v>9</v>
      </c>
      <c r="Z115">
        <v>10</v>
      </c>
      <c r="AA115">
        <v>5</v>
      </c>
    </row>
    <row r="116" spans="1:27" ht="15.75" customHeight="1" thickBot="1" x14ac:dyDescent="0.3">
      <c r="A116" s="1">
        <v>2017</v>
      </c>
      <c r="B116" s="1">
        <v>6</v>
      </c>
      <c r="C116" s="1">
        <v>23</v>
      </c>
      <c r="D116" s="1">
        <v>22.1</v>
      </c>
      <c r="E116" s="1" t="s">
        <v>14</v>
      </c>
      <c r="F116" s="17" t="s">
        <v>16</v>
      </c>
      <c r="G116">
        <f t="shared" si="6"/>
        <v>7.1000000000000014</v>
      </c>
      <c r="I116" s="31">
        <v>42909</v>
      </c>
      <c r="J116" s="60">
        <f t="shared" si="4"/>
        <v>22.1</v>
      </c>
      <c r="K116" s="55">
        <v>0</v>
      </c>
      <c r="L116" s="167">
        <v>1.75</v>
      </c>
      <c r="M116" s="167">
        <v>4.75</v>
      </c>
      <c r="N116" s="167">
        <v>63.875</v>
      </c>
      <c r="O116" s="168" t="s">
        <v>123</v>
      </c>
      <c r="Q116" s="78"/>
      <c r="S116" s="78"/>
      <c r="W116" s="71">
        <v>4</v>
      </c>
      <c r="X116" s="57">
        <v>36</v>
      </c>
      <c r="Z116">
        <v>14</v>
      </c>
      <c r="AA116">
        <v>7</v>
      </c>
    </row>
    <row r="117" spans="1:27" ht="15.75" customHeight="1" thickBot="1" x14ac:dyDescent="0.3">
      <c r="A117" s="1">
        <v>2017</v>
      </c>
      <c r="B117" s="1">
        <v>6</v>
      </c>
      <c r="C117" s="1">
        <v>24</v>
      </c>
      <c r="D117" s="1">
        <v>21.3</v>
      </c>
      <c r="E117" s="1" t="s">
        <v>14</v>
      </c>
      <c r="F117" s="17" t="s">
        <v>16</v>
      </c>
      <c r="G117">
        <f t="shared" si="6"/>
        <v>6.3000000000000007</v>
      </c>
      <c r="I117" s="31">
        <v>42910</v>
      </c>
      <c r="J117" s="60">
        <f t="shared" si="4"/>
        <v>21.3</v>
      </c>
      <c r="K117" s="55">
        <v>0</v>
      </c>
      <c r="L117" s="167">
        <v>1.875</v>
      </c>
      <c r="M117" s="167">
        <v>5.5</v>
      </c>
      <c r="N117" s="167">
        <v>70.625</v>
      </c>
      <c r="O117" s="168" t="s">
        <v>129</v>
      </c>
      <c r="Q117" s="78"/>
      <c r="S117" s="78"/>
      <c r="W117" s="71">
        <v>3</v>
      </c>
      <c r="X117" s="57">
        <v>43</v>
      </c>
      <c r="Z117">
        <v>12</v>
      </c>
      <c r="AA117">
        <v>9</v>
      </c>
    </row>
    <row r="118" spans="1:27" ht="15.75" customHeight="1" thickBot="1" x14ac:dyDescent="0.3">
      <c r="A118" s="1">
        <v>2017</v>
      </c>
      <c r="B118" s="1">
        <v>6</v>
      </c>
      <c r="C118" s="1">
        <v>25</v>
      </c>
      <c r="D118" s="1">
        <v>22.1</v>
      </c>
      <c r="E118" s="1" t="s">
        <v>14</v>
      </c>
      <c r="F118" s="17" t="s">
        <v>16</v>
      </c>
      <c r="G118">
        <f t="shared" si="6"/>
        <v>7.1000000000000014</v>
      </c>
      <c r="I118" s="31">
        <v>42911</v>
      </c>
      <c r="J118" s="60">
        <f t="shared" si="4"/>
        <v>22.1</v>
      </c>
      <c r="K118" s="55">
        <v>5</v>
      </c>
      <c r="L118" s="167">
        <v>2.875</v>
      </c>
      <c r="M118" s="167">
        <v>7.75</v>
      </c>
      <c r="N118" s="167">
        <v>77.375</v>
      </c>
      <c r="O118" s="168" t="s">
        <v>119</v>
      </c>
      <c r="Q118" s="78"/>
      <c r="S118" s="78"/>
      <c r="W118" s="71">
        <v>1</v>
      </c>
      <c r="X118" s="57">
        <v>39</v>
      </c>
      <c r="Z118">
        <v>6</v>
      </c>
      <c r="AA118">
        <v>6</v>
      </c>
    </row>
    <row r="119" spans="1:27" ht="15.75" customHeight="1" thickBot="1" x14ac:dyDescent="0.3">
      <c r="A119" s="1">
        <v>2017</v>
      </c>
      <c r="B119" s="1">
        <v>6</v>
      </c>
      <c r="C119" s="1">
        <v>26</v>
      </c>
      <c r="D119" s="1">
        <v>21.4</v>
      </c>
      <c r="E119" s="1" t="s">
        <v>14</v>
      </c>
      <c r="F119" s="17" t="s">
        <v>16</v>
      </c>
      <c r="G119">
        <f t="shared" si="6"/>
        <v>6.3999999999999986</v>
      </c>
      <c r="I119" s="31">
        <v>42912</v>
      </c>
      <c r="J119" s="60">
        <f t="shared" si="4"/>
        <v>21.4</v>
      </c>
      <c r="K119" s="55">
        <v>0.4</v>
      </c>
      <c r="L119" s="167">
        <v>1</v>
      </c>
      <c r="M119" s="167">
        <v>3.75</v>
      </c>
      <c r="N119" s="167">
        <v>75.25</v>
      </c>
      <c r="O119" s="168" t="s">
        <v>121</v>
      </c>
      <c r="Q119" s="78"/>
      <c r="S119" s="78"/>
      <c r="X119" s="57">
        <v>48</v>
      </c>
      <c r="Z119">
        <v>8</v>
      </c>
      <c r="AA119">
        <v>5</v>
      </c>
    </row>
    <row r="120" spans="1:27" ht="15.75" customHeight="1" thickBot="1" x14ac:dyDescent="0.3">
      <c r="A120" s="1">
        <v>2017</v>
      </c>
      <c r="B120" s="1">
        <v>6</v>
      </c>
      <c r="C120" s="1">
        <v>27</v>
      </c>
      <c r="D120" s="1">
        <v>24</v>
      </c>
      <c r="E120" s="1" t="s">
        <v>14</v>
      </c>
      <c r="F120" s="17" t="s">
        <v>16</v>
      </c>
      <c r="G120">
        <f t="shared" si="6"/>
        <v>9</v>
      </c>
      <c r="I120" s="31">
        <v>42913</v>
      </c>
      <c r="J120" s="60">
        <f t="shared" si="4"/>
        <v>24</v>
      </c>
      <c r="K120" s="55">
        <v>0</v>
      </c>
      <c r="L120" s="167">
        <v>0.75</v>
      </c>
      <c r="M120" s="167">
        <v>4.25</v>
      </c>
      <c r="N120" s="167">
        <v>65.5</v>
      </c>
      <c r="O120" s="168" t="s">
        <v>124</v>
      </c>
      <c r="Q120" s="78"/>
      <c r="S120" s="78"/>
      <c r="X120" s="57">
        <v>55</v>
      </c>
      <c r="Z120">
        <v>10</v>
      </c>
      <c r="AA120">
        <v>7</v>
      </c>
    </row>
    <row r="121" spans="1:27" ht="15.75" customHeight="1" thickBot="1" x14ac:dyDescent="0.3">
      <c r="A121" s="1">
        <v>2017</v>
      </c>
      <c r="B121" s="1">
        <v>6</v>
      </c>
      <c r="C121" s="1">
        <v>28</v>
      </c>
      <c r="D121" s="1">
        <v>20.5</v>
      </c>
      <c r="E121" s="1" t="s">
        <v>14</v>
      </c>
      <c r="F121" s="17" t="s">
        <v>16</v>
      </c>
      <c r="G121">
        <f t="shared" si="6"/>
        <v>5.5</v>
      </c>
      <c r="I121" s="31">
        <v>42914</v>
      </c>
      <c r="J121" s="60">
        <f t="shared" si="4"/>
        <v>20.5</v>
      </c>
      <c r="K121" s="55">
        <v>0.6</v>
      </c>
      <c r="L121" s="167">
        <v>1</v>
      </c>
      <c r="M121" s="167">
        <v>3.75</v>
      </c>
      <c r="N121" s="167">
        <v>84.125</v>
      </c>
      <c r="O121" s="168" t="s">
        <v>117</v>
      </c>
      <c r="Q121" s="78"/>
      <c r="S121" s="78"/>
      <c r="X121" s="57">
        <v>17</v>
      </c>
      <c r="Z121">
        <v>9</v>
      </c>
      <c r="AA121">
        <v>6</v>
      </c>
    </row>
    <row r="122" spans="1:27" ht="15.75" customHeight="1" thickBot="1" x14ac:dyDescent="0.3">
      <c r="A122" s="1">
        <v>2017</v>
      </c>
      <c r="B122" s="1">
        <v>6</v>
      </c>
      <c r="C122" s="1">
        <v>29</v>
      </c>
      <c r="D122" s="1">
        <v>21.2</v>
      </c>
      <c r="E122" s="1" t="s">
        <v>14</v>
      </c>
      <c r="F122" s="17" t="s">
        <v>16</v>
      </c>
      <c r="G122">
        <f t="shared" si="6"/>
        <v>6.1999999999999993</v>
      </c>
      <c r="I122" s="31">
        <v>42915</v>
      </c>
      <c r="J122" s="60">
        <f t="shared" si="4"/>
        <v>21.2</v>
      </c>
      <c r="K122" s="55">
        <v>0</v>
      </c>
      <c r="L122" s="167">
        <v>1</v>
      </c>
      <c r="M122" s="167">
        <v>3.25</v>
      </c>
      <c r="N122" s="167">
        <v>66.375</v>
      </c>
      <c r="O122" s="168" t="s">
        <v>121</v>
      </c>
      <c r="Q122" s="78"/>
      <c r="S122" s="78"/>
      <c r="X122" s="57">
        <v>40</v>
      </c>
      <c r="Y122" s="57">
        <v>8</v>
      </c>
      <c r="Z122">
        <v>10</v>
      </c>
      <c r="AA122">
        <v>8</v>
      </c>
    </row>
    <row r="123" spans="1:27" ht="15.75" customHeight="1" thickBot="1" x14ac:dyDescent="0.3">
      <c r="A123" s="1">
        <v>2017</v>
      </c>
      <c r="B123" s="1">
        <v>6</v>
      </c>
      <c r="C123" s="1">
        <v>30</v>
      </c>
      <c r="D123" s="1">
        <v>22.6</v>
      </c>
      <c r="E123" s="1" t="s">
        <v>14</v>
      </c>
      <c r="F123" s="17" t="s">
        <v>16</v>
      </c>
      <c r="G123">
        <f t="shared" si="6"/>
        <v>7.6000000000000014</v>
      </c>
      <c r="I123" s="31">
        <v>42916</v>
      </c>
      <c r="J123" s="60">
        <f t="shared" si="4"/>
        <v>22.6</v>
      </c>
      <c r="K123" s="55">
        <v>0</v>
      </c>
      <c r="L123" s="167">
        <v>0.75</v>
      </c>
      <c r="M123" s="167">
        <v>3.125</v>
      </c>
      <c r="N123" s="167">
        <v>66.625</v>
      </c>
      <c r="O123" s="168" t="s">
        <v>121</v>
      </c>
      <c r="Q123" s="78"/>
      <c r="S123" s="78"/>
      <c r="X123" s="57">
        <v>48</v>
      </c>
      <c r="Y123" s="57">
        <v>13</v>
      </c>
      <c r="Z123">
        <v>9</v>
      </c>
      <c r="AA123">
        <v>10</v>
      </c>
    </row>
    <row r="124" spans="1:27" ht="15.75" customHeight="1" thickBot="1" x14ac:dyDescent="0.3">
      <c r="A124" s="1">
        <v>2017</v>
      </c>
      <c r="B124" s="1">
        <v>7</v>
      </c>
      <c r="C124" s="1">
        <v>1</v>
      </c>
      <c r="D124" s="1">
        <v>23.2</v>
      </c>
      <c r="E124" s="1" t="s">
        <v>14</v>
      </c>
      <c r="F124" s="17" t="s">
        <v>16</v>
      </c>
      <c r="G124">
        <f t="shared" si="6"/>
        <v>8.1999999999999993</v>
      </c>
      <c r="I124" s="31">
        <v>42917</v>
      </c>
      <c r="J124" s="60">
        <f t="shared" si="4"/>
        <v>23.2</v>
      </c>
      <c r="K124" s="55">
        <v>10.5</v>
      </c>
      <c r="L124" s="167">
        <v>1.875</v>
      </c>
      <c r="M124" s="167">
        <v>8.375</v>
      </c>
      <c r="N124" s="167">
        <v>77.75</v>
      </c>
      <c r="O124" s="168" t="s">
        <v>118</v>
      </c>
      <c r="Q124" s="78"/>
      <c r="S124" s="78"/>
      <c r="X124" s="57">
        <v>38</v>
      </c>
      <c r="Y124" s="57">
        <v>4</v>
      </c>
      <c r="Z124">
        <v>3</v>
      </c>
      <c r="AA124">
        <v>6</v>
      </c>
    </row>
    <row r="125" spans="1:27" ht="15.75" customHeight="1" thickBot="1" x14ac:dyDescent="0.3">
      <c r="A125" s="1">
        <v>2017</v>
      </c>
      <c r="B125" s="1">
        <v>7</v>
      </c>
      <c r="C125" s="1">
        <v>2</v>
      </c>
      <c r="D125" s="1">
        <v>17.600000000000001</v>
      </c>
      <c r="E125" s="1" t="s">
        <v>14</v>
      </c>
      <c r="F125" s="17" t="s">
        <v>16</v>
      </c>
      <c r="G125">
        <f t="shared" si="6"/>
        <v>2.6000000000000014</v>
      </c>
      <c r="I125" s="31">
        <v>42918</v>
      </c>
      <c r="J125" s="60">
        <f t="shared" si="4"/>
        <v>17.600000000000001</v>
      </c>
      <c r="K125" s="55">
        <v>16</v>
      </c>
      <c r="L125" s="167">
        <v>1.75</v>
      </c>
      <c r="M125" s="167">
        <v>7.75</v>
      </c>
      <c r="N125" s="167">
        <v>87</v>
      </c>
      <c r="O125" s="168" t="s">
        <v>119</v>
      </c>
      <c r="Q125" s="78"/>
      <c r="S125" s="78"/>
      <c r="X125" s="57">
        <v>0</v>
      </c>
      <c r="Y125" s="57">
        <v>2</v>
      </c>
      <c r="Z125">
        <v>1</v>
      </c>
      <c r="AA125">
        <v>3</v>
      </c>
    </row>
    <row r="126" spans="1:27" ht="15.75" customHeight="1" thickBot="1" x14ac:dyDescent="0.3">
      <c r="A126" s="1">
        <v>2017</v>
      </c>
      <c r="B126" s="1">
        <v>7</v>
      </c>
      <c r="C126" s="1">
        <v>3</v>
      </c>
      <c r="D126" s="1">
        <v>17.3</v>
      </c>
      <c r="E126" s="1" t="s">
        <v>14</v>
      </c>
      <c r="F126" s="17" t="s">
        <v>16</v>
      </c>
      <c r="G126">
        <f t="shared" si="6"/>
        <v>2.3000000000000007</v>
      </c>
      <c r="I126" s="31">
        <v>42919</v>
      </c>
      <c r="J126" s="60">
        <f t="shared" si="4"/>
        <v>17.3</v>
      </c>
      <c r="K126" s="55">
        <v>6.4</v>
      </c>
      <c r="L126" s="167">
        <v>1</v>
      </c>
      <c r="M126" s="167">
        <v>3.625</v>
      </c>
      <c r="N126" s="167">
        <v>83.125</v>
      </c>
      <c r="O126" s="168" t="s">
        <v>121</v>
      </c>
      <c r="Q126" s="78"/>
      <c r="S126" s="78"/>
      <c r="X126" s="57">
        <v>96</v>
      </c>
      <c r="Y126" s="57">
        <v>3</v>
      </c>
      <c r="Z126">
        <v>2</v>
      </c>
      <c r="AA126">
        <v>2</v>
      </c>
    </row>
    <row r="127" spans="1:27" ht="15.75" customHeight="1" thickBot="1" x14ac:dyDescent="0.3">
      <c r="A127" s="1">
        <v>2017</v>
      </c>
      <c r="B127" s="1">
        <v>7</v>
      </c>
      <c r="C127" s="1">
        <v>4</v>
      </c>
      <c r="D127" s="1">
        <v>19.8</v>
      </c>
      <c r="E127" s="1" t="s">
        <v>14</v>
      </c>
      <c r="F127" s="17" t="s">
        <v>16</v>
      </c>
      <c r="G127">
        <f t="shared" si="6"/>
        <v>4.8000000000000007</v>
      </c>
      <c r="I127" s="31">
        <v>42920</v>
      </c>
      <c r="J127" s="60">
        <f t="shared" si="4"/>
        <v>19.8</v>
      </c>
      <c r="K127" s="55">
        <v>0</v>
      </c>
      <c r="L127" s="167">
        <v>1.625</v>
      </c>
      <c r="M127" s="167">
        <v>5</v>
      </c>
      <c r="N127" s="167">
        <v>69.125</v>
      </c>
      <c r="O127" s="168" t="s">
        <v>118</v>
      </c>
      <c r="Q127" s="78"/>
      <c r="S127" s="78"/>
      <c r="X127" s="57">
        <v>8</v>
      </c>
      <c r="Y127" s="57">
        <v>11</v>
      </c>
      <c r="Z127">
        <v>6</v>
      </c>
      <c r="AA127">
        <v>4</v>
      </c>
    </row>
    <row r="128" spans="1:27" ht="15.75" customHeight="1" thickBot="1" x14ac:dyDescent="0.3">
      <c r="A128" s="1">
        <v>2017</v>
      </c>
      <c r="B128" s="1">
        <v>7</v>
      </c>
      <c r="C128" s="1">
        <v>5</v>
      </c>
      <c r="D128" s="1">
        <v>22.2</v>
      </c>
      <c r="E128" s="1" t="s">
        <v>14</v>
      </c>
      <c r="F128" s="17" t="s">
        <v>16</v>
      </c>
      <c r="G128">
        <f t="shared" si="6"/>
        <v>7.1999999999999993</v>
      </c>
      <c r="I128" s="31">
        <v>42921</v>
      </c>
      <c r="J128" s="60">
        <f t="shared" si="4"/>
        <v>22.2</v>
      </c>
      <c r="K128" s="55">
        <v>12.1</v>
      </c>
      <c r="L128" s="167">
        <v>3.625</v>
      </c>
      <c r="M128" s="167">
        <v>9.75</v>
      </c>
      <c r="N128" s="167">
        <v>72.875</v>
      </c>
      <c r="O128" s="168" t="s">
        <v>119</v>
      </c>
      <c r="Q128" s="78"/>
      <c r="S128" s="78"/>
      <c r="X128" s="57">
        <v>38</v>
      </c>
      <c r="Y128" s="57">
        <v>4</v>
      </c>
      <c r="Z128">
        <v>1</v>
      </c>
      <c r="AA128">
        <v>2</v>
      </c>
    </row>
    <row r="129" spans="1:27" ht="15.75" customHeight="1" thickBot="1" x14ac:dyDescent="0.3">
      <c r="A129" s="1">
        <v>2017</v>
      </c>
      <c r="B129" s="1">
        <v>7</v>
      </c>
      <c r="C129" s="1">
        <v>6</v>
      </c>
      <c r="D129" s="1">
        <v>13.3</v>
      </c>
      <c r="E129" s="1" t="s">
        <v>13</v>
      </c>
      <c r="F129" s="17" t="s">
        <v>16</v>
      </c>
      <c r="G129">
        <f t="shared" si="6"/>
        <v>-1.6999999999999993</v>
      </c>
      <c r="I129" s="31">
        <v>42922</v>
      </c>
      <c r="J129" s="60">
        <f t="shared" si="4"/>
        <v>13.3</v>
      </c>
      <c r="K129" s="55">
        <v>1</v>
      </c>
      <c r="L129" s="167">
        <v>3.625</v>
      </c>
      <c r="M129" s="167">
        <v>8.625</v>
      </c>
      <c r="N129" s="167">
        <v>78.75</v>
      </c>
      <c r="O129" s="168" t="s">
        <v>120</v>
      </c>
      <c r="Q129" s="78"/>
      <c r="S129" s="78"/>
      <c r="X129" s="57">
        <v>46</v>
      </c>
      <c r="Y129" s="57">
        <v>7</v>
      </c>
      <c r="Z129">
        <v>3</v>
      </c>
      <c r="AA129">
        <v>3</v>
      </c>
    </row>
    <row r="130" spans="1:27" ht="15.75" customHeight="1" thickBot="1" x14ac:dyDescent="0.3">
      <c r="A130" s="1">
        <v>2017</v>
      </c>
      <c r="B130" s="1">
        <v>7</v>
      </c>
      <c r="C130" s="1">
        <v>7</v>
      </c>
      <c r="D130" s="1">
        <v>16.899999999999999</v>
      </c>
      <c r="E130" s="1" t="s">
        <v>14</v>
      </c>
      <c r="F130" s="17" t="s">
        <v>16</v>
      </c>
      <c r="G130">
        <f t="shared" si="6"/>
        <v>1.8999999999999986</v>
      </c>
      <c r="I130" s="31">
        <v>42923</v>
      </c>
      <c r="J130" s="60">
        <f t="shared" si="4"/>
        <v>16.899999999999999</v>
      </c>
      <c r="K130" s="55">
        <v>0</v>
      </c>
      <c r="L130" s="167">
        <v>3</v>
      </c>
      <c r="M130" s="167">
        <v>7</v>
      </c>
      <c r="N130" s="167">
        <v>62.75</v>
      </c>
      <c r="O130" s="168" t="s">
        <v>121</v>
      </c>
      <c r="Q130" s="78"/>
      <c r="S130" s="78"/>
      <c r="X130" s="57">
        <v>42</v>
      </c>
      <c r="Y130" s="57">
        <v>12</v>
      </c>
      <c r="Z130">
        <v>5</v>
      </c>
      <c r="AA130">
        <v>5</v>
      </c>
    </row>
    <row r="131" spans="1:27" ht="15.75" customHeight="1" thickBot="1" x14ac:dyDescent="0.3">
      <c r="A131" s="1">
        <v>2017</v>
      </c>
      <c r="B131" s="1">
        <v>7</v>
      </c>
      <c r="C131" s="1">
        <v>8</v>
      </c>
      <c r="D131" s="1">
        <v>22.8</v>
      </c>
      <c r="E131" s="1" t="s">
        <v>14</v>
      </c>
      <c r="F131" s="17" t="s">
        <v>16</v>
      </c>
      <c r="G131">
        <f t="shared" si="6"/>
        <v>7.8000000000000007</v>
      </c>
      <c r="I131" s="31">
        <v>42924</v>
      </c>
      <c r="J131" s="60">
        <f t="shared" ref="J131:J194" si="7">D131</f>
        <v>22.8</v>
      </c>
      <c r="K131" s="55">
        <v>0</v>
      </c>
      <c r="L131" s="167">
        <v>2.125</v>
      </c>
      <c r="M131" s="167">
        <v>5.75</v>
      </c>
      <c r="N131" s="167">
        <v>63</v>
      </c>
      <c r="O131" s="168" t="s">
        <v>119</v>
      </c>
      <c r="Q131" s="78"/>
      <c r="S131" s="78"/>
      <c r="X131" s="57">
        <v>13</v>
      </c>
      <c r="Y131" s="57">
        <v>35</v>
      </c>
      <c r="Z131">
        <v>6</v>
      </c>
      <c r="AA131">
        <v>8</v>
      </c>
    </row>
    <row r="132" spans="1:27" ht="15.75" customHeight="1" thickBot="1" x14ac:dyDescent="0.3">
      <c r="A132" s="1">
        <v>2017</v>
      </c>
      <c r="B132" s="1">
        <v>7</v>
      </c>
      <c r="C132" s="1">
        <v>9</v>
      </c>
      <c r="D132" s="1">
        <v>19.8</v>
      </c>
      <c r="E132" s="1" t="s">
        <v>14</v>
      </c>
      <c r="F132" s="17" t="s">
        <v>16</v>
      </c>
      <c r="G132">
        <f t="shared" si="6"/>
        <v>4.8000000000000007</v>
      </c>
      <c r="I132" s="31">
        <v>42925</v>
      </c>
      <c r="J132" s="60">
        <f t="shared" si="7"/>
        <v>19.8</v>
      </c>
      <c r="K132" s="55">
        <v>0</v>
      </c>
      <c r="L132" s="167">
        <v>1.375</v>
      </c>
      <c r="M132" s="167">
        <v>4</v>
      </c>
      <c r="N132" s="167">
        <v>74.125</v>
      </c>
      <c r="O132" s="168" t="s">
        <v>119</v>
      </c>
      <c r="Q132" s="78"/>
      <c r="S132" s="78"/>
      <c r="X132" s="57">
        <v>36</v>
      </c>
      <c r="Y132" s="57">
        <v>28</v>
      </c>
      <c r="Z132">
        <v>6</v>
      </c>
      <c r="AA132" s="57">
        <v>11</v>
      </c>
    </row>
    <row r="133" spans="1:27" ht="15.75" customHeight="1" thickBot="1" x14ac:dyDescent="0.3">
      <c r="A133" s="1">
        <v>2017</v>
      </c>
      <c r="B133" s="1">
        <v>7</v>
      </c>
      <c r="C133" s="1">
        <v>10</v>
      </c>
      <c r="D133" s="1">
        <v>18.3</v>
      </c>
      <c r="E133" s="1" t="s">
        <v>14</v>
      </c>
      <c r="F133" s="17" t="s">
        <v>16</v>
      </c>
      <c r="G133">
        <f t="shared" si="6"/>
        <v>3.3000000000000007</v>
      </c>
      <c r="I133" s="31">
        <v>42926</v>
      </c>
      <c r="J133" s="60">
        <f t="shared" si="7"/>
        <v>18.3</v>
      </c>
      <c r="K133" s="55">
        <v>0.3</v>
      </c>
      <c r="L133" s="167">
        <v>1.75</v>
      </c>
      <c r="M133" s="167">
        <v>4.75</v>
      </c>
      <c r="N133" s="167">
        <v>79.75</v>
      </c>
      <c r="O133" s="168" t="s">
        <v>121</v>
      </c>
      <c r="Q133" s="78"/>
      <c r="S133" s="78"/>
      <c r="X133" s="57">
        <v>38</v>
      </c>
      <c r="Y133" s="57">
        <v>24</v>
      </c>
      <c r="Z133">
        <v>5</v>
      </c>
      <c r="AA133" s="57">
        <v>10</v>
      </c>
    </row>
    <row r="134" spans="1:27" ht="15.75" customHeight="1" thickBot="1" x14ac:dyDescent="0.3">
      <c r="A134" s="1">
        <v>2017</v>
      </c>
      <c r="B134" s="1">
        <v>7</v>
      </c>
      <c r="C134" s="1">
        <v>11</v>
      </c>
      <c r="D134" s="1">
        <v>17.899999999999999</v>
      </c>
      <c r="E134" s="1" t="s">
        <v>14</v>
      </c>
      <c r="F134" s="17" t="s">
        <v>16</v>
      </c>
      <c r="G134">
        <f t="shared" si="6"/>
        <v>2.8999999999999986</v>
      </c>
      <c r="I134" s="31">
        <v>42927</v>
      </c>
      <c r="J134" s="60">
        <f t="shared" si="7"/>
        <v>17.899999999999999</v>
      </c>
      <c r="K134" s="55">
        <v>22.6</v>
      </c>
      <c r="L134" s="167">
        <v>1.5</v>
      </c>
      <c r="M134" s="167">
        <v>5.125</v>
      </c>
      <c r="N134" s="167">
        <v>88.875</v>
      </c>
      <c r="O134" s="168" t="s">
        <v>117</v>
      </c>
      <c r="Q134" s="78"/>
      <c r="S134" s="78"/>
      <c r="X134" s="57">
        <v>14</v>
      </c>
      <c r="Y134" s="57">
        <v>3</v>
      </c>
      <c r="Z134">
        <v>1</v>
      </c>
      <c r="AA134" s="57">
        <v>4</v>
      </c>
    </row>
    <row r="135" spans="1:27" ht="15.75" customHeight="1" thickBot="1" x14ac:dyDescent="0.3">
      <c r="A135" s="1">
        <v>2017</v>
      </c>
      <c r="B135" s="1">
        <v>7</v>
      </c>
      <c r="C135" s="1">
        <v>12</v>
      </c>
      <c r="D135" s="1">
        <v>17.399999999999999</v>
      </c>
      <c r="E135" s="1" t="s">
        <v>14</v>
      </c>
      <c r="F135" s="17" t="s">
        <v>16</v>
      </c>
      <c r="G135">
        <f t="shared" si="6"/>
        <v>2.3999999999999986</v>
      </c>
      <c r="I135" s="31">
        <v>42928</v>
      </c>
      <c r="J135" s="60">
        <f t="shared" si="7"/>
        <v>17.399999999999999</v>
      </c>
      <c r="K135" s="55">
        <v>0</v>
      </c>
      <c r="L135" s="167">
        <v>1.25</v>
      </c>
      <c r="M135" s="167">
        <v>4</v>
      </c>
      <c r="N135" s="167">
        <v>77.125</v>
      </c>
      <c r="O135" s="168" t="s">
        <v>118</v>
      </c>
      <c r="Q135" s="78"/>
      <c r="S135" s="78"/>
      <c r="X135" s="57">
        <v>34</v>
      </c>
      <c r="Y135" s="57">
        <v>11</v>
      </c>
      <c r="Z135">
        <v>4</v>
      </c>
      <c r="AA135" s="57">
        <v>6</v>
      </c>
    </row>
    <row r="136" spans="1:27" ht="15.75" customHeight="1" thickBot="1" x14ac:dyDescent="0.3">
      <c r="A136" s="1">
        <v>2017</v>
      </c>
      <c r="B136" s="1">
        <v>7</v>
      </c>
      <c r="C136" s="1">
        <v>13</v>
      </c>
      <c r="D136" s="1">
        <v>16.7</v>
      </c>
      <c r="E136" s="1" t="s">
        <v>14</v>
      </c>
      <c r="F136" s="17" t="s">
        <v>16</v>
      </c>
      <c r="G136">
        <f t="shared" si="6"/>
        <v>1.6999999999999993</v>
      </c>
      <c r="I136" s="31">
        <v>42929</v>
      </c>
      <c r="J136" s="60">
        <f t="shared" si="7"/>
        <v>16.7</v>
      </c>
      <c r="K136" s="55">
        <v>0</v>
      </c>
      <c r="L136" s="167">
        <v>1.25</v>
      </c>
      <c r="M136" s="167">
        <v>3.875</v>
      </c>
      <c r="N136" s="167">
        <v>87.5</v>
      </c>
      <c r="O136" s="168" t="s">
        <v>120</v>
      </c>
      <c r="Q136" s="78"/>
      <c r="S136" s="78"/>
      <c r="X136" s="57">
        <v>36</v>
      </c>
      <c r="Y136" s="57">
        <v>9</v>
      </c>
      <c r="Z136">
        <v>5</v>
      </c>
      <c r="AA136" s="57">
        <v>9</v>
      </c>
    </row>
    <row r="137" spans="1:27" ht="15.75" customHeight="1" thickBot="1" x14ac:dyDescent="0.3">
      <c r="A137" s="1">
        <v>2017</v>
      </c>
      <c r="B137" s="1">
        <v>7</v>
      </c>
      <c r="C137" s="1">
        <v>14</v>
      </c>
      <c r="D137" s="1">
        <v>16.100000000000001</v>
      </c>
      <c r="E137" s="1" t="s">
        <v>14</v>
      </c>
      <c r="F137" s="17" t="s">
        <v>16</v>
      </c>
      <c r="G137">
        <f t="shared" si="6"/>
        <v>1.1000000000000014</v>
      </c>
      <c r="I137" s="31">
        <v>42930</v>
      </c>
      <c r="J137" s="60">
        <f t="shared" si="7"/>
        <v>16.100000000000001</v>
      </c>
      <c r="K137" s="55">
        <v>8.1999999999999993</v>
      </c>
      <c r="L137" s="167">
        <v>1</v>
      </c>
      <c r="M137" s="167">
        <v>4.125</v>
      </c>
      <c r="N137" s="167">
        <v>92.625</v>
      </c>
      <c r="O137" s="168" t="s">
        <v>122</v>
      </c>
      <c r="Q137" s="78"/>
      <c r="S137" s="78"/>
      <c r="X137" s="57">
        <v>32</v>
      </c>
      <c r="Y137" s="57">
        <v>4</v>
      </c>
      <c r="Z137">
        <v>1</v>
      </c>
      <c r="AA137" s="57">
        <v>15</v>
      </c>
    </row>
    <row r="138" spans="1:27" ht="15.75" customHeight="1" thickBot="1" x14ac:dyDescent="0.3">
      <c r="A138" s="1">
        <v>2017</v>
      </c>
      <c r="B138" s="1">
        <v>7</v>
      </c>
      <c r="C138" s="1">
        <v>15</v>
      </c>
      <c r="D138" s="1">
        <v>17.5</v>
      </c>
      <c r="E138" s="1" t="s">
        <v>14</v>
      </c>
      <c r="F138" s="17" t="s">
        <v>16</v>
      </c>
      <c r="G138">
        <f t="shared" si="6"/>
        <v>2.5</v>
      </c>
      <c r="I138" s="31">
        <v>42931</v>
      </c>
      <c r="J138" s="60">
        <f t="shared" si="7"/>
        <v>17.5</v>
      </c>
      <c r="K138" s="55">
        <v>0.7</v>
      </c>
      <c r="L138" s="167">
        <v>0.625</v>
      </c>
      <c r="M138" s="167">
        <v>3.125</v>
      </c>
      <c r="N138" s="167">
        <v>78.25</v>
      </c>
      <c r="O138" s="168" t="s">
        <v>117</v>
      </c>
      <c r="Q138" s="78"/>
      <c r="S138" s="78"/>
      <c r="X138" s="57">
        <v>16</v>
      </c>
      <c r="Y138" s="57">
        <v>6</v>
      </c>
      <c r="Z138">
        <v>3</v>
      </c>
      <c r="AA138" s="57">
        <v>12</v>
      </c>
    </row>
    <row r="139" spans="1:27" ht="15.75" customHeight="1" thickBot="1" x14ac:dyDescent="0.3">
      <c r="A139" s="1">
        <v>2017</v>
      </c>
      <c r="B139" s="1">
        <v>7</v>
      </c>
      <c r="C139" s="1">
        <v>16</v>
      </c>
      <c r="D139" s="1">
        <v>17.899999999999999</v>
      </c>
      <c r="E139" s="1" t="s">
        <v>14</v>
      </c>
      <c r="F139" s="17" t="s">
        <v>16</v>
      </c>
      <c r="G139">
        <f t="shared" si="6"/>
        <v>2.8999999999999986</v>
      </c>
      <c r="I139" s="31">
        <v>42932</v>
      </c>
      <c r="J139" s="60">
        <f t="shared" si="7"/>
        <v>17.899999999999999</v>
      </c>
      <c r="K139" s="55">
        <v>1.1000000000000001</v>
      </c>
      <c r="L139" s="167">
        <v>1</v>
      </c>
      <c r="M139" s="167">
        <v>3.875</v>
      </c>
      <c r="N139" s="167">
        <v>72.625</v>
      </c>
      <c r="O139" s="168" t="s">
        <v>129</v>
      </c>
      <c r="Q139" s="78"/>
      <c r="S139" s="78"/>
      <c r="X139" s="57">
        <v>26</v>
      </c>
      <c r="Y139" s="57">
        <v>5</v>
      </c>
      <c r="Z139">
        <v>2</v>
      </c>
      <c r="AA139" s="57">
        <v>10</v>
      </c>
    </row>
    <row r="140" spans="1:27" ht="15.75" customHeight="1" thickBot="1" x14ac:dyDescent="0.3">
      <c r="A140" s="1">
        <v>2017</v>
      </c>
      <c r="B140" s="1">
        <v>7</v>
      </c>
      <c r="C140" s="1">
        <v>17</v>
      </c>
      <c r="D140" s="1">
        <v>18.899999999999999</v>
      </c>
      <c r="E140" s="1" t="s">
        <v>14</v>
      </c>
      <c r="F140" s="17" t="s">
        <v>16</v>
      </c>
      <c r="G140">
        <f t="shared" si="6"/>
        <v>3.8999999999999986</v>
      </c>
      <c r="I140" s="31">
        <v>42933</v>
      </c>
      <c r="J140" s="60">
        <f t="shared" si="7"/>
        <v>18.899999999999999</v>
      </c>
      <c r="K140" s="55">
        <v>0</v>
      </c>
      <c r="L140" s="167">
        <v>1.625</v>
      </c>
      <c r="M140" s="167">
        <v>5.375</v>
      </c>
      <c r="N140" s="167">
        <v>65.875</v>
      </c>
      <c r="O140" s="168" t="s">
        <v>129</v>
      </c>
      <c r="Q140" s="78"/>
      <c r="S140" s="78"/>
      <c r="X140" s="57">
        <v>4</v>
      </c>
      <c r="Y140" s="57">
        <v>6</v>
      </c>
      <c r="Z140">
        <v>3</v>
      </c>
      <c r="AA140" s="57">
        <v>12</v>
      </c>
    </row>
    <row r="141" spans="1:27" ht="15.75" customHeight="1" thickBot="1" x14ac:dyDescent="0.3">
      <c r="A141" s="1">
        <v>2017</v>
      </c>
      <c r="B141" s="1">
        <v>7</v>
      </c>
      <c r="C141" s="1">
        <v>18</v>
      </c>
      <c r="D141" s="1">
        <v>17.399999999999999</v>
      </c>
      <c r="E141" s="1" t="s">
        <v>14</v>
      </c>
      <c r="F141" s="17" t="s">
        <v>16</v>
      </c>
      <c r="G141">
        <f t="shared" si="6"/>
        <v>2.3999999999999986</v>
      </c>
      <c r="I141" s="31">
        <v>42934</v>
      </c>
      <c r="J141" s="60">
        <f t="shared" si="7"/>
        <v>17.399999999999999</v>
      </c>
      <c r="K141" s="55">
        <v>17.3</v>
      </c>
      <c r="L141" s="167">
        <v>2</v>
      </c>
      <c r="M141" s="167">
        <v>6.125</v>
      </c>
      <c r="N141" s="167">
        <v>88.75</v>
      </c>
      <c r="O141" s="168" t="s">
        <v>121</v>
      </c>
      <c r="Q141" s="78"/>
      <c r="S141" s="78"/>
      <c r="X141" s="57">
        <v>0</v>
      </c>
      <c r="Y141" s="57">
        <v>4</v>
      </c>
      <c r="Z141">
        <v>1</v>
      </c>
      <c r="AA141" s="57">
        <v>7</v>
      </c>
    </row>
    <row r="142" spans="1:27" ht="15.75" customHeight="1" thickBot="1" x14ac:dyDescent="0.3">
      <c r="A142" s="1">
        <v>2017</v>
      </c>
      <c r="B142" s="1">
        <v>7</v>
      </c>
      <c r="C142" s="1">
        <v>19</v>
      </c>
      <c r="D142" s="1">
        <v>16.7</v>
      </c>
      <c r="E142" s="1" t="s">
        <v>14</v>
      </c>
      <c r="F142" s="17" t="s">
        <v>16</v>
      </c>
      <c r="G142">
        <f t="shared" si="6"/>
        <v>1.6999999999999993</v>
      </c>
      <c r="I142" s="31">
        <v>42935</v>
      </c>
      <c r="J142" s="60">
        <f t="shared" si="7"/>
        <v>16.7</v>
      </c>
      <c r="K142" s="55">
        <v>12</v>
      </c>
      <c r="L142" s="167">
        <v>1.5</v>
      </c>
      <c r="M142" s="167">
        <v>5.875</v>
      </c>
      <c r="N142" s="167">
        <v>86</v>
      </c>
      <c r="O142" s="168" t="s">
        <v>119</v>
      </c>
      <c r="Q142" s="78"/>
      <c r="S142" s="78"/>
      <c r="X142" s="57">
        <v>16</v>
      </c>
      <c r="Z142">
        <v>1</v>
      </c>
      <c r="AA142" s="57">
        <v>4</v>
      </c>
    </row>
    <row r="143" spans="1:27" ht="15.75" customHeight="1" thickBot="1" x14ac:dyDescent="0.3">
      <c r="A143" s="1">
        <v>2017</v>
      </c>
      <c r="B143" s="1">
        <v>7</v>
      </c>
      <c r="C143" s="1">
        <v>20</v>
      </c>
      <c r="D143" s="1">
        <v>16.3</v>
      </c>
      <c r="E143" s="1" t="s">
        <v>14</v>
      </c>
      <c r="F143" s="17" t="s">
        <v>16</v>
      </c>
      <c r="G143">
        <f t="shared" si="6"/>
        <v>1.3000000000000007</v>
      </c>
      <c r="I143" s="31">
        <v>42936</v>
      </c>
      <c r="J143" s="60">
        <f t="shared" si="7"/>
        <v>16.3</v>
      </c>
      <c r="K143" s="55">
        <v>5.8</v>
      </c>
      <c r="L143" s="167">
        <v>2.25</v>
      </c>
      <c r="M143" s="167">
        <v>6.875</v>
      </c>
      <c r="N143" s="167">
        <v>86.25</v>
      </c>
      <c r="O143" s="168" t="s">
        <v>117</v>
      </c>
      <c r="Q143" s="78"/>
      <c r="S143" s="78"/>
      <c r="X143" s="57">
        <v>20</v>
      </c>
      <c r="Z143">
        <v>1</v>
      </c>
      <c r="AA143" s="57">
        <v>3</v>
      </c>
    </row>
    <row r="144" spans="1:27" ht="15.75" customHeight="1" thickBot="1" x14ac:dyDescent="0.3">
      <c r="A144" s="1">
        <v>2017</v>
      </c>
      <c r="B144" s="1">
        <v>7</v>
      </c>
      <c r="C144" s="1">
        <v>21</v>
      </c>
      <c r="D144" s="1">
        <v>17.2</v>
      </c>
      <c r="E144" s="1" t="s">
        <v>14</v>
      </c>
      <c r="F144" s="17" t="s">
        <v>16</v>
      </c>
      <c r="G144">
        <f t="shared" si="6"/>
        <v>2.1999999999999993</v>
      </c>
      <c r="I144" s="31">
        <v>42937</v>
      </c>
      <c r="J144" s="60">
        <f t="shared" si="7"/>
        <v>17.2</v>
      </c>
      <c r="K144" s="55">
        <v>4.5</v>
      </c>
      <c r="L144" s="167">
        <v>0.875</v>
      </c>
      <c r="M144" s="167">
        <v>4.125</v>
      </c>
      <c r="N144" s="167">
        <v>86.375</v>
      </c>
      <c r="O144" s="168" t="s">
        <v>124</v>
      </c>
      <c r="Q144" s="78"/>
      <c r="S144" s="78"/>
      <c r="X144" s="57">
        <v>18</v>
      </c>
      <c r="Z144">
        <v>1</v>
      </c>
      <c r="AA144" s="57">
        <v>2</v>
      </c>
    </row>
    <row r="145" spans="1:29" ht="15.75" customHeight="1" thickBot="1" x14ac:dyDescent="0.3">
      <c r="A145" s="1">
        <v>2017</v>
      </c>
      <c r="B145" s="1">
        <v>7</v>
      </c>
      <c r="C145" s="1">
        <v>22</v>
      </c>
      <c r="D145" s="1">
        <v>18.3</v>
      </c>
      <c r="E145" s="1" t="s">
        <v>14</v>
      </c>
      <c r="F145" s="17" t="s">
        <v>16</v>
      </c>
      <c r="G145">
        <f t="shared" si="6"/>
        <v>3.3000000000000007</v>
      </c>
      <c r="I145" s="31">
        <v>42938</v>
      </c>
      <c r="J145" s="60">
        <f t="shared" si="7"/>
        <v>18.3</v>
      </c>
      <c r="K145" s="55">
        <v>5.2</v>
      </c>
      <c r="L145" s="167">
        <v>0.75</v>
      </c>
      <c r="M145" s="167">
        <v>4</v>
      </c>
      <c r="N145" s="167">
        <v>81.625</v>
      </c>
      <c r="O145" s="168" t="s">
        <v>124</v>
      </c>
      <c r="Q145" s="78"/>
      <c r="S145" s="78"/>
      <c r="X145" s="57">
        <v>29</v>
      </c>
      <c r="Z145">
        <v>1</v>
      </c>
      <c r="AA145" s="57">
        <v>1</v>
      </c>
    </row>
    <row r="146" spans="1:29" ht="15.75" customHeight="1" thickBot="1" x14ac:dyDescent="0.3">
      <c r="A146" s="1">
        <v>2017</v>
      </c>
      <c r="B146" s="1">
        <v>7</v>
      </c>
      <c r="C146" s="1">
        <v>23</v>
      </c>
      <c r="D146" s="1">
        <v>17.7</v>
      </c>
      <c r="E146" s="1" t="s">
        <v>14</v>
      </c>
      <c r="F146" s="17" t="s">
        <v>16</v>
      </c>
      <c r="G146">
        <f t="shared" si="6"/>
        <v>2.6999999999999993</v>
      </c>
      <c r="I146" s="31">
        <v>42939</v>
      </c>
      <c r="J146" s="60">
        <f t="shared" si="7"/>
        <v>17.7</v>
      </c>
      <c r="K146" s="55">
        <v>4.2</v>
      </c>
      <c r="L146" s="167">
        <v>0.625</v>
      </c>
      <c r="M146" s="167">
        <v>2.875</v>
      </c>
      <c r="N146" s="167">
        <v>91.375</v>
      </c>
      <c r="O146" s="168" t="s">
        <v>118</v>
      </c>
      <c r="Q146" s="78"/>
      <c r="S146" s="78"/>
      <c r="X146" s="57">
        <v>9</v>
      </c>
      <c r="Z146">
        <v>1</v>
      </c>
      <c r="AA146" s="57">
        <v>1</v>
      </c>
    </row>
    <row r="147" spans="1:29" ht="15.75" customHeight="1" thickBot="1" x14ac:dyDescent="0.3">
      <c r="A147" s="1">
        <v>2017</v>
      </c>
      <c r="B147" s="1">
        <v>7</v>
      </c>
      <c r="C147" s="1">
        <v>24</v>
      </c>
      <c r="D147" s="1">
        <v>19.2</v>
      </c>
      <c r="E147" s="1" t="s">
        <v>14</v>
      </c>
      <c r="F147" s="17" t="s">
        <v>16</v>
      </c>
      <c r="G147">
        <f t="shared" ref="G147:G166" si="8">D147-15</f>
        <v>4.1999999999999993</v>
      </c>
      <c r="I147" s="31">
        <v>42940</v>
      </c>
      <c r="J147" s="60">
        <f t="shared" si="7"/>
        <v>19.2</v>
      </c>
      <c r="K147" s="55">
        <v>0</v>
      </c>
      <c r="L147" s="167">
        <v>1.25</v>
      </c>
      <c r="M147" s="167">
        <v>4.5</v>
      </c>
      <c r="N147" s="167">
        <v>74.375</v>
      </c>
      <c r="O147" s="168" t="s">
        <v>124</v>
      </c>
      <c r="Q147" s="78"/>
      <c r="S147" s="78"/>
      <c r="X147" s="57">
        <v>20</v>
      </c>
      <c r="Z147">
        <v>1</v>
      </c>
      <c r="AA147" s="57">
        <v>1</v>
      </c>
      <c r="AB147">
        <v>8</v>
      </c>
    </row>
    <row r="148" spans="1:29" ht="15.75" customHeight="1" thickBot="1" x14ac:dyDescent="0.3">
      <c r="A148" s="1">
        <v>2017</v>
      </c>
      <c r="B148" s="1">
        <v>7</v>
      </c>
      <c r="C148" s="1">
        <v>25</v>
      </c>
      <c r="D148" s="1">
        <v>22.2</v>
      </c>
      <c r="E148" s="1" t="s">
        <v>14</v>
      </c>
      <c r="F148" s="17" t="s">
        <v>16</v>
      </c>
      <c r="G148">
        <f t="shared" si="8"/>
        <v>7.1999999999999993</v>
      </c>
      <c r="I148" s="31">
        <v>42941</v>
      </c>
      <c r="J148" s="60">
        <f t="shared" si="7"/>
        <v>22.2</v>
      </c>
      <c r="K148" s="55">
        <v>0</v>
      </c>
      <c r="L148" s="167">
        <v>2.375</v>
      </c>
      <c r="M148" s="167">
        <v>7</v>
      </c>
      <c r="N148" s="167">
        <v>70.75</v>
      </c>
      <c r="O148" s="168" t="s">
        <v>121</v>
      </c>
      <c r="Q148" s="78"/>
      <c r="S148" s="78"/>
      <c r="X148" s="57">
        <v>25</v>
      </c>
      <c r="AA148" s="57">
        <v>1</v>
      </c>
      <c r="AB148">
        <v>15</v>
      </c>
    </row>
    <row r="149" spans="1:29" ht="15.75" customHeight="1" thickBot="1" x14ac:dyDescent="0.3">
      <c r="A149" s="1">
        <v>2017</v>
      </c>
      <c r="B149" s="1">
        <v>7</v>
      </c>
      <c r="C149" s="1">
        <v>26</v>
      </c>
      <c r="D149" s="1">
        <v>21.9</v>
      </c>
      <c r="E149" s="1" t="s">
        <v>14</v>
      </c>
      <c r="F149" s="17" t="s">
        <v>16</v>
      </c>
      <c r="G149">
        <f t="shared" si="8"/>
        <v>6.8999999999999986</v>
      </c>
      <c r="I149" s="31">
        <v>42942</v>
      </c>
      <c r="J149" s="60">
        <f t="shared" si="7"/>
        <v>21.9</v>
      </c>
      <c r="K149" s="55">
        <v>0</v>
      </c>
      <c r="L149" s="167">
        <v>0.75</v>
      </c>
      <c r="M149" s="167">
        <v>2.875</v>
      </c>
      <c r="N149" s="167">
        <v>75.875</v>
      </c>
      <c r="O149" s="168" t="s">
        <v>118</v>
      </c>
      <c r="Q149" s="78"/>
      <c r="S149" s="78"/>
      <c r="X149" s="57">
        <v>0</v>
      </c>
      <c r="AA149" s="57">
        <v>1</v>
      </c>
      <c r="AB149">
        <v>24</v>
      </c>
    </row>
    <row r="150" spans="1:29" ht="15.75" customHeight="1" thickBot="1" x14ac:dyDescent="0.3">
      <c r="A150" s="1">
        <v>2017</v>
      </c>
      <c r="B150" s="1">
        <v>7</v>
      </c>
      <c r="C150" s="1">
        <v>27</v>
      </c>
      <c r="D150" s="1">
        <v>22.6</v>
      </c>
      <c r="E150" s="1" t="s">
        <v>14</v>
      </c>
      <c r="F150" s="17" t="s">
        <v>16</v>
      </c>
      <c r="G150">
        <f t="shared" si="8"/>
        <v>7.6000000000000014</v>
      </c>
      <c r="I150" s="31">
        <v>42943</v>
      </c>
      <c r="J150" s="60">
        <f t="shared" si="7"/>
        <v>22.6</v>
      </c>
      <c r="K150" s="55">
        <v>0</v>
      </c>
      <c r="L150" s="167">
        <v>1.375</v>
      </c>
      <c r="M150" s="167">
        <v>5.875</v>
      </c>
      <c r="N150" s="167">
        <v>71.375</v>
      </c>
      <c r="O150" s="168" t="s">
        <v>129</v>
      </c>
      <c r="Q150" s="78"/>
      <c r="S150" s="78"/>
      <c r="X150" s="57">
        <v>15</v>
      </c>
      <c r="AA150" s="57">
        <v>1</v>
      </c>
      <c r="AB150">
        <v>38</v>
      </c>
    </row>
    <row r="151" spans="1:29" ht="15.75" customHeight="1" thickBot="1" x14ac:dyDescent="0.3">
      <c r="A151" s="1">
        <v>2017</v>
      </c>
      <c r="B151" s="1">
        <v>7</v>
      </c>
      <c r="C151" s="1">
        <v>28</v>
      </c>
      <c r="D151" s="1">
        <v>22.8</v>
      </c>
      <c r="E151" s="1" t="s">
        <v>14</v>
      </c>
      <c r="F151" s="17" t="s">
        <v>16</v>
      </c>
      <c r="G151">
        <f t="shared" si="8"/>
        <v>7.8000000000000007</v>
      </c>
      <c r="I151" s="31">
        <v>42944</v>
      </c>
      <c r="J151" s="60">
        <f t="shared" si="7"/>
        <v>22.8</v>
      </c>
      <c r="K151" s="55">
        <v>2.5</v>
      </c>
      <c r="L151" s="167">
        <v>1.25</v>
      </c>
      <c r="M151" s="167">
        <v>4.375</v>
      </c>
      <c r="N151" s="167">
        <v>80</v>
      </c>
      <c r="O151" s="168" t="s">
        <v>117</v>
      </c>
      <c r="Q151" s="78"/>
      <c r="S151" s="78"/>
      <c r="X151" s="57">
        <v>19</v>
      </c>
      <c r="AB151">
        <v>52</v>
      </c>
    </row>
    <row r="152" spans="1:29" ht="15.75" customHeight="1" thickBot="1" x14ac:dyDescent="0.3">
      <c r="A152" s="1">
        <v>2017</v>
      </c>
      <c r="B152" s="1">
        <v>7</v>
      </c>
      <c r="C152" s="1">
        <v>29</v>
      </c>
      <c r="D152" s="1">
        <v>19.7</v>
      </c>
      <c r="E152" s="1" t="s">
        <v>14</v>
      </c>
      <c r="F152" s="17" t="s">
        <v>16</v>
      </c>
      <c r="G152">
        <f t="shared" si="8"/>
        <v>4.6999999999999993</v>
      </c>
      <c r="I152" s="31">
        <v>42945</v>
      </c>
      <c r="J152" s="60">
        <f t="shared" si="7"/>
        <v>19.7</v>
      </c>
      <c r="K152" s="55">
        <v>2.8</v>
      </c>
      <c r="L152" s="167">
        <v>4.125</v>
      </c>
      <c r="M152" s="167">
        <v>8.875</v>
      </c>
      <c r="N152" s="167">
        <v>78.625</v>
      </c>
      <c r="O152" s="168" t="s">
        <v>119</v>
      </c>
      <c r="Q152" s="78"/>
      <c r="S152" s="78"/>
      <c r="X152" s="57">
        <v>16</v>
      </c>
      <c r="AB152">
        <v>45</v>
      </c>
    </row>
    <row r="153" spans="1:29" ht="15.75" customHeight="1" thickBot="1" x14ac:dyDescent="0.3">
      <c r="A153" s="1">
        <v>2017</v>
      </c>
      <c r="B153" s="1">
        <v>7</v>
      </c>
      <c r="C153" s="1">
        <v>30</v>
      </c>
      <c r="D153" s="1">
        <v>19.7</v>
      </c>
      <c r="E153" s="1" t="s">
        <v>14</v>
      </c>
      <c r="F153" s="17" t="s">
        <v>16</v>
      </c>
      <c r="G153">
        <f t="shared" si="8"/>
        <v>4.6999999999999993</v>
      </c>
      <c r="I153" s="31">
        <v>42946</v>
      </c>
      <c r="J153" s="60">
        <f t="shared" si="7"/>
        <v>19.7</v>
      </c>
      <c r="K153" s="55">
        <v>1.3</v>
      </c>
      <c r="L153" s="167">
        <v>1.75</v>
      </c>
      <c r="M153" s="167">
        <v>6.5</v>
      </c>
      <c r="N153" s="167">
        <v>84</v>
      </c>
      <c r="O153" s="168" t="s">
        <v>119</v>
      </c>
      <c r="Q153" s="78"/>
      <c r="S153" s="78"/>
      <c r="X153" s="57">
        <v>9</v>
      </c>
      <c r="AB153">
        <v>100</v>
      </c>
    </row>
    <row r="154" spans="1:29" ht="15.75" customHeight="1" thickBot="1" x14ac:dyDescent="0.3">
      <c r="A154" s="1">
        <v>2017</v>
      </c>
      <c r="B154" s="1">
        <v>7</v>
      </c>
      <c r="C154" s="1">
        <v>31</v>
      </c>
      <c r="D154" s="1">
        <v>18.899999999999999</v>
      </c>
      <c r="E154" s="1" t="s">
        <v>14</v>
      </c>
      <c r="F154" s="17" t="s">
        <v>16</v>
      </c>
      <c r="G154">
        <f t="shared" si="8"/>
        <v>3.8999999999999986</v>
      </c>
      <c r="I154" s="31">
        <v>42947</v>
      </c>
      <c r="J154" s="60">
        <f t="shared" si="7"/>
        <v>18.899999999999999</v>
      </c>
      <c r="K154" s="55">
        <v>3.2</v>
      </c>
      <c r="L154" s="167">
        <v>1.25</v>
      </c>
      <c r="M154" s="167">
        <v>5.375</v>
      </c>
      <c r="N154" s="167">
        <v>79</v>
      </c>
      <c r="O154" s="168" t="s">
        <v>122</v>
      </c>
      <c r="Q154" s="78"/>
      <c r="S154" s="78"/>
      <c r="X154" s="57">
        <v>12</v>
      </c>
      <c r="AB154">
        <v>70</v>
      </c>
    </row>
    <row r="155" spans="1:29" ht="15.75" customHeight="1" thickBot="1" x14ac:dyDescent="0.3">
      <c r="A155" s="1">
        <v>2017</v>
      </c>
      <c r="B155" s="1">
        <v>8</v>
      </c>
      <c r="C155" s="1">
        <v>1</v>
      </c>
      <c r="D155" s="1">
        <v>18.5</v>
      </c>
      <c r="E155" s="1" t="s">
        <v>14</v>
      </c>
      <c r="F155" s="17" t="s">
        <v>16</v>
      </c>
      <c r="G155">
        <f t="shared" si="8"/>
        <v>3.5</v>
      </c>
      <c r="I155" s="31">
        <v>42948</v>
      </c>
      <c r="J155" s="60">
        <f t="shared" si="7"/>
        <v>18.5</v>
      </c>
      <c r="K155" s="55">
        <v>8.4</v>
      </c>
      <c r="L155" s="167">
        <v>1</v>
      </c>
      <c r="M155" s="167">
        <v>4.25</v>
      </c>
      <c r="N155" s="167">
        <v>90.25</v>
      </c>
      <c r="O155" s="168" t="s">
        <v>121</v>
      </c>
      <c r="Q155" s="78"/>
      <c r="S155" s="78"/>
      <c r="X155" s="57">
        <v>16</v>
      </c>
      <c r="AB155">
        <v>35</v>
      </c>
    </row>
    <row r="156" spans="1:29" ht="15.75" customHeight="1" thickBot="1" x14ac:dyDescent="0.3">
      <c r="A156" s="1">
        <v>2017</v>
      </c>
      <c r="B156" s="1">
        <v>8</v>
      </c>
      <c r="C156" s="1">
        <v>2</v>
      </c>
      <c r="D156" s="1">
        <v>19</v>
      </c>
      <c r="E156" s="1" t="s">
        <v>14</v>
      </c>
      <c r="F156" s="17" t="s">
        <v>16</v>
      </c>
      <c r="G156">
        <f t="shared" si="8"/>
        <v>4</v>
      </c>
      <c r="I156" s="31">
        <v>42949</v>
      </c>
      <c r="J156" s="60">
        <f t="shared" si="7"/>
        <v>19</v>
      </c>
      <c r="K156" s="55">
        <v>10</v>
      </c>
      <c r="L156" s="167">
        <v>0.75</v>
      </c>
      <c r="M156" s="167">
        <v>3.375</v>
      </c>
      <c r="N156" s="167">
        <v>85.25</v>
      </c>
      <c r="O156" s="168" t="s">
        <v>121</v>
      </c>
      <c r="Q156" s="78"/>
      <c r="S156" s="78"/>
      <c r="X156" s="57">
        <v>14</v>
      </c>
      <c r="AB156">
        <v>18</v>
      </c>
    </row>
    <row r="157" spans="1:29" ht="15.75" customHeight="1" thickBot="1" x14ac:dyDescent="0.3">
      <c r="A157" s="1">
        <v>2017</v>
      </c>
      <c r="B157" s="1">
        <v>8</v>
      </c>
      <c r="C157" s="1">
        <v>3</v>
      </c>
      <c r="D157" s="1">
        <v>21.9</v>
      </c>
      <c r="E157" s="1" t="s">
        <v>14</v>
      </c>
      <c r="F157" s="17" t="s">
        <v>16</v>
      </c>
      <c r="G157">
        <f t="shared" si="8"/>
        <v>6.8999999999999986</v>
      </c>
      <c r="I157" s="31">
        <v>42950</v>
      </c>
      <c r="J157" s="60">
        <f t="shared" si="7"/>
        <v>21.9</v>
      </c>
      <c r="K157" s="55">
        <v>0</v>
      </c>
      <c r="L157" s="167">
        <v>0.625</v>
      </c>
      <c r="M157" s="167">
        <v>2.5</v>
      </c>
      <c r="N157" s="167">
        <v>75</v>
      </c>
      <c r="O157" s="168" t="s">
        <v>125</v>
      </c>
      <c r="Q157" s="78"/>
      <c r="S157" s="78"/>
      <c r="X157" s="57">
        <v>12</v>
      </c>
      <c r="AB157">
        <v>25</v>
      </c>
      <c r="AC157" s="57">
        <v>6</v>
      </c>
    </row>
    <row r="158" spans="1:29" ht="15.75" customHeight="1" thickBot="1" x14ac:dyDescent="0.3">
      <c r="A158" s="1">
        <v>2017</v>
      </c>
      <c r="B158" s="1">
        <v>8</v>
      </c>
      <c r="C158" s="1">
        <v>4</v>
      </c>
      <c r="D158" s="1">
        <v>23.1</v>
      </c>
      <c r="E158" s="1" t="s">
        <v>14</v>
      </c>
      <c r="F158" s="17" t="s">
        <v>16</v>
      </c>
      <c r="G158">
        <f t="shared" si="8"/>
        <v>8.1000000000000014</v>
      </c>
      <c r="I158" s="31">
        <v>42951</v>
      </c>
      <c r="J158" s="60">
        <f t="shared" si="7"/>
        <v>23.1</v>
      </c>
      <c r="K158" s="55">
        <v>0</v>
      </c>
      <c r="L158" s="167">
        <v>0.5</v>
      </c>
      <c r="M158" s="167">
        <v>2.75</v>
      </c>
      <c r="N158" s="167">
        <v>76.375</v>
      </c>
      <c r="O158" s="168" t="s">
        <v>127</v>
      </c>
      <c r="Q158" s="78"/>
      <c r="S158" s="78"/>
      <c r="X158" s="57">
        <v>10</v>
      </c>
      <c r="AB158">
        <v>42</v>
      </c>
      <c r="AC158" s="57">
        <v>11</v>
      </c>
    </row>
    <row r="159" spans="1:29" ht="15.75" customHeight="1" thickBot="1" x14ac:dyDescent="0.3">
      <c r="A159" s="1">
        <v>2017</v>
      </c>
      <c r="B159" s="1">
        <v>8</v>
      </c>
      <c r="C159" s="1">
        <v>5</v>
      </c>
      <c r="D159" s="1">
        <v>24.2</v>
      </c>
      <c r="E159" s="1" t="s">
        <v>14</v>
      </c>
      <c r="F159" s="17" t="s">
        <v>16</v>
      </c>
      <c r="G159">
        <f t="shared" si="8"/>
        <v>9.1999999999999993</v>
      </c>
      <c r="I159" s="31">
        <v>42952</v>
      </c>
      <c r="J159" s="60">
        <f t="shared" si="7"/>
        <v>24.2</v>
      </c>
      <c r="K159" s="55">
        <v>0</v>
      </c>
      <c r="L159" s="167">
        <v>1.25</v>
      </c>
      <c r="M159" s="167">
        <v>4.25</v>
      </c>
      <c r="N159" s="167">
        <v>68.625</v>
      </c>
      <c r="O159" s="168" t="s">
        <v>120</v>
      </c>
      <c r="Q159" s="78"/>
      <c r="S159" s="78"/>
      <c r="X159" s="57">
        <v>8</v>
      </c>
      <c r="AB159">
        <v>58</v>
      </c>
      <c r="AC159" s="57">
        <v>26</v>
      </c>
    </row>
    <row r="160" spans="1:29" ht="15.75" customHeight="1" thickBot="1" x14ac:dyDescent="0.3">
      <c r="A160" s="1">
        <v>2017</v>
      </c>
      <c r="B160" s="1">
        <v>8</v>
      </c>
      <c r="C160" s="1">
        <v>6</v>
      </c>
      <c r="D160" s="1">
        <v>23.3</v>
      </c>
      <c r="E160" s="1" t="s">
        <v>14</v>
      </c>
      <c r="F160" s="17" t="s">
        <v>16</v>
      </c>
      <c r="G160">
        <f t="shared" si="8"/>
        <v>8.3000000000000007</v>
      </c>
      <c r="I160" s="31">
        <v>42953</v>
      </c>
      <c r="J160" s="60">
        <f t="shared" si="7"/>
        <v>23.3</v>
      </c>
      <c r="K160" s="55">
        <v>0</v>
      </c>
      <c r="L160" s="167">
        <v>1.25</v>
      </c>
      <c r="M160" s="167">
        <v>4.125</v>
      </c>
      <c r="N160" s="167">
        <v>65.375</v>
      </c>
      <c r="O160" s="168" t="s">
        <v>122</v>
      </c>
      <c r="Q160" s="78"/>
      <c r="S160" s="78"/>
      <c r="X160" s="57">
        <v>6</v>
      </c>
      <c r="AB160">
        <v>65</v>
      </c>
      <c r="AC160" s="57">
        <v>45</v>
      </c>
    </row>
    <row r="161" spans="1:29" ht="15.75" customHeight="1" thickBot="1" x14ac:dyDescent="0.3">
      <c r="A161" s="1">
        <v>2017</v>
      </c>
      <c r="B161" s="1">
        <v>8</v>
      </c>
      <c r="C161" s="1">
        <v>7</v>
      </c>
      <c r="D161" s="1">
        <v>23.1</v>
      </c>
      <c r="E161" s="1" t="s">
        <v>14</v>
      </c>
      <c r="F161" s="17" t="s">
        <v>16</v>
      </c>
      <c r="G161">
        <f t="shared" si="8"/>
        <v>8.1000000000000014</v>
      </c>
      <c r="I161" s="31">
        <v>42954</v>
      </c>
      <c r="J161" s="60">
        <f t="shared" si="7"/>
        <v>23.1</v>
      </c>
      <c r="K161" s="55">
        <v>3.5</v>
      </c>
      <c r="L161" s="167">
        <v>2.75</v>
      </c>
      <c r="M161" s="167">
        <v>7.625</v>
      </c>
      <c r="N161" s="167">
        <v>69.875</v>
      </c>
      <c r="O161" s="168" t="s">
        <v>119</v>
      </c>
      <c r="Q161" s="78"/>
      <c r="S161" s="78"/>
      <c r="X161" s="57">
        <v>0</v>
      </c>
      <c r="AB161">
        <v>45</v>
      </c>
      <c r="AC161" s="57">
        <v>32</v>
      </c>
    </row>
    <row r="162" spans="1:29" ht="15.75" customHeight="1" thickBot="1" x14ac:dyDescent="0.3">
      <c r="A162" s="1">
        <v>2017</v>
      </c>
      <c r="B162" s="1">
        <v>8</v>
      </c>
      <c r="C162" s="1">
        <v>8</v>
      </c>
      <c r="D162" s="1">
        <v>17.600000000000001</v>
      </c>
      <c r="E162" s="1" t="s">
        <v>14</v>
      </c>
      <c r="F162" s="17" t="s">
        <v>16</v>
      </c>
      <c r="G162">
        <f t="shared" si="8"/>
        <v>2.6000000000000014</v>
      </c>
      <c r="I162" s="31">
        <v>42955</v>
      </c>
      <c r="J162" s="60">
        <f t="shared" si="7"/>
        <v>17.600000000000001</v>
      </c>
      <c r="K162" s="55">
        <v>0</v>
      </c>
      <c r="L162" s="167">
        <v>2.125</v>
      </c>
      <c r="M162" s="167">
        <v>6.625</v>
      </c>
      <c r="N162" s="167">
        <v>78.875</v>
      </c>
      <c r="O162" s="168" t="s">
        <v>120</v>
      </c>
      <c r="Q162" s="78"/>
      <c r="S162" s="78"/>
      <c r="X162" s="57">
        <v>0</v>
      </c>
      <c r="AB162">
        <v>32</v>
      </c>
      <c r="AC162" s="57">
        <v>41</v>
      </c>
    </row>
    <row r="163" spans="1:29" ht="15.75" customHeight="1" thickBot="1" x14ac:dyDescent="0.3">
      <c r="A163" s="1">
        <v>2017</v>
      </c>
      <c r="B163" s="1">
        <v>8</v>
      </c>
      <c r="C163" s="1">
        <v>9</v>
      </c>
      <c r="D163" s="1">
        <v>16.600000000000001</v>
      </c>
      <c r="E163" s="1" t="s">
        <v>14</v>
      </c>
      <c r="F163" s="17" t="s">
        <v>16</v>
      </c>
      <c r="G163">
        <f t="shared" si="8"/>
        <v>1.6000000000000014</v>
      </c>
      <c r="I163" s="31">
        <v>42956</v>
      </c>
      <c r="J163" s="60">
        <f t="shared" si="7"/>
        <v>16.600000000000001</v>
      </c>
      <c r="K163" s="55">
        <v>0.3</v>
      </c>
      <c r="L163" s="167">
        <v>1.625</v>
      </c>
      <c r="M163" s="167">
        <v>4.75</v>
      </c>
      <c r="N163" s="167">
        <v>77.5</v>
      </c>
      <c r="O163" s="168" t="s">
        <v>117</v>
      </c>
      <c r="Q163" s="78"/>
      <c r="S163" s="78"/>
      <c r="X163" s="57">
        <v>0</v>
      </c>
      <c r="AB163">
        <v>25</v>
      </c>
      <c r="AC163" s="57">
        <v>47</v>
      </c>
    </row>
    <row r="164" spans="1:29" ht="15.75" customHeight="1" thickBot="1" x14ac:dyDescent="0.3">
      <c r="A164" s="1">
        <v>2017</v>
      </c>
      <c r="B164" s="1">
        <v>8</v>
      </c>
      <c r="C164" s="1">
        <v>10</v>
      </c>
      <c r="D164" s="1">
        <v>17</v>
      </c>
      <c r="E164" s="1" t="s">
        <v>14</v>
      </c>
      <c r="F164" s="17" t="s">
        <v>16</v>
      </c>
      <c r="G164">
        <f t="shared" si="8"/>
        <v>2</v>
      </c>
      <c r="I164" s="31">
        <v>42957</v>
      </c>
      <c r="J164" s="60">
        <f t="shared" si="7"/>
        <v>17</v>
      </c>
      <c r="K164" s="55">
        <v>7.1</v>
      </c>
      <c r="L164" s="167">
        <v>0.75</v>
      </c>
      <c r="M164" s="167">
        <v>3.25</v>
      </c>
      <c r="N164" s="167">
        <v>92.5</v>
      </c>
      <c r="O164" s="168" t="s">
        <v>124</v>
      </c>
      <c r="Q164" s="78"/>
      <c r="S164" s="78"/>
      <c r="X164" s="57">
        <v>3</v>
      </c>
      <c r="AB164">
        <v>12</v>
      </c>
      <c r="AC164" s="57">
        <v>48</v>
      </c>
    </row>
    <row r="165" spans="1:29" ht="15.75" customHeight="1" thickBot="1" x14ac:dyDescent="0.3">
      <c r="A165" s="1">
        <v>2017</v>
      </c>
      <c r="B165" s="1">
        <v>8</v>
      </c>
      <c r="C165" s="1">
        <v>11</v>
      </c>
      <c r="D165" s="1">
        <v>15</v>
      </c>
      <c r="E165" s="1" t="s">
        <v>14</v>
      </c>
      <c r="F165" s="17" t="s">
        <v>16</v>
      </c>
      <c r="G165">
        <f t="shared" si="8"/>
        <v>0</v>
      </c>
      <c r="I165" s="31">
        <v>42958</v>
      </c>
      <c r="J165" s="60">
        <f t="shared" si="7"/>
        <v>15</v>
      </c>
      <c r="K165" s="55">
        <v>0.9</v>
      </c>
      <c r="L165" s="167">
        <v>1.375</v>
      </c>
      <c r="M165" s="167">
        <v>5.625</v>
      </c>
      <c r="N165" s="167">
        <v>92.375</v>
      </c>
      <c r="O165" s="168" t="s">
        <v>129</v>
      </c>
      <c r="Q165" s="78"/>
      <c r="S165" s="78"/>
      <c r="X165" s="57">
        <v>2</v>
      </c>
      <c r="AB165">
        <v>8</v>
      </c>
      <c r="AC165" s="57">
        <v>35</v>
      </c>
    </row>
    <row r="166" spans="1:29" ht="15.75" customHeight="1" thickBot="1" x14ac:dyDescent="0.3">
      <c r="A166" s="51">
        <v>2017</v>
      </c>
      <c r="B166" s="51">
        <v>8</v>
      </c>
      <c r="C166" s="51">
        <v>12</v>
      </c>
      <c r="D166" s="51">
        <v>15</v>
      </c>
      <c r="E166" s="51" t="s">
        <v>14</v>
      </c>
      <c r="F166" s="17" t="s">
        <v>16</v>
      </c>
      <c r="G166" s="30">
        <f t="shared" si="8"/>
        <v>0</v>
      </c>
      <c r="H166" s="30"/>
      <c r="I166" s="31">
        <v>42959</v>
      </c>
      <c r="J166" s="117">
        <f t="shared" si="7"/>
        <v>15</v>
      </c>
      <c r="K166" s="55">
        <v>15.3</v>
      </c>
      <c r="L166" s="167">
        <v>2.625</v>
      </c>
      <c r="M166" s="167">
        <v>6.875</v>
      </c>
      <c r="N166" s="167">
        <v>91.125</v>
      </c>
      <c r="O166" s="168" t="s">
        <v>120</v>
      </c>
      <c r="Q166" s="78"/>
      <c r="S166" s="78"/>
      <c r="X166" s="57">
        <v>1</v>
      </c>
      <c r="AC166" s="57">
        <v>14</v>
      </c>
    </row>
    <row r="167" spans="1:29" ht="15.75" customHeight="1" thickBot="1" x14ac:dyDescent="0.3">
      <c r="A167" s="1">
        <v>2017</v>
      </c>
      <c r="B167" s="1">
        <v>8</v>
      </c>
      <c r="C167" s="1">
        <v>13</v>
      </c>
      <c r="D167" s="1">
        <v>12.6</v>
      </c>
      <c r="E167" s="1" t="s">
        <v>13</v>
      </c>
      <c r="F167" s="38" t="s">
        <v>17</v>
      </c>
      <c r="G167">
        <f>D167-10</f>
        <v>2.5999999999999996</v>
      </c>
      <c r="I167" s="31">
        <v>42960</v>
      </c>
      <c r="J167" s="60">
        <f t="shared" si="7"/>
        <v>12.6</v>
      </c>
      <c r="K167" s="55">
        <v>8.8000000000000007</v>
      </c>
      <c r="L167" s="167">
        <v>1.25</v>
      </c>
      <c r="M167" s="167">
        <v>4.375</v>
      </c>
      <c r="N167" s="167">
        <v>84.5</v>
      </c>
      <c r="O167" s="168" t="s">
        <v>121</v>
      </c>
      <c r="Q167" s="78"/>
      <c r="S167" s="78"/>
      <c r="AC167" s="57">
        <v>8</v>
      </c>
    </row>
    <row r="168" spans="1:29" ht="15.75" customHeight="1" thickBot="1" x14ac:dyDescent="0.3">
      <c r="A168" s="1">
        <v>2017</v>
      </c>
      <c r="B168" s="1">
        <v>8</v>
      </c>
      <c r="C168" s="1">
        <v>14</v>
      </c>
      <c r="D168" s="1">
        <v>14</v>
      </c>
      <c r="E168" s="1" t="s">
        <v>13</v>
      </c>
      <c r="F168" s="19" t="s">
        <v>17</v>
      </c>
      <c r="G168">
        <f t="shared" ref="G168:G207" si="9">D168-10</f>
        <v>4</v>
      </c>
      <c r="I168" s="31">
        <v>42961</v>
      </c>
      <c r="J168" s="60">
        <f t="shared" si="7"/>
        <v>14</v>
      </c>
      <c r="K168" s="55">
        <v>0</v>
      </c>
      <c r="L168" s="167">
        <v>0.875</v>
      </c>
      <c r="M168" s="167">
        <v>3.25</v>
      </c>
      <c r="N168" s="167">
        <v>79.5</v>
      </c>
      <c r="O168" s="168" t="s">
        <v>119</v>
      </c>
      <c r="Q168" s="78"/>
      <c r="S168" s="78"/>
      <c r="AC168" s="57">
        <v>19</v>
      </c>
    </row>
    <row r="169" spans="1:29" ht="15.75" customHeight="1" thickBot="1" x14ac:dyDescent="0.3">
      <c r="A169" s="1">
        <v>2017</v>
      </c>
      <c r="B169" s="1">
        <v>8</v>
      </c>
      <c r="C169" s="1">
        <v>15</v>
      </c>
      <c r="D169" s="1">
        <v>13.8</v>
      </c>
      <c r="E169" s="1" t="s">
        <v>13</v>
      </c>
      <c r="F169" s="19" t="s">
        <v>17</v>
      </c>
      <c r="G169">
        <f t="shared" si="9"/>
        <v>3.8000000000000007</v>
      </c>
      <c r="I169" s="31">
        <v>42962</v>
      </c>
      <c r="J169" s="60">
        <f t="shared" si="7"/>
        <v>13.8</v>
      </c>
      <c r="K169" s="55">
        <v>0</v>
      </c>
      <c r="L169" s="167">
        <v>1.5</v>
      </c>
      <c r="M169" s="167">
        <v>4.75</v>
      </c>
      <c r="N169" s="167">
        <v>75.125</v>
      </c>
      <c r="O169" s="168" t="s">
        <v>122</v>
      </c>
      <c r="Q169" s="78"/>
      <c r="S169" s="78"/>
      <c r="AC169" s="57">
        <v>15</v>
      </c>
    </row>
    <row r="170" spans="1:29" ht="15.75" customHeight="1" thickBot="1" x14ac:dyDescent="0.3">
      <c r="A170" s="1">
        <v>2017</v>
      </c>
      <c r="B170" s="1">
        <v>8</v>
      </c>
      <c r="C170" s="1">
        <v>16</v>
      </c>
      <c r="D170" s="1">
        <v>14.2</v>
      </c>
      <c r="E170" s="1" t="s">
        <v>13</v>
      </c>
      <c r="F170" s="19" t="s">
        <v>17</v>
      </c>
      <c r="G170">
        <f t="shared" si="9"/>
        <v>4.1999999999999993</v>
      </c>
      <c r="I170" s="31">
        <v>42963</v>
      </c>
      <c r="J170" s="60">
        <f t="shared" si="7"/>
        <v>14.2</v>
      </c>
      <c r="K170" s="55">
        <v>0</v>
      </c>
      <c r="L170" s="167">
        <v>1.125</v>
      </c>
      <c r="M170" s="167">
        <v>4.875</v>
      </c>
      <c r="N170" s="167">
        <v>72.875</v>
      </c>
      <c r="O170" s="168" t="s">
        <v>120</v>
      </c>
      <c r="Q170" s="78"/>
      <c r="S170" s="78"/>
      <c r="AC170" s="57">
        <v>12</v>
      </c>
    </row>
    <row r="171" spans="1:29" ht="15.75" customHeight="1" thickBot="1" x14ac:dyDescent="0.3">
      <c r="A171" s="1">
        <v>2017</v>
      </c>
      <c r="B171" s="1">
        <v>8</v>
      </c>
      <c r="C171" s="1">
        <v>17</v>
      </c>
      <c r="D171" s="1">
        <v>14.4</v>
      </c>
      <c r="E171" s="1" t="s">
        <v>13</v>
      </c>
      <c r="F171" s="19" t="s">
        <v>17</v>
      </c>
      <c r="G171">
        <f t="shared" si="9"/>
        <v>4.4000000000000004</v>
      </c>
      <c r="I171" s="31">
        <v>42964</v>
      </c>
      <c r="J171" s="60">
        <f t="shared" si="7"/>
        <v>14.4</v>
      </c>
      <c r="K171" s="55">
        <v>0</v>
      </c>
      <c r="L171" s="167">
        <v>0.75</v>
      </c>
      <c r="M171" s="167">
        <v>3</v>
      </c>
      <c r="N171" s="167">
        <v>74.125</v>
      </c>
      <c r="O171" s="168" t="s">
        <v>121</v>
      </c>
      <c r="Q171" s="78"/>
      <c r="S171" s="78"/>
      <c r="AC171" s="57">
        <v>10</v>
      </c>
    </row>
    <row r="172" spans="1:29" ht="15.75" customHeight="1" thickBot="1" x14ac:dyDescent="0.3">
      <c r="A172" s="1">
        <v>2017</v>
      </c>
      <c r="B172" s="1">
        <v>8</v>
      </c>
      <c r="C172" s="1">
        <v>18</v>
      </c>
      <c r="D172" s="1">
        <v>16.100000000000001</v>
      </c>
      <c r="E172" s="1" t="s">
        <v>14</v>
      </c>
      <c r="F172" s="19" t="s">
        <v>17</v>
      </c>
      <c r="G172">
        <f t="shared" si="9"/>
        <v>6.1000000000000014</v>
      </c>
      <c r="I172" s="31">
        <v>42965</v>
      </c>
      <c r="J172" s="60">
        <f t="shared" si="7"/>
        <v>16.100000000000001</v>
      </c>
      <c r="K172" s="55">
        <v>0</v>
      </c>
      <c r="L172" s="167">
        <v>1.625</v>
      </c>
      <c r="M172" s="167">
        <v>4.5</v>
      </c>
      <c r="N172" s="167">
        <v>75.375</v>
      </c>
      <c r="O172" s="168" t="s">
        <v>119</v>
      </c>
      <c r="Q172" s="78"/>
      <c r="S172" s="78"/>
      <c r="AC172" s="57">
        <v>8</v>
      </c>
    </row>
    <row r="173" spans="1:29" ht="15.75" customHeight="1" thickBot="1" x14ac:dyDescent="0.3">
      <c r="A173" s="1">
        <v>2017</v>
      </c>
      <c r="B173" s="1">
        <v>8</v>
      </c>
      <c r="C173" s="1">
        <v>19</v>
      </c>
      <c r="D173" s="1">
        <v>15.4</v>
      </c>
      <c r="E173" s="1" t="s">
        <v>14</v>
      </c>
      <c r="F173" s="19" t="s">
        <v>17</v>
      </c>
      <c r="G173">
        <f t="shared" si="9"/>
        <v>5.4</v>
      </c>
      <c r="I173" s="31">
        <v>42966</v>
      </c>
      <c r="J173" s="60">
        <f t="shared" si="7"/>
        <v>15.4</v>
      </c>
      <c r="K173" s="55">
        <v>0</v>
      </c>
      <c r="L173" s="167">
        <v>2</v>
      </c>
      <c r="M173" s="167">
        <v>5.625</v>
      </c>
      <c r="N173" s="167">
        <v>77.25</v>
      </c>
      <c r="O173" s="168" t="s">
        <v>126</v>
      </c>
      <c r="Q173" s="78"/>
      <c r="S173" s="78"/>
      <c r="AC173" s="57">
        <v>6</v>
      </c>
    </row>
    <row r="174" spans="1:29" ht="15.75" customHeight="1" thickBot="1" x14ac:dyDescent="0.3">
      <c r="A174" s="1">
        <v>2017</v>
      </c>
      <c r="B174" s="1">
        <v>8</v>
      </c>
      <c r="C174" s="1">
        <v>20</v>
      </c>
      <c r="D174" s="1">
        <v>13.1</v>
      </c>
      <c r="E174" s="1" t="s">
        <v>13</v>
      </c>
      <c r="F174" s="19" t="s">
        <v>17</v>
      </c>
      <c r="G174">
        <f t="shared" si="9"/>
        <v>3.0999999999999996</v>
      </c>
      <c r="I174" s="31">
        <v>42967</v>
      </c>
      <c r="J174" s="60">
        <f t="shared" si="7"/>
        <v>13.1</v>
      </c>
      <c r="K174" s="55">
        <v>0</v>
      </c>
      <c r="L174" s="167">
        <v>1.125</v>
      </c>
      <c r="M174" s="167">
        <v>4.375</v>
      </c>
      <c r="N174" s="167">
        <v>82.375</v>
      </c>
      <c r="O174" s="168" t="s">
        <v>118</v>
      </c>
      <c r="Q174" s="78"/>
      <c r="S174" s="78"/>
      <c r="AC174" s="57">
        <v>4</v>
      </c>
    </row>
    <row r="175" spans="1:29" ht="15.75" customHeight="1" thickBot="1" x14ac:dyDescent="0.3">
      <c r="A175" s="1">
        <v>2017</v>
      </c>
      <c r="B175" s="1">
        <v>8</v>
      </c>
      <c r="C175" s="1">
        <v>21</v>
      </c>
      <c r="D175" s="1">
        <v>11.9</v>
      </c>
      <c r="E175" s="1" t="s">
        <v>13</v>
      </c>
      <c r="F175" s="19" t="s">
        <v>17</v>
      </c>
      <c r="G175">
        <f t="shared" si="9"/>
        <v>1.9000000000000004</v>
      </c>
      <c r="I175" s="31">
        <v>42968</v>
      </c>
      <c r="J175" s="60">
        <f t="shared" si="7"/>
        <v>11.9</v>
      </c>
      <c r="K175" s="55">
        <v>0.7</v>
      </c>
      <c r="L175" s="167">
        <v>0.75</v>
      </c>
      <c r="M175" s="167">
        <v>3.375</v>
      </c>
      <c r="N175" s="167">
        <v>85.625</v>
      </c>
      <c r="O175" s="168" t="s">
        <v>124</v>
      </c>
      <c r="Q175" s="78"/>
      <c r="S175" s="78"/>
      <c r="AC175" s="57">
        <v>2</v>
      </c>
    </row>
    <row r="176" spans="1:29" ht="15.75" customHeight="1" thickBot="1" x14ac:dyDescent="0.3">
      <c r="A176" s="1">
        <v>2017</v>
      </c>
      <c r="B176" s="1">
        <v>8</v>
      </c>
      <c r="C176" s="1">
        <v>22</v>
      </c>
      <c r="D176" s="1">
        <v>13.8</v>
      </c>
      <c r="E176" s="1" t="s">
        <v>13</v>
      </c>
      <c r="F176" s="19" t="s">
        <v>17</v>
      </c>
      <c r="G176">
        <f t="shared" si="9"/>
        <v>3.8000000000000007</v>
      </c>
      <c r="I176" s="31">
        <v>42969</v>
      </c>
      <c r="J176" s="60">
        <f t="shared" si="7"/>
        <v>13.8</v>
      </c>
      <c r="K176" s="55">
        <v>1.3</v>
      </c>
      <c r="L176" s="167">
        <v>1.375</v>
      </c>
      <c r="M176" s="167">
        <v>3.75</v>
      </c>
      <c r="N176" s="167">
        <v>71.75</v>
      </c>
      <c r="O176" s="168" t="s">
        <v>117</v>
      </c>
      <c r="Q176" s="78"/>
      <c r="S176" s="78"/>
    </row>
    <row r="177" spans="1:19" ht="15.75" customHeight="1" thickBot="1" x14ac:dyDescent="0.3">
      <c r="A177" s="1">
        <v>2017</v>
      </c>
      <c r="B177" s="1">
        <v>8</v>
      </c>
      <c r="C177" s="1">
        <v>23</v>
      </c>
      <c r="D177" s="1">
        <v>18.399999999999999</v>
      </c>
      <c r="E177" s="1" t="s">
        <v>14</v>
      </c>
      <c r="F177" s="19" t="s">
        <v>17</v>
      </c>
      <c r="G177">
        <f t="shared" si="9"/>
        <v>8.3999999999999986</v>
      </c>
      <c r="I177" s="31">
        <v>42970</v>
      </c>
      <c r="J177" s="60">
        <f t="shared" si="7"/>
        <v>18.399999999999999</v>
      </c>
      <c r="K177" s="55">
        <v>0</v>
      </c>
      <c r="L177" s="167">
        <v>1.25</v>
      </c>
      <c r="M177" s="167">
        <v>4</v>
      </c>
      <c r="N177" s="167">
        <v>75.875</v>
      </c>
      <c r="O177" s="168" t="s">
        <v>117</v>
      </c>
      <c r="Q177" s="78"/>
      <c r="S177" s="78"/>
    </row>
    <row r="178" spans="1:19" ht="15.75" customHeight="1" thickBot="1" x14ac:dyDescent="0.3">
      <c r="A178" s="1">
        <v>2017</v>
      </c>
      <c r="B178" s="1">
        <v>8</v>
      </c>
      <c r="C178" s="1">
        <v>24</v>
      </c>
      <c r="D178" s="1">
        <v>16.600000000000001</v>
      </c>
      <c r="E178" s="1" t="s">
        <v>14</v>
      </c>
      <c r="F178" s="19" t="s">
        <v>17</v>
      </c>
      <c r="G178">
        <f t="shared" si="9"/>
        <v>6.6000000000000014</v>
      </c>
      <c r="I178" s="31">
        <v>42971</v>
      </c>
      <c r="J178" s="60">
        <f t="shared" si="7"/>
        <v>16.600000000000001</v>
      </c>
      <c r="K178" s="55">
        <v>0</v>
      </c>
      <c r="L178" s="167">
        <v>0.5</v>
      </c>
      <c r="M178" s="167">
        <v>2</v>
      </c>
      <c r="N178" s="167">
        <v>74.75</v>
      </c>
      <c r="O178" s="168" t="s">
        <v>121</v>
      </c>
      <c r="Q178" s="78"/>
      <c r="S178" s="78"/>
    </row>
    <row r="179" spans="1:19" ht="15.75" customHeight="1" thickBot="1" x14ac:dyDescent="0.3">
      <c r="A179" s="1">
        <v>2017</v>
      </c>
      <c r="B179" s="1">
        <v>8</v>
      </c>
      <c r="C179" s="1">
        <v>25</v>
      </c>
      <c r="D179" s="1">
        <v>19.399999999999999</v>
      </c>
      <c r="E179" s="1" t="s">
        <v>14</v>
      </c>
      <c r="F179" s="19" t="s">
        <v>17</v>
      </c>
      <c r="G179">
        <f t="shared" si="9"/>
        <v>9.3999999999999986</v>
      </c>
      <c r="I179" s="31">
        <v>42972</v>
      </c>
      <c r="J179" s="60">
        <f t="shared" si="7"/>
        <v>19.399999999999999</v>
      </c>
      <c r="K179" s="55">
        <v>0</v>
      </c>
      <c r="L179" s="167">
        <v>1.125</v>
      </c>
      <c r="M179" s="167">
        <v>4.25</v>
      </c>
      <c r="N179" s="167">
        <v>73.125</v>
      </c>
      <c r="O179" s="168" t="s">
        <v>121</v>
      </c>
      <c r="Q179" s="78"/>
      <c r="S179" s="78"/>
    </row>
    <row r="180" spans="1:19" ht="15.75" customHeight="1" thickBot="1" x14ac:dyDescent="0.3">
      <c r="A180" s="1">
        <v>2017</v>
      </c>
      <c r="B180" s="1">
        <v>8</v>
      </c>
      <c r="C180" s="1">
        <v>26</v>
      </c>
      <c r="D180" s="1">
        <v>18.5</v>
      </c>
      <c r="E180" s="1" t="s">
        <v>14</v>
      </c>
      <c r="F180" s="19" t="s">
        <v>17</v>
      </c>
      <c r="G180">
        <f t="shared" si="9"/>
        <v>8.5</v>
      </c>
      <c r="I180" s="31">
        <v>42973</v>
      </c>
      <c r="J180" s="60">
        <f t="shared" si="7"/>
        <v>18.5</v>
      </c>
      <c r="K180" s="55">
        <v>0</v>
      </c>
      <c r="L180" s="167">
        <v>1.25</v>
      </c>
      <c r="M180" s="167">
        <v>4.75</v>
      </c>
      <c r="N180" s="167">
        <v>78</v>
      </c>
      <c r="O180" s="168" t="s">
        <v>118</v>
      </c>
      <c r="Q180" s="78"/>
      <c r="S180" s="78"/>
    </row>
    <row r="181" spans="1:19" ht="15.75" customHeight="1" thickBot="1" x14ac:dyDescent="0.3">
      <c r="A181" s="1">
        <v>2017</v>
      </c>
      <c r="B181" s="1">
        <v>8</v>
      </c>
      <c r="C181" s="1">
        <v>27</v>
      </c>
      <c r="D181" s="1">
        <v>16</v>
      </c>
      <c r="E181" s="1" t="s">
        <v>14</v>
      </c>
      <c r="F181" s="19" t="s">
        <v>17</v>
      </c>
      <c r="G181">
        <f t="shared" si="9"/>
        <v>6</v>
      </c>
      <c r="I181" s="31">
        <v>42974</v>
      </c>
      <c r="J181" s="60">
        <f t="shared" si="7"/>
        <v>16</v>
      </c>
      <c r="K181" s="55">
        <v>0</v>
      </c>
      <c r="L181" s="167">
        <v>1.125</v>
      </c>
      <c r="M181" s="167">
        <v>3.875</v>
      </c>
      <c r="N181" s="167">
        <v>72.125</v>
      </c>
      <c r="O181" s="168" t="s">
        <v>130</v>
      </c>
      <c r="Q181" s="78"/>
      <c r="S181" s="78"/>
    </row>
    <row r="182" spans="1:19" ht="15.75" customHeight="1" thickBot="1" x14ac:dyDescent="0.3">
      <c r="A182" s="1">
        <v>2017</v>
      </c>
      <c r="B182" s="1">
        <v>8</v>
      </c>
      <c r="C182" s="1">
        <v>28</v>
      </c>
      <c r="D182" s="1">
        <v>15.3</v>
      </c>
      <c r="E182" s="1" t="s">
        <v>14</v>
      </c>
      <c r="F182" s="19" t="s">
        <v>17</v>
      </c>
      <c r="G182">
        <f t="shared" si="9"/>
        <v>5.3000000000000007</v>
      </c>
      <c r="I182" s="31">
        <v>42975</v>
      </c>
      <c r="J182" s="60">
        <f t="shared" si="7"/>
        <v>15.3</v>
      </c>
      <c r="K182" s="55">
        <v>0</v>
      </c>
      <c r="L182" s="167">
        <v>0.5</v>
      </c>
      <c r="M182" s="167">
        <v>2</v>
      </c>
      <c r="N182" s="167">
        <v>71.125</v>
      </c>
      <c r="O182" s="168" t="s">
        <v>121</v>
      </c>
      <c r="Q182" s="78"/>
      <c r="S182" s="78"/>
    </row>
    <row r="183" spans="1:19" ht="15.75" customHeight="1" thickBot="1" x14ac:dyDescent="0.3">
      <c r="A183" s="1">
        <v>2017</v>
      </c>
      <c r="B183" s="1">
        <v>8</v>
      </c>
      <c r="C183" s="1">
        <v>29</v>
      </c>
      <c r="D183" s="1">
        <v>16.899999999999999</v>
      </c>
      <c r="E183" s="1" t="s">
        <v>14</v>
      </c>
      <c r="F183" s="19" t="s">
        <v>17</v>
      </c>
      <c r="G183">
        <f t="shared" si="9"/>
        <v>6.8999999999999986</v>
      </c>
      <c r="I183" s="31">
        <v>42976</v>
      </c>
      <c r="J183" s="60">
        <f t="shared" si="7"/>
        <v>16.899999999999999</v>
      </c>
      <c r="K183" s="55">
        <v>0</v>
      </c>
      <c r="L183" s="167">
        <v>0.625</v>
      </c>
      <c r="M183" s="167">
        <v>3.25</v>
      </c>
      <c r="N183" s="167">
        <v>54.75</v>
      </c>
      <c r="O183" s="168" t="s">
        <v>127</v>
      </c>
      <c r="Q183" s="78"/>
      <c r="S183" s="78"/>
    </row>
    <row r="184" spans="1:19" ht="15.75" customHeight="1" thickBot="1" x14ac:dyDescent="0.3">
      <c r="A184" s="1">
        <v>2017</v>
      </c>
      <c r="B184" s="1">
        <v>8</v>
      </c>
      <c r="C184" s="1">
        <v>30</v>
      </c>
      <c r="D184" s="1">
        <v>20.399999999999999</v>
      </c>
      <c r="E184" s="1" t="s">
        <v>14</v>
      </c>
      <c r="F184" s="19" t="s">
        <v>17</v>
      </c>
      <c r="G184">
        <f t="shared" si="9"/>
        <v>10.399999999999999</v>
      </c>
      <c r="I184" s="31">
        <v>42977</v>
      </c>
      <c r="J184" s="60">
        <f t="shared" si="7"/>
        <v>20.399999999999999</v>
      </c>
      <c r="K184" s="55">
        <v>0</v>
      </c>
      <c r="L184" s="167">
        <v>0.75</v>
      </c>
      <c r="M184" s="167">
        <v>3.75</v>
      </c>
      <c r="N184" s="167">
        <v>69.5</v>
      </c>
      <c r="O184" s="168" t="s">
        <v>117</v>
      </c>
      <c r="Q184" s="78"/>
      <c r="S184" s="78"/>
    </row>
    <row r="185" spans="1:19" ht="15.75" customHeight="1" thickBot="1" x14ac:dyDescent="0.3">
      <c r="A185" s="1">
        <v>2017</v>
      </c>
      <c r="B185" s="1">
        <v>8</v>
      </c>
      <c r="C185" s="1">
        <v>31</v>
      </c>
      <c r="D185" s="1">
        <v>16.399999999999999</v>
      </c>
      <c r="E185" s="1" t="s">
        <v>14</v>
      </c>
      <c r="F185" s="19" t="s">
        <v>17</v>
      </c>
      <c r="G185">
        <f t="shared" si="9"/>
        <v>6.3999999999999986</v>
      </c>
      <c r="I185" s="31">
        <v>42978</v>
      </c>
      <c r="J185" s="60">
        <f t="shared" si="7"/>
        <v>16.399999999999999</v>
      </c>
      <c r="K185" s="55">
        <v>0</v>
      </c>
      <c r="L185" s="167">
        <v>0.875</v>
      </c>
      <c r="M185" s="167">
        <v>4.25</v>
      </c>
      <c r="N185" s="167">
        <v>76.5</v>
      </c>
      <c r="O185" s="168" t="s">
        <v>118</v>
      </c>
      <c r="Q185" s="78"/>
      <c r="S185" s="78"/>
    </row>
    <row r="186" spans="1:19" ht="15.75" customHeight="1" thickBot="1" x14ac:dyDescent="0.3">
      <c r="A186" s="1">
        <v>2017</v>
      </c>
      <c r="B186" s="1">
        <v>9</v>
      </c>
      <c r="C186" s="1">
        <v>1</v>
      </c>
      <c r="D186" s="1">
        <v>14.8</v>
      </c>
      <c r="E186" s="1" t="s">
        <v>13</v>
      </c>
      <c r="F186" s="19" t="s">
        <v>17</v>
      </c>
      <c r="G186">
        <f t="shared" si="9"/>
        <v>4.8000000000000007</v>
      </c>
      <c r="I186" s="31">
        <v>42979</v>
      </c>
      <c r="J186" s="60">
        <f t="shared" si="7"/>
        <v>14.8</v>
      </c>
      <c r="K186" s="55">
        <v>0</v>
      </c>
      <c r="L186" s="167">
        <v>0.75</v>
      </c>
      <c r="M186" s="167">
        <v>3</v>
      </c>
      <c r="N186" s="167">
        <v>79.875</v>
      </c>
      <c r="O186" s="168" t="s">
        <v>124</v>
      </c>
      <c r="Q186" s="78"/>
      <c r="S186" s="78"/>
    </row>
    <row r="187" spans="1:19" ht="15.75" customHeight="1" thickBot="1" x14ac:dyDescent="0.3">
      <c r="A187" s="1">
        <v>2017</v>
      </c>
      <c r="B187" s="1">
        <v>9</v>
      </c>
      <c r="C187" s="1">
        <v>2</v>
      </c>
      <c r="D187" s="1">
        <v>13.9</v>
      </c>
      <c r="E187" s="1" t="s">
        <v>13</v>
      </c>
      <c r="F187" s="19" t="s">
        <v>17</v>
      </c>
      <c r="G187">
        <f t="shared" si="9"/>
        <v>3.9000000000000004</v>
      </c>
      <c r="I187" s="31">
        <v>42980</v>
      </c>
      <c r="J187" s="60">
        <f t="shared" si="7"/>
        <v>13.9</v>
      </c>
      <c r="K187" s="55">
        <v>0</v>
      </c>
      <c r="L187" s="167">
        <v>0.375</v>
      </c>
      <c r="M187" s="167">
        <v>3.75</v>
      </c>
      <c r="N187" s="167">
        <v>86.75</v>
      </c>
      <c r="O187" s="168" t="s">
        <v>130</v>
      </c>
      <c r="Q187" s="78"/>
      <c r="S187" s="78"/>
    </row>
    <row r="188" spans="1:19" ht="15.75" customHeight="1" thickBot="1" x14ac:dyDescent="0.3">
      <c r="A188" s="1">
        <v>2017</v>
      </c>
      <c r="B188" s="1">
        <v>9</v>
      </c>
      <c r="C188" s="1">
        <v>3</v>
      </c>
      <c r="D188" s="1">
        <v>14.7</v>
      </c>
      <c r="E188" s="1" t="s">
        <v>13</v>
      </c>
      <c r="F188" s="19" t="s">
        <v>17</v>
      </c>
      <c r="G188">
        <f t="shared" si="9"/>
        <v>4.6999999999999993</v>
      </c>
      <c r="I188" s="31">
        <v>42981</v>
      </c>
      <c r="J188" s="60">
        <f t="shared" si="7"/>
        <v>14.7</v>
      </c>
      <c r="K188" s="55">
        <v>0</v>
      </c>
      <c r="L188" s="167">
        <v>1</v>
      </c>
      <c r="M188" s="167">
        <v>3</v>
      </c>
      <c r="N188" s="167">
        <v>63.875</v>
      </c>
      <c r="O188" s="168" t="s">
        <v>124</v>
      </c>
      <c r="Q188" s="78"/>
      <c r="S188" s="78"/>
    </row>
    <row r="189" spans="1:19" ht="15.75" customHeight="1" thickBot="1" x14ac:dyDescent="0.3">
      <c r="A189" s="1">
        <v>2017</v>
      </c>
      <c r="B189" s="1">
        <v>9</v>
      </c>
      <c r="C189" s="1">
        <v>4</v>
      </c>
      <c r="D189" s="1">
        <v>19.600000000000001</v>
      </c>
      <c r="E189" s="1" t="s">
        <v>14</v>
      </c>
      <c r="F189" s="19" t="s">
        <v>17</v>
      </c>
      <c r="G189">
        <f t="shared" si="9"/>
        <v>9.6000000000000014</v>
      </c>
      <c r="I189" s="31">
        <v>42982</v>
      </c>
      <c r="J189" s="60">
        <f t="shared" si="7"/>
        <v>19.600000000000001</v>
      </c>
      <c r="K189" s="55">
        <v>0</v>
      </c>
      <c r="L189" s="167">
        <v>1.5</v>
      </c>
      <c r="M189" s="167">
        <v>5.375</v>
      </c>
      <c r="N189" s="167">
        <v>58.25</v>
      </c>
      <c r="O189" s="168" t="s">
        <v>121</v>
      </c>
      <c r="Q189" s="78"/>
      <c r="S189" s="78"/>
    </row>
    <row r="190" spans="1:19" ht="15.75" customHeight="1" thickBot="1" x14ac:dyDescent="0.3">
      <c r="A190" s="1">
        <v>2017</v>
      </c>
      <c r="B190" s="1">
        <v>9</v>
      </c>
      <c r="C190" s="1">
        <v>5</v>
      </c>
      <c r="D190" s="1">
        <v>15</v>
      </c>
      <c r="E190" s="1" t="s">
        <v>14</v>
      </c>
      <c r="F190" s="19" t="s">
        <v>17</v>
      </c>
      <c r="G190">
        <f t="shared" si="9"/>
        <v>5</v>
      </c>
      <c r="I190" s="31">
        <v>42983</v>
      </c>
      <c r="J190" s="60">
        <f t="shared" si="7"/>
        <v>15</v>
      </c>
      <c r="K190" s="55">
        <v>0</v>
      </c>
      <c r="L190" s="167">
        <v>1.25</v>
      </c>
      <c r="M190" s="167">
        <v>5</v>
      </c>
      <c r="N190" s="167">
        <v>63.625</v>
      </c>
      <c r="O190" s="168" t="s">
        <v>130</v>
      </c>
      <c r="Q190" s="78"/>
      <c r="S190" s="78"/>
    </row>
    <row r="191" spans="1:19" ht="15.75" customHeight="1" thickBot="1" x14ac:dyDescent="0.3">
      <c r="A191" s="1">
        <v>2017</v>
      </c>
      <c r="B191" s="1">
        <v>9</v>
      </c>
      <c r="C191" s="1">
        <v>6</v>
      </c>
      <c r="D191" s="1">
        <v>13.1</v>
      </c>
      <c r="E191" s="1" t="s">
        <v>13</v>
      </c>
      <c r="F191" s="19" t="s">
        <v>17</v>
      </c>
      <c r="G191">
        <f t="shared" si="9"/>
        <v>3.0999999999999996</v>
      </c>
      <c r="I191" s="31">
        <v>42984</v>
      </c>
      <c r="J191" s="60">
        <f t="shared" si="7"/>
        <v>13.1</v>
      </c>
      <c r="K191" s="55">
        <v>0</v>
      </c>
      <c r="L191" s="167">
        <v>1.25</v>
      </c>
      <c r="M191" s="167">
        <v>5.25</v>
      </c>
      <c r="N191" s="167">
        <v>59.5</v>
      </c>
      <c r="O191" s="168" t="s">
        <v>125</v>
      </c>
      <c r="Q191" s="78"/>
      <c r="S191" s="78"/>
    </row>
    <row r="192" spans="1:19" ht="15.75" customHeight="1" thickBot="1" x14ac:dyDescent="0.3">
      <c r="A192" s="1">
        <v>2017</v>
      </c>
      <c r="B192" s="1">
        <v>9</v>
      </c>
      <c r="C192" s="1">
        <v>7</v>
      </c>
      <c r="D192" s="1">
        <v>8.8000000000000007</v>
      </c>
      <c r="E192" s="1" t="s">
        <v>12</v>
      </c>
      <c r="F192" s="19" t="s">
        <v>17</v>
      </c>
      <c r="G192">
        <f t="shared" si="9"/>
        <v>-1.1999999999999993</v>
      </c>
      <c r="I192" s="31">
        <v>42985</v>
      </c>
      <c r="J192" s="60">
        <f t="shared" si="7"/>
        <v>8.8000000000000007</v>
      </c>
      <c r="K192" s="55">
        <v>3.6</v>
      </c>
      <c r="L192" s="167">
        <v>2</v>
      </c>
      <c r="M192" s="167">
        <v>6.125</v>
      </c>
      <c r="N192" s="167">
        <v>90.625</v>
      </c>
      <c r="O192" s="168" t="s">
        <v>123</v>
      </c>
      <c r="Q192" s="78"/>
      <c r="S192" s="78"/>
    </row>
    <row r="193" spans="1:19" ht="15.75" customHeight="1" thickBot="1" x14ac:dyDescent="0.3">
      <c r="A193" s="1">
        <v>2017</v>
      </c>
      <c r="B193" s="1">
        <v>9</v>
      </c>
      <c r="C193" s="1">
        <v>8</v>
      </c>
      <c r="D193" s="1">
        <v>8.3000000000000007</v>
      </c>
      <c r="E193" s="1" t="s">
        <v>12</v>
      </c>
      <c r="F193" s="19" t="s">
        <v>17</v>
      </c>
      <c r="G193">
        <f t="shared" si="9"/>
        <v>-1.6999999999999993</v>
      </c>
      <c r="I193" s="31">
        <v>42986</v>
      </c>
      <c r="J193" s="60">
        <f t="shared" si="7"/>
        <v>8.3000000000000007</v>
      </c>
      <c r="K193" s="55">
        <v>11.2</v>
      </c>
      <c r="L193" s="167">
        <v>1.875</v>
      </c>
      <c r="M193" s="167">
        <v>6.25</v>
      </c>
      <c r="N193" s="167">
        <v>86.375</v>
      </c>
      <c r="O193" s="168" t="s">
        <v>122</v>
      </c>
      <c r="Q193" s="78"/>
      <c r="S193" s="78"/>
    </row>
    <row r="194" spans="1:19" ht="15.75" customHeight="1" thickBot="1" x14ac:dyDescent="0.3">
      <c r="A194" s="1">
        <v>2017</v>
      </c>
      <c r="B194" s="1">
        <v>9</v>
      </c>
      <c r="C194" s="1">
        <v>9</v>
      </c>
      <c r="D194" s="1">
        <v>8.5</v>
      </c>
      <c r="E194" s="1" t="s">
        <v>12</v>
      </c>
      <c r="F194" s="19" t="s">
        <v>17</v>
      </c>
      <c r="G194">
        <f t="shared" si="9"/>
        <v>-1.5</v>
      </c>
      <c r="I194" s="31">
        <v>42987</v>
      </c>
      <c r="J194" s="60">
        <f t="shared" si="7"/>
        <v>8.5</v>
      </c>
      <c r="K194" s="55">
        <v>0</v>
      </c>
      <c r="L194" s="167">
        <v>0.875</v>
      </c>
      <c r="M194" s="167">
        <v>3.125</v>
      </c>
      <c r="N194" s="167">
        <v>77</v>
      </c>
      <c r="O194" s="168" t="s">
        <v>118</v>
      </c>
      <c r="Q194" s="78"/>
      <c r="S194" s="78"/>
    </row>
    <row r="195" spans="1:19" ht="15.75" customHeight="1" thickBot="1" x14ac:dyDescent="0.3">
      <c r="A195" s="1">
        <v>2017</v>
      </c>
      <c r="B195" s="1">
        <v>9</v>
      </c>
      <c r="C195" s="1">
        <v>10</v>
      </c>
      <c r="D195" s="1">
        <v>10.7</v>
      </c>
      <c r="E195" s="1" t="s">
        <v>13</v>
      </c>
      <c r="F195" s="19" t="s">
        <v>17</v>
      </c>
      <c r="G195">
        <f t="shared" si="9"/>
        <v>0.69999999999999929</v>
      </c>
      <c r="I195" s="31">
        <v>42988</v>
      </c>
      <c r="J195" s="60">
        <f t="shared" ref="J195:J215" si="10">D195</f>
        <v>10.7</v>
      </c>
      <c r="K195" s="55">
        <v>0</v>
      </c>
      <c r="L195" s="167">
        <v>1.75</v>
      </c>
      <c r="M195" s="167">
        <v>4.625</v>
      </c>
      <c r="N195" s="167">
        <v>78.625</v>
      </c>
      <c r="O195" s="168" t="s">
        <v>118</v>
      </c>
      <c r="Q195" s="78"/>
      <c r="S195" s="78"/>
    </row>
    <row r="196" spans="1:19" ht="15.75" customHeight="1" thickBot="1" x14ac:dyDescent="0.3">
      <c r="A196" s="1">
        <v>2017</v>
      </c>
      <c r="B196" s="1">
        <v>9</v>
      </c>
      <c r="C196" s="1">
        <v>11</v>
      </c>
      <c r="D196" s="1">
        <v>14.7</v>
      </c>
      <c r="E196" s="1" t="s">
        <v>13</v>
      </c>
      <c r="F196" s="19" t="s">
        <v>17</v>
      </c>
      <c r="G196">
        <f t="shared" si="9"/>
        <v>4.6999999999999993</v>
      </c>
      <c r="I196" s="31">
        <v>42989</v>
      </c>
      <c r="J196" s="60">
        <f t="shared" si="10"/>
        <v>14.7</v>
      </c>
      <c r="K196" s="55">
        <v>2.8</v>
      </c>
      <c r="L196" s="167">
        <v>2.375</v>
      </c>
      <c r="M196" s="167">
        <v>7.625</v>
      </c>
      <c r="N196" s="167">
        <v>83.125</v>
      </c>
      <c r="O196" s="168" t="s">
        <v>117</v>
      </c>
      <c r="Q196" s="78"/>
      <c r="S196" s="78"/>
    </row>
    <row r="197" spans="1:19" ht="15.75" customHeight="1" thickBot="1" x14ac:dyDescent="0.3">
      <c r="A197" s="1">
        <v>2017</v>
      </c>
      <c r="B197" s="1">
        <v>9</v>
      </c>
      <c r="C197" s="1">
        <v>12</v>
      </c>
      <c r="D197" s="1">
        <v>14.1</v>
      </c>
      <c r="E197" s="1" t="s">
        <v>13</v>
      </c>
      <c r="F197" s="19" t="s">
        <v>17</v>
      </c>
      <c r="G197">
        <f t="shared" si="9"/>
        <v>4.0999999999999996</v>
      </c>
      <c r="I197" s="31">
        <v>42990</v>
      </c>
      <c r="J197" s="60">
        <f t="shared" si="10"/>
        <v>14.1</v>
      </c>
      <c r="K197" s="55">
        <v>2</v>
      </c>
      <c r="L197" s="167">
        <v>2.875</v>
      </c>
      <c r="M197" s="167">
        <v>8.375</v>
      </c>
      <c r="N197" s="167">
        <v>77.875</v>
      </c>
      <c r="O197" s="168" t="s">
        <v>117</v>
      </c>
      <c r="Q197" s="78"/>
      <c r="S197" s="78"/>
    </row>
    <row r="198" spans="1:19" ht="15.75" customHeight="1" thickBot="1" x14ac:dyDescent="0.3">
      <c r="A198" s="1">
        <v>2017</v>
      </c>
      <c r="B198" s="1">
        <v>9</v>
      </c>
      <c r="C198" s="1">
        <v>13</v>
      </c>
      <c r="D198" s="1">
        <v>8.9</v>
      </c>
      <c r="E198" s="1" t="s">
        <v>12</v>
      </c>
      <c r="F198" s="19" t="s">
        <v>17</v>
      </c>
      <c r="G198">
        <f t="shared" si="9"/>
        <v>-1.0999999999999996</v>
      </c>
      <c r="I198" s="31">
        <v>42991</v>
      </c>
      <c r="J198" s="60">
        <f t="shared" si="10"/>
        <v>8.9</v>
      </c>
      <c r="K198" s="55">
        <v>11.5</v>
      </c>
      <c r="L198" s="167">
        <v>2.625</v>
      </c>
      <c r="M198" s="167">
        <v>7.5</v>
      </c>
      <c r="N198" s="167">
        <v>90</v>
      </c>
      <c r="O198" s="168" t="s">
        <v>119</v>
      </c>
      <c r="Q198" s="78"/>
      <c r="S198" s="78"/>
    </row>
    <row r="199" spans="1:19" ht="15.75" customHeight="1" thickBot="1" x14ac:dyDescent="0.3">
      <c r="A199" s="1">
        <v>2017</v>
      </c>
      <c r="B199" s="1">
        <v>9</v>
      </c>
      <c r="C199" s="1">
        <v>14</v>
      </c>
      <c r="D199" s="1">
        <v>8.6999999999999993</v>
      </c>
      <c r="E199" s="1" t="s">
        <v>12</v>
      </c>
      <c r="F199" s="19" t="s">
        <v>17</v>
      </c>
      <c r="G199">
        <f t="shared" si="9"/>
        <v>-1.3000000000000007</v>
      </c>
      <c r="I199" s="31">
        <v>42992</v>
      </c>
      <c r="J199" s="60">
        <f t="shared" si="10"/>
        <v>8.6999999999999993</v>
      </c>
      <c r="K199" s="55">
        <v>0</v>
      </c>
      <c r="L199" s="167">
        <v>1.75</v>
      </c>
      <c r="M199" s="167">
        <v>5.375</v>
      </c>
      <c r="N199" s="167">
        <v>72.25</v>
      </c>
      <c r="O199" s="168" t="s">
        <v>121</v>
      </c>
      <c r="Q199" s="78"/>
      <c r="S199" s="78"/>
    </row>
    <row r="200" spans="1:19" ht="15.75" customHeight="1" thickBot="1" x14ac:dyDescent="0.3">
      <c r="A200" s="1">
        <v>2017</v>
      </c>
      <c r="B200" s="1">
        <v>9</v>
      </c>
      <c r="C200" s="1">
        <v>15</v>
      </c>
      <c r="D200" s="1">
        <v>12.8</v>
      </c>
      <c r="E200" s="1" t="s">
        <v>13</v>
      </c>
      <c r="F200" s="19" t="s">
        <v>17</v>
      </c>
      <c r="G200">
        <f t="shared" si="9"/>
        <v>2.8000000000000007</v>
      </c>
      <c r="I200" s="31">
        <v>42993</v>
      </c>
      <c r="J200" s="60">
        <f t="shared" si="10"/>
        <v>12.8</v>
      </c>
      <c r="K200" s="55">
        <v>0</v>
      </c>
      <c r="L200" s="167">
        <v>3</v>
      </c>
      <c r="M200" s="167">
        <v>7.75</v>
      </c>
      <c r="N200" s="167">
        <v>59.875</v>
      </c>
      <c r="O200" s="168" t="s">
        <v>120</v>
      </c>
      <c r="Q200" s="78"/>
      <c r="S200" s="78"/>
    </row>
    <row r="201" spans="1:19" ht="15.75" customHeight="1" thickBot="1" x14ac:dyDescent="0.3">
      <c r="A201" s="1">
        <v>2017</v>
      </c>
      <c r="B201" s="1">
        <v>9</v>
      </c>
      <c r="C201" s="1">
        <v>16</v>
      </c>
      <c r="D201" s="1">
        <v>15.8</v>
      </c>
      <c r="E201" s="1" t="s">
        <v>14</v>
      </c>
      <c r="F201" s="19" t="s">
        <v>17</v>
      </c>
      <c r="G201">
        <f t="shared" si="9"/>
        <v>5.8000000000000007</v>
      </c>
      <c r="I201" s="31">
        <v>42994</v>
      </c>
      <c r="J201" s="60">
        <f t="shared" si="10"/>
        <v>15.8</v>
      </c>
      <c r="K201" s="55">
        <v>0</v>
      </c>
      <c r="L201" s="167">
        <v>3.75</v>
      </c>
      <c r="M201" s="167">
        <v>9</v>
      </c>
      <c r="N201" s="167">
        <v>61.75</v>
      </c>
      <c r="O201" s="168" t="s">
        <v>119</v>
      </c>
      <c r="Q201" s="78"/>
      <c r="S201" s="78"/>
    </row>
    <row r="202" spans="1:19" ht="15.75" customHeight="1" thickBot="1" x14ac:dyDescent="0.3">
      <c r="A202" s="1">
        <v>2017</v>
      </c>
      <c r="B202" s="1">
        <v>9</v>
      </c>
      <c r="C202" s="1">
        <v>17</v>
      </c>
      <c r="D202" s="1">
        <v>15.9</v>
      </c>
      <c r="E202" s="1" t="s">
        <v>14</v>
      </c>
      <c r="F202" s="19" t="s">
        <v>17</v>
      </c>
      <c r="G202">
        <f t="shared" si="9"/>
        <v>5.9</v>
      </c>
      <c r="I202" s="31">
        <v>42995</v>
      </c>
      <c r="J202" s="60">
        <f t="shared" si="10"/>
        <v>15.9</v>
      </c>
      <c r="K202" s="55">
        <v>0</v>
      </c>
      <c r="L202" s="167">
        <v>1.625</v>
      </c>
      <c r="M202" s="167">
        <v>4.75</v>
      </c>
      <c r="N202" s="167">
        <v>61.5</v>
      </c>
      <c r="O202" s="168" t="s">
        <v>120</v>
      </c>
      <c r="Q202" s="78"/>
      <c r="S202" s="78"/>
    </row>
    <row r="203" spans="1:19" ht="15.75" customHeight="1" thickBot="1" x14ac:dyDescent="0.3">
      <c r="A203" s="1">
        <v>2017</v>
      </c>
      <c r="B203" s="1">
        <v>9</v>
      </c>
      <c r="C203" s="1">
        <v>18</v>
      </c>
      <c r="D203" s="1">
        <v>16.2</v>
      </c>
      <c r="E203" s="1" t="s">
        <v>14</v>
      </c>
      <c r="F203" s="19" t="s">
        <v>17</v>
      </c>
      <c r="G203">
        <f t="shared" si="9"/>
        <v>6.1999999999999993</v>
      </c>
      <c r="I203" s="31">
        <v>42996</v>
      </c>
      <c r="J203" s="60">
        <f t="shared" si="10"/>
        <v>16.2</v>
      </c>
      <c r="K203" s="55">
        <v>2.4</v>
      </c>
      <c r="L203" s="167">
        <v>2.625</v>
      </c>
      <c r="M203" s="167">
        <v>6.375</v>
      </c>
      <c r="N203" s="167">
        <v>81.75</v>
      </c>
      <c r="O203" s="168" t="s">
        <v>119</v>
      </c>
      <c r="Q203" s="78"/>
      <c r="S203" s="78"/>
    </row>
    <row r="204" spans="1:19" ht="15.75" customHeight="1" thickBot="1" x14ac:dyDescent="0.3">
      <c r="A204" s="1">
        <v>2017</v>
      </c>
      <c r="B204" s="1">
        <v>9</v>
      </c>
      <c r="C204" s="1">
        <v>19</v>
      </c>
      <c r="D204" s="1">
        <v>12.1</v>
      </c>
      <c r="E204" s="1" t="s">
        <v>13</v>
      </c>
      <c r="F204" s="19" t="s">
        <v>17</v>
      </c>
      <c r="G204">
        <f t="shared" si="9"/>
        <v>2.0999999999999996</v>
      </c>
      <c r="I204" s="31">
        <v>42997</v>
      </c>
      <c r="J204" s="60">
        <f t="shared" si="10"/>
        <v>12.1</v>
      </c>
      <c r="K204" s="55">
        <v>2.7</v>
      </c>
      <c r="L204" s="167">
        <v>2.875</v>
      </c>
      <c r="M204" s="167">
        <v>8</v>
      </c>
      <c r="N204" s="167">
        <v>86.25</v>
      </c>
      <c r="O204" s="168" t="s">
        <v>122</v>
      </c>
      <c r="Q204" s="78"/>
      <c r="S204" s="78"/>
    </row>
    <row r="205" spans="1:19" ht="15.75" customHeight="1" thickBot="1" x14ac:dyDescent="0.3">
      <c r="A205" s="1">
        <v>2017</v>
      </c>
      <c r="B205" s="1">
        <v>9</v>
      </c>
      <c r="C205" s="1">
        <v>20</v>
      </c>
      <c r="D205" s="1">
        <v>9.1999999999999993</v>
      </c>
      <c r="E205" s="1" t="s">
        <v>12</v>
      </c>
      <c r="F205" s="19" t="s">
        <v>17</v>
      </c>
      <c r="G205">
        <f t="shared" si="9"/>
        <v>-0.80000000000000071</v>
      </c>
      <c r="I205" s="31">
        <v>42998</v>
      </c>
      <c r="J205" s="60">
        <f t="shared" si="10"/>
        <v>9.1999999999999993</v>
      </c>
      <c r="K205" s="55">
        <v>1</v>
      </c>
      <c r="L205" s="167">
        <v>2.125</v>
      </c>
      <c r="M205" s="167">
        <v>6</v>
      </c>
      <c r="N205" s="167">
        <v>81.375</v>
      </c>
      <c r="O205" s="168" t="s">
        <v>117</v>
      </c>
      <c r="Q205" s="78"/>
      <c r="S205" s="78"/>
    </row>
    <row r="206" spans="1:19" ht="15.75" customHeight="1" thickBot="1" x14ac:dyDescent="0.3">
      <c r="A206" s="1">
        <v>2017</v>
      </c>
      <c r="B206" s="1">
        <v>9</v>
      </c>
      <c r="C206" s="1">
        <v>21</v>
      </c>
      <c r="D206" s="1">
        <v>12.1</v>
      </c>
      <c r="E206" s="1" t="s">
        <v>13</v>
      </c>
      <c r="F206" s="19" t="s">
        <v>17</v>
      </c>
      <c r="G206">
        <f t="shared" si="9"/>
        <v>2.0999999999999996</v>
      </c>
      <c r="I206" s="31">
        <v>42999</v>
      </c>
      <c r="J206" s="60">
        <f t="shared" si="10"/>
        <v>12.1</v>
      </c>
      <c r="K206" s="55">
        <v>1.3</v>
      </c>
      <c r="L206" s="167">
        <v>4.25</v>
      </c>
      <c r="M206" s="167">
        <v>10.375</v>
      </c>
      <c r="N206" s="167">
        <v>76.125</v>
      </c>
      <c r="O206" s="168" t="s">
        <v>119</v>
      </c>
      <c r="Q206" s="78"/>
      <c r="S206" s="78"/>
    </row>
    <row r="207" spans="1:19" ht="15.75" customHeight="1" thickBot="1" x14ac:dyDescent="0.3">
      <c r="A207" s="51">
        <v>2017</v>
      </c>
      <c r="B207" s="51">
        <v>9</v>
      </c>
      <c r="C207" s="51">
        <v>22</v>
      </c>
      <c r="D207" s="51">
        <v>9.3000000000000007</v>
      </c>
      <c r="E207" s="51" t="s">
        <v>12</v>
      </c>
      <c r="F207" s="19" t="s">
        <v>17</v>
      </c>
      <c r="G207" s="30">
        <f t="shared" si="9"/>
        <v>-0.69999999999999929</v>
      </c>
      <c r="H207" s="30"/>
      <c r="I207" s="31">
        <v>43000</v>
      </c>
      <c r="J207" s="117">
        <f t="shared" si="10"/>
        <v>9.3000000000000007</v>
      </c>
      <c r="K207" s="55">
        <v>0.6</v>
      </c>
      <c r="L207" s="169">
        <v>2.125</v>
      </c>
      <c r="M207" s="169">
        <v>6.75</v>
      </c>
      <c r="N207" s="169">
        <v>85.75</v>
      </c>
      <c r="O207" s="170" t="s">
        <v>123</v>
      </c>
      <c r="Q207" s="78"/>
      <c r="S207" s="78"/>
    </row>
    <row r="208" spans="1:19" ht="15.75" customHeight="1" thickBot="1" x14ac:dyDescent="0.3">
      <c r="A208" s="1">
        <v>2017</v>
      </c>
      <c r="B208" s="1">
        <v>9</v>
      </c>
      <c r="C208" s="1">
        <v>23</v>
      </c>
      <c r="D208" s="1">
        <v>4.5999999999999996</v>
      </c>
      <c r="E208" s="1" t="s">
        <v>11</v>
      </c>
      <c r="F208" s="39" t="s">
        <v>19</v>
      </c>
      <c r="G208">
        <f>D208-5</f>
        <v>-0.40000000000000036</v>
      </c>
      <c r="I208" s="31">
        <v>43001</v>
      </c>
      <c r="J208" s="60">
        <f t="shared" si="10"/>
        <v>4.5999999999999996</v>
      </c>
      <c r="K208" s="55">
        <v>6.9</v>
      </c>
      <c r="L208" s="143">
        <v>1.625</v>
      </c>
      <c r="M208" s="143">
        <v>5.625</v>
      </c>
      <c r="N208" s="143">
        <v>85.5</v>
      </c>
      <c r="O208" s="143" t="s">
        <v>122</v>
      </c>
      <c r="Q208" s="78" t="s">
        <v>20</v>
      </c>
      <c r="S208" s="78"/>
    </row>
    <row r="209" spans="1:19" ht="15.75" customHeight="1" thickBot="1" x14ac:dyDescent="0.3">
      <c r="A209" s="1">
        <v>2017</v>
      </c>
      <c r="B209" s="1">
        <v>9</v>
      </c>
      <c r="C209" s="1">
        <v>24</v>
      </c>
      <c r="D209" s="1">
        <v>2.2000000000000002</v>
      </c>
      <c r="E209" s="1" t="s">
        <v>11</v>
      </c>
      <c r="F209" s="39" t="s">
        <v>19</v>
      </c>
      <c r="G209">
        <f t="shared" ref="G209:G215" si="11">D209-5</f>
        <v>-2.8</v>
      </c>
      <c r="I209" s="31">
        <v>43002</v>
      </c>
      <c r="J209" s="60">
        <f t="shared" si="10"/>
        <v>2.2000000000000002</v>
      </c>
      <c r="K209" s="55">
        <v>0</v>
      </c>
      <c r="L209" s="143">
        <v>1.75</v>
      </c>
      <c r="M209" s="143">
        <v>5.25</v>
      </c>
      <c r="N209" s="143">
        <v>76.125</v>
      </c>
      <c r="O209" s="143" t="s">
        <v>119</v>
      </c>
      <c r="Q209" s="78"/>
      <c r="S209" s="78"/>
    </row>
    <row r="210" spans="1:19" ht="15.75" customHeight="1" thickBot="1" x14ac:dyDescent="0.3">
      <c r="A210" s="1">
        <v>2017</v>
      </c>
      <c r="B210" s="1">
        <v>9</v>
      </c>
      <c r="C210" s="1">
        <v>25</v>
      </c>
      <c r="D210" s="1">
        <v>3.1</v>
      </c>
      <c r="E210" s="1" t="s">
        <v>11</v>
      </c>
      <c r="F210" s="39" t="s">
        <v>19</v>
      </c>
      <c r="G210">
        <f t="shared" si="11"/>
        <v>-1.9</v>
      </c>
      <c r="I210" s="31">
        <v>43003</v>
      </c>
      <c r="J210" s="60">
        <f t="shared" si="10"/>
        <v>3.1</v>
      </c>
      <c r="K210" s="55">
        <v>1</v>
      </c>
      <c r="L210" s="143">
        <v>1.75</v>
      </c>
      <c r="M210" s="143">
        <v>4.5</v>
      </c>
      <c r="N210" s="143">
        <v>83.875</v>
      </c>
      <c r="O210" s="143" t="s">
        <v>123</v>
      </c>
      <c r="Q210" s="78"/>
      <c r="S210" s="78"/>
    </row>
    <row r="211" spans="1:19" ht="15.75" customHeight="1" thickBot="1" x14ac:dyDescent="0.3">
      <c r="A211" s="1">
        <v>2017</v>
      </c>
      <c r="B211" s="1">
        <v>9</v>
      </c>
      <c r="C211" s="1">
        <v>26</v>
      </c>
      <c r="D211" s="1">
        <v>3.5</v>
      </c>
      <c r="E211" s="1" t="s">
        <v>11</v>
      </c>
      <c r="F211" s="39" t="s">
        <v>19</v>
      </c>
      <c r="G211">
        <f t="shared" si="11"/>
        <v>-1.5</v>
      </c>
      <c r="I211" s="31">
        <v>43004</v>
      </c>
      <c r="J211" s="60">
        <f t="shared" si="10"/>
        <v>3.5</v>
      </c>
      <c r="K211" s="55">
        <v>0</v>
      </c>
      <c r="L211" s="143">
        <v>0.375</v>
      </c>
      <c r="M211" s="143">
        <v>3</v>
      </c>
      <c r="N211" s="143">
        <v>73.625</v>
      </c>
      <c r="O211" s="143" t="s">
        <v>125</v>
      </c>
      <c r="Q211" s="78"/>
      <c r="S211" s="78"/>
    </row>
    <row r="212" spans="1:19" ht="15.75" customHeight="1" thickBot="1" x14ac:dyDescent="0.3">
      <c r="A212" s="1">
        <v>2017</v>
      </c>
      <c r="B212" s="1">
        <v>9</v>
      </c>
      <c r="C212" s="1">
        <v>27</v>
      </c>
      <c r="D212" s="1">
        <v>1.9</v>
      </c>
      <c r="E212" s="1" t="s">
        <v>11</v>
      </c>
      <c r="F212" s="39" t="s">
        <v>19</v>
      </c>
      <c r="G212">
        <f t="shared" si="11"/>
        <v>-3.1</v>
      </c>
      <c r="I212" s="31">
        <v>43005</v>
      </c>
      <c r="J212" s="60">
        <f t="shared" si="10"/>
        <v>1.9</v>
      </c>
      <c r="K212" s="55">
        <v>0</v>
      </c>
      <c r="L212" s="143">
        <v>1.25</v>
      </c>
      <c r="M212" s="143">
        <v>5</v>
      </c>
      <c r="N212" s="143">
        <v>69.375</v>
      </c>
      <c r="O212" s="143" t="s">
        <v>118</v>
      </c>
      <c r="Q212" s="78"/>
      <c r="S212" s="78"/>
    </row>
    <row r="213" spans="1:19" ht="15.75" customHeight="1" thickBot="1" x14ac:dyDescent="0.3">
      <c r="A213" s="1">
        <v>2017</v>
      </c>
      <c r="B213" s="1">
        <v>9</v>
      </c>
      <c r="C213" s="1">
        <v>28</v>
      </c>
      <c r="D213" s="1">
        <v>2.2999999999999998</v>
      </c>
      <c r="E213" s="1" t="s">
        <v>11</v>
      </c>
      <c r="F213" s="39" t="s">
        <v>19</v>
      </c>
      <c r="G213">
        <f t="shared" si="11"/>
        <v>-2.7</v>
      </c>
      <c r="I213" s="31">
        <v>43006</v>
      </c>
      <c r="J213" s="60">
        <f t="shared" si="10"/>
        <v>2.2999999999999998</v>
      </c>
      <c r="K213" s="55">
        <v>0</v>
      </c>
      <c r="L213" s="143">
        <v>1.375</v>
      </c>
      <c r="M213" s="143">
        <v>4.625</v>
      </c>
      <c r="N213" s="143">
        <v>65.75</v>
      </c>
      <c r="O213" s="143" t="s">
        <v>122</v>
      </c>
      <c r="Q213" s="78"/>
      <c r="S213" s="78"/>
    </row>
    <row r="214" spans="1:19" ht="15.75" customHeight="1" thickBot="1" x14ac:dyDescent="0.3">
      <c r="A214" s="1">
        <v>2017</v>
      </c>
      <c r="B214" s="1">
        <v>9</v>
      </c>
      <c r="C214" s="1">
        <v>29</v>
      </c>
      <c r="D214" s="1">
        <v>3</v>
      </c>
      <c r="E214" s="1" t="s">
        <v>11</v>
      </c>
      <c r="F214" s="39" t="s">
        <v>19</v>
      </c>
      <c r="G214">
        <f t="shared" si="11"/>
        <v>-2</v>
      </c>
      <c r="I214" s="31">
        <v>43007</v>
      </c>
      <c r="J214" s="60">
        <f t="shared" si="10"/>
        <v>3</v>
      </c>
      <c r="K214" s="55">
        <v>1</v>
      </c>
      <c r="L214" s="143">
        <v>1.375</v>
      </c>
      <c r="M214" s="143">
        <v>4.625</v>
      </c>
      <c r="N214" s="143">
        <v>82.125</v>
      </c>
      <c r="O214" s="143" t="s">
        <v>120</v>
      </c>
      <c r="Q214" s="78"/>
      <c r="S214" s="78"/>
    </row>
    <row r="215" spans="1:19" ht="15.75" customHeight="1" thickBot="1" x14ac:dyDescent="0.3">
      <c r="A215" s="51">
        <v>2017</v>
      </c>
      <c r="B215" s="51">
        <v>9</v>
      </c>
      <c r="C215" s="51">
        <v>30</v>
      </c>
      <c r="D215" s="51">
        <v>3.9</v>
      </c>
      <c r="E215" s="51" t="s">
        <v>11</v>
      </c>
      <c r="F215" s="39" t="s">
        <v>19</v>
      </c>
      <c r="G215" s="30">
        <f t="shared" si="11"/>
        <v>-1.1000000000000001</v>
      </c>
      <c r="H215" s="30"/>
      <c r="I215" s="31">
        <v>43008</v>
      </c>
      <c r="J215" s="117">
        <f t="shared" si="10"/>
        <v>3.9</v>
      </c>
      <c r="K215" s="55">
        <v>0</v>
      </c>
      <c r="L215" s="143">
        <v>1.875</v>
      </c>
      <c r="M215" s="143">
        <v>5.125</v>
      </c>
      <c r="N215" s="143">
        <v>69.75</v>
      </c>
      <c r="O215" s="143" t="s">
        <v>117</v>
      </c>
      <c r="Q215" s="78"/>
      <c r="S215" s="78"/>
    </row>
    <row r="216" spans="1:19" ht="15.75" customHeight="1" x14ac:dyDescent="0.25">
      <c r="Q216" s="78"/>
      <c r="S216" s="78"/>
    </row>
    <row r="217" spans="1:19" ht="15.75" customHeight="1" x14ac:dyDescent="0.25">
      <c r="Q217" s="78"/>
      <c r="S217" s="78"/>
    </row>
    <row r="218" spans="1:19" ht="15.75" customHeight="1" x14ac:dyDescent="0.25">
      <c r="Q218" s="78"/>
      <c r="S218" s="78"/>
    </row>
    <row r="219" spans="1:19" ht="15.75" customHeight="1" x14ac:dyDescent="0.25">
      <c r="Q219" s="78"/>
      <c r="S219" s="78"/>
    </row>
    <row r="220" spans="1:19" ht="15.75" customHeight="1" x14ac:dyDescent="0.25">
      <c r="Q220" s="78"/>
      <c r="S220" s="78"/>
    </row>
    <row r="221" spans="1:19" ht="15.75" customHeight="1" x14ac:dyDescent="0.25">
      <c r="Q221" s="78"/>
      <c r="S221" s="78"/>
    </row>
    <row r="222" spans="1:19" ht="15.75" customHeight="1" x14ac:dyDescent="0.25">
      <c r="Q222" s="78"/>
      <c r="S222" s="78"/>
    </row>
    <row r="223" spans="1:19" ht="15.75" customHeight="1" x14ac:dyDescent="0.25">
      <c r="Q223" s="78"/>
      <c r="S223" s="78"/>
    </row>
    <row r="224" spans="1:19" ht="15.75" customHeight="1" x14ac:dyDescent="0.25">
      <c r="Q224" s="78"/>
      <c r="S224" s="78"/>
    </row>
    <row r="225" spans="17:19" ht="15.75" customHeight="1" x14ac:dyDescent="0.25">
      <c r="Q225" s="78"/>
      <c r="S225" s="78"/>
    </row>
    <row r="226" spans="17:19" ht="15.75" customHeight="1" x14ac:dyDescent="0.25">
      <c r="Q226" s="78"/>
      <c r="S226" s="78"/>
    </row>
    <row r="227" spans="17:19" ht="15.75" customHeight="1" x14ac:dyDescent="0.25">
      <c r="Q227" s="78"/>
      <c r="S227" s="78"/>
    </row>
    <row r="228" spans="17:19" ht="15.75" customHeight="1" x14ac:dyDescent="0.25">
      <c r="Q228" s="78"/>
      <c r="S228" s="78"/>
    </row>
    <row r="229" spans="17:19" ht="15.75" customHeight="1" x14ac:dyDescent="0.25">
      <c r="Q229" s="78"/>
      <c r="S229" s="78"/>
    </row>
    <row r="230" spans="17:19" ht="15.75" customHeight="1" x14ac:dyDescent="0.25">
      <c r="Q230" s="78"/>
      <c r="S230" s="78"/>
    </row>
    <row r="231" spans="17:19" ht="15.75" customHeight="1" x14ac:dyDescent="0.25">
      <c r="Q231" s="78"/>
      <c r="S231" s="78"/>
    </row>
    <row r="232" spans="17:19" ht="15.75" customHeight="1" x14ac:dyDescent="0.25">
      <c r="Q232" s="78"/>
      <c r="S232" s="78"/>
    </row>
    <row r="233" spans="17:19" ht="15.75" customHeight="1" x14ac:dyDescent="0.25">
      <c r="Q233" s="78"/>
      <c r="S233" s="78"/>
    </row>
    <row r="234" spans="17:19" ht="15.75" customHeight="1" x14ac:dyDescent="0.25">
      <c r="Q234" s="78"/>
      <c r="S234" s="78"/>
    </row>
    <row r="235" spans="17:19" ht="15.75" customHeight="1" x14ac:dyDescent="0.25">
      <c r="Q235" s="78"/>
      <c r="S235" s="78"/>
    </row>
    <row r="236" spans="17:19" ht="15.75" customHeight="1" x14ac:dyDescent="0.25">
      <c r="Q236" s="78"/>
      <c r="S236" s="78"/>
    </row>
    <row r="237" spans="17:19" ht="15.75" customHeight="1" x14ac:dyDescent="0.25">
      <c r="Q237" s="78"/>
      <c r="S237" s="78"/>
    </row>
    <row r="238" spans="17:19" ht="15.75" customHeight="1" x14ac:dyDescent="0.25">
      <c r="Q238" s="78"/>
      <c r="S238" s="78"/>
    </row>
    <row r="239" spans="17:19" ht="15.75" customHeight="1" x14ac:dyDescent="0.25">
      <c r="Q239" s="78"/>
      <c r="S239" s="78"/>
    </row>
    <row r="240" spans="17:19" ht="15.75" customHeight="1" x14ac:dyDescent="0.25">
      <c r="Q240" s="78"/>
      <c r="S240" s="78"/>
    </row>
    <row r="241" spans="17:19" ht="15.75" customHeight="1" x14ac:dyDescent="0.25">
      <c r="Q241" s="78"/>
      <c r="S241" s="78"/>
    </row>
    <row r="242" spans="17:19" ht="15.75" customHeight="1" x14ac:dyDescent="0.25">
      <c r="Q242" s="78"/>
      <c r="S242" s="78"/>
    </row>
    <row r="243" spans="17:19" ht="15.75" customHeight="1" x14ac:dyDescent="0.25">
      <c r="Q243" s="78"/>
      <c r="S243" s="78"/>
    </row>
    <row r="244" spans="17:19" ht="15.75" customHeight="1" x14ac:dyDescent="0.25">
      <c r="Q244" s="78"/>
      <c r="S244" s="78"/>
    </row>
    <row r="245" spans="17:19" ht="15.75" customHeight="1" x14ac:dyDescent="0.25">
      <c r="Q245" s="78"/>
      <c r="S245" s="78"/>
    </row>
    <row r="246" spans="17:19" ht="15.75" customHeight="1" x14ac:dyDescent="0.25">
      <c r="Q246" s="78"/>
      <c r="S246" s="78"/>
    </row>
    <row r="247" spans="17:19" ht="15.75" customHeight="1" x14ac:dyDescent="0.25">
      <c r="Q247" s="78"/>
      <c r="S247" s="78"/>
    </row>
    <row r="248" spans="17:19" ht="15.75" customHeight="1" x14ac:dyDescent="0.25">
      <c r="Q248" s="78"/>
      <c r="S248" s="78"/>
    </row>
    <row r="249" spans="17:19" ht="15.75" customHeight="1" x14ac:dyDescent="0.25">
      <c r="Q249" s="78"/>
      <c r="S249" s="78"/>
    </row>
    <row r="250" spans="17:19" ht="15.75" customHeight="1" x14ac:dyDescent="0.25">
      <c r="Q250" s="78"/>
      <c r="S250" s="78"/>
    </row>
    <row r="251" spans="17:19" ht="15.75" customHeight="1" x14ac:dyDescent="0.25">
      <c r="Q251" s="78"/>
      <c r="S251" s="78"/>
    </row>
    <row r="252" spans="17:19" ht="15.75" customHeight="1" x14ac:dyDescent="0.25">
      <c r="Q252" s="78"/>
      <c r="S252" s="78"/>
    </row>
    <row r="253" spans="17:19" ht="15.75" customHeight="1" x14ac:dyDescent="0.25">
      <c r="Q253" s="78"/>
      <c r="S253" s="78"/>
    </row>
    <row r="254" spans="17:19" ht="15.75" customHeight="1" x14ac:dyDescent="0.25">
      <c r="Q254" s="78"/>
      <c r="S254" s="78"/>
    </row>
    <row r="255" spans="17:19" ht="15.75" customHeight="1" x14ac:dyDescent="0.25">
      <c r="Q255" s="78"/>
      <c r="S255" s="78"/>
    </row>
    <row r="256" spans="17:19" ht="15.75" customHeight="1" x14ac:dyDescent="0.25">
      <c r="Q256" s="78"/>
      <c r="S256" s="78"/>
    </row>
    <row r="257" spans="17:19" ht="15.75" customHeight="1" x14ac:dyDescent="0.25">
      <c r="Q257" s="78"/>
      <c r="S257" s="78"/>
    </row>
    <row r="258" spans="17:19" ht="15.75" customHeight="1" x14ac:dyDescent="0.25">
      <c r="Q258" s="78"/>
      <c r="S258" s="78"/>
    </row>
    <row r="259" spans="17:19" ht="15.75" customHeight="1" x14ac:dyDescent="0.25">
      <c r="Q259" s="78"/>
      <c r="S259" s="78"/>
    </row>
    <row r="260" spans="17:19" ht="15.75" customHeight="1" x14ac:dyDescent="0.25">
      <c r="Q260" s="78"/>
      <c r="S260" s="78"/>
    </row>
    <row r="261" spans="17:19" ht="15.75" customHeight="1" x14ac:dyDescent="0.25">
      <c r="Q261" s="78"/>
      <c r="S261" s="78"/>
    </row>
    <row r="262" spans="17:19" ht="15.75" customHeight="1" x14ac:dyDescent="0.25">
      <c r="Q262" s="78"/>
      <c r="S262" s="78"/>
    </row>
    <row r="263" spans="17:19" ht="15.75" customHeight="1" x14ac:dyDescent="0.25">
      <c r="Q263" s="78"/>
      <c r="S263" s="78"/>
    </row>
    <row r="264" spans="17:19" ht="15.75" customHeight="1" x14ac:dyDescent="0.25">
      <c r="Q264" s="78"/>
      <c r="S264" s="78"/>
    </row>
    <row r="265" spans="17:19" ht="15.75" customHeight="1" x14ac:dyDescent="0.25">
      <c r="Q265" s="78"/>
      <c r="S265" s="78"/>
    </row>
    <row r="266" spans="17:19" ht="15.75" customHeight="1" x14ac:dyDescent="0.25">
      <c r="Q266" s="78"/>
      <c r="S266" s="78"/>
    </row>
    <row r="267" spans="17:19" ht="15.75" customHeight="1" x14ac:dyDescent="0.25">
      <c r="Q267" s="78"/>
      <c r="S267" s="78"/>
    </row>
    <row r="268" spans="17:19" ht="15.75" customHeight="1" x14ac:dyDescent="0.25">
      <c r="Q268" s="78"/>
      <c r="S268" s="78"/>
    </row>
    <row r="269" spans="17:19" ht="15.75" customHeight="1" x14ac:dyDescent="0.25">
      <c r="Q269" s="78"/>
      <c r="S269" s="78"/>
    </row>
    <row r="270" spans="17:19" ht="15.75" customHeight="1" x14ac:dyDescent="0.25">
      <c r="Q270" s="78"/>
      <c r="S270" s="78"/>
    </row>
    <row r="271" spans="17:19" ht="15.75" customHeight="1" x14ac:dyDescent="0.25">
      <c r="Q271" s="78"/>
      <c r="S271" s="78"/>
    </row>
    <row r="272" spans="17:19" ht="15.75" customHeight="1" x14ac:dyDescent="0.25">
      <c r="Q272" s="78"/>
      <c r="S272" s="78"/>
    </row>
    <row r="273" spans="17:19" ht="15.75" customHeight="1" x14ac:dyDescent="0.25">
      <c r="Q273" s="78"/>
      <c r="S273" s="78"/>
    </row>
    <row r="274" spans="17:19" ht="15.75" customHeight="1" x14ac:dyDescent="0.25">
      <c r="Q274" s="78"/>
      <c r="S274" s="78"/>
    </row>
    <row r="275" spans="17:19" ht="15.75" customHeight="1" x14ac:dyDescent="0.25">
      <c r="Q275" s="78"/>
      <c r="S275" s="78"/>
    </row>
    <row r="276" spans="17:19" ht="15.75" customHeight="1" x14ac:dyDescent="0.25">
      <c r="Q276" s="78"/>
      <c r="S276" s="78"/>
    </row>
    <row r="277" spans="17:19" ht="15.75" customHeight="1" x14ac:dyDescent="0.25">
      <c r="Q277" s="78"/>
      <c r="S277" s="78"/>
    </row>
    <row r="278" spans="17:19" ht="15.75" customHeight="1" x14ac:dyDescent="0.25">
      <c r="Q278" s="78"/>
      <c r="S278" s="78"/>
    </row>
    <row r="279" spans="17:19" ht="15.75" customHeight="1" x14ac:dyDescent="0.25">
      <c r="Q279" s="78"/>
      <c r="S279" s="78"/>
    </row>
    <row r="280" spans="17:19" ht="15.75" customHeight="1" x14ac:dyDescent="0.25">
      <c r="Q280" s="78"/>
      <c r="S280" s="78"/>
    </row>
    <row r="281" spans="17:19" ht="15.75" customHeight="1" x14ac:dyDescent="0.25">
      <c r="Q281" s="78"/>
      <c r="S281" s="78"/>
    </row>
    <row r="282" spans="17:19" ht="15.75" customHeight="1" x14ac:dyDescent="0.25">
      <c r="Q282" s="78"/>
      <c r="S282" s="78"/>
    </row>
    <row r="283" spans="17:19" ht="15.75" customHeight="1" x14ac:dyDescent="0.25">
      <c r="Q283" s="78"/>
      <c r="S283" s="78"/>
    </row>
    <row r="284" spans="17:19" ht="15.75" customHeight="1" x14ac:dyDescent="0.25">
      <c r="Q284" s="78"/>
      <c r="S284" s="78"/>
    </row>
    <row r="285" spans="17:19" ht="15.75" customHeight="1" x14ac:dyDescent="0.25">
      <c r="Q285" s="78"/>
      <c r="S285" s="78"/>
    </row>
    <row r="286" spans="17:19" ht="15.75" customHeight="1" x14ac:dyDescent="0.25">
      <c r="Q286" s="78"/>
      <c r="S286" s="78"/>
    </row>
    <row r="287" spans="17:19" ht="15.75" customHeight="1" x14ac:dyDescent="0.25">
      <c r="Q287" s="78"/>
      <c r="S287" s="78"/>
    </row>
    <row r="288" spans="17:19" ht="15.75" customHeight="1" x14ac:dyDescent="0.25">
      <c r="Q288" s="78"/>
      <c r="S288" s="78"/>
    </row>
    <row r="289" spans="17:19" ht="15.75" customHeight="1" x14ac:dyDescent="0.25">
      <c r="Q289" s="78"/>
      <c r="S289" s="78"/>
    </row>
    <row r="290" spans="17:19" ht="15.75" customHeight="1" x14ac:dyDescent="0.25">
      <c r="Q290" s="78"/>
      <c r="S290" s="78"/>
    </row>
    <row r="291" spans="17:19" ht="15.75" customHeight="1" x14ac:dyDescent="0.25">
      <c r="Q291" s="78"/>
      <c r="S291" s="78"/>
    </row>
    <row r="292" spans="17:19" ht="15.75" customHeight="1" x14ac:dyDescent="0.25">
      <c r="Q292" s="78"/>
      <c r="S292" s="78"/>
    </row>
    <row r="293" spans="17:19" ht="15.75" customHeight="1" x14ac:dyDescent="0.25">
      <c r="Q293" s="78"/>
      <c r="S293" s="78"/>
    </row>
    <row r="294" spans="17:19" ht="15.75" customHeight="1" x14ac:dyDescent="0.25">
      <c r="Q294" s="78"/>
      <c r="S294" s="78"/>
    </row>
    <row r="295" spans="17:19" ht="15.75" customHeight="1" x14ac:dyDescent="0.25">
      <c r="Q295" s="78"/>
      <c r="S295" s="78"/>
    </row>
    <row r="296" spans="17:19" ht="15.75" customHeight="1" x14ac:dyDescent="0.25">
      <c r="Q296" s="78"/>
      <c r="S296" s="78"/>
    </row>
    <row r="297" spans="17:19" ht="15.75" customHeight="1" x14ac:dyDescent="0.25">
      <c r="Q297" s="78"/>
      <c r="S297" s="78"/>
    </row>
    <row r="298" spans="17:19" ht="15.75" customHeight="1" x14ac:dyDescent="0.25">
      <c r="Q298" s="78"/>
      <c r="S298" s="78"/>
    </row>
    <row r="299" spans="17:19" ht="15.75" customHeight="1" x14ac:dyDescent="0.25">
      <c r="Q299" s="78"/>
      <c r="S299" s="78"/>
    </row>
    <row r="300" spans="17:19" ht="15.75" customHeight="1" x14ac:dyDescent="0.25">
      <c r="Q300" s="78"/>
      <c r="S300" s="78"/>
    </row>
    <row r="301" spans="17:19" ht="15.75" customHeight="1" x14ac:dyDescent="0.25">
      <c r="Q301" s="78"/>
      <c r="S301" s="78"/>
    </row>
    <row r="302" spans="17:19" ht="15.75" customHeight="1" x14ac:dyDescent="0.25">
      <c r="Q302" s="78"/>
      <c r="S302" s="78"/>
    </row>
    <row r="303" spans="17:19" ht="15.75" customHeight="1" x14ac:dyDescent="0.25">
      <c r="Q303" s="78"/>
      <c r="S303" s="78"/>
    </row>
    <row r="304" spans="17:19" ht="15.75" customHeight="1" x14ac:dyDescent="0.25">
      <c r="Q304" s="78"/>
      <c r="S304" s="78"/>
    </row>
    <row r="305" spans="17:19" ht="15.75" customHeight="1" x14ac:dyDescent="0.25">
      <c r="Q305" s="78"/>
      <c r="S305" s="78"/>
    </row>
    <row r="306" spans="17:19" ht="15.75" customHeight="1" x14ac:dyDescent="0.25">
      <c r="Q306" s="78"/>
      <c r="S306" s="78"/>
    </row>
    <row r="307" spans="17:19" ht="15.75" customHeight="1" x14ac:dyDescent="0.25">
      <c r="Q307" s="78"/>
      <c r="S307" s="78"/>
    </row>
    <row r="308" spans="17:19" ht="15.75" customHeight="1" x14ac:dyDescent="0.25">
      <c r="Q308" s="78"/>
      <c r="S308" s="78"/>
    </row>
    <row r="309" spans="17:19" ht="15.75" customHeight="1" x14ac:dyDescent="0.25">
      <c r="Q309" s="78"/>
      <c r="S309" s="78"/>
    </row>
    <row r="310" spans="17:19" ht="15.75" customHeight="1" x14ac:dyDescent="0.25">
      <c r="Q310" s="78"/>
      <c r="S310" s="78"/>
    </row>
    <row r="311" spans="17:19" ht="15.75" customHeight="1" x14ac:dyDescent="0.25">
      <c r="Q311" s="78"/>
      <c r="S311" s="78"/>
    </row>
    <row r="312" spans="17:19" ht="15.75" customHeight="1" x14ac:dyDescent="0.25">
      <c r="Q312" s="78"/>
      <c r="S312" s="78"/>
    </row>
    <row r="313" spans="17:19" ht="15.75" customHeight="1" x14ac:dyDescent="0.25">
      <c r="Q313" s="78"/>
      <c r="S313" s="78"/>
    </row>
    <row r="314" spans="17:19" ht="15.75" customHeight="1" x14ac:dyDescent="0.25">
      <c r="Q314" s="78"/>
      <c r="S314" s="78"/>
    </row>
    <row r="315" spans="17:19" ht="15.75" customHeight="1" x14ac:dyDescent="0.25">
      <c r="Q315" s="78"/>
      <c r="S315" s="78"/>
    </row>
    <row r="316" spans="17:19" ht="15.75" customHeight="1" x14ac:dyDescent="0.25">
      <c r="Q316" s="78"/>
      <c r="S316" s="78"/>
    </row>
    <row r="317" spans="17:19" ht="15.75" customHeight="1" x14ac:dyDescent="0.25">
      <c r="Q317" s="78"/>
      <c r="S317" s="78"/>
    </row>
    <row r="318" spans="17:19" ht="15.75" customHeight="1" x14ac:dyDescent="0.25">
      <c r="Q318" s="78"/>
      <c r="S318" s="78"/>
    </row>
    <row r="319" spans="17:19" ht="15.75" customHeight="1" x14ac:dyDescent="0.25">
      <c r="Q319" s="78"/>
      <c r="S319" s="78"/>
    </row>
    <row r="320" spans="17:19" ht="15.75" customHeight="1" x14ac:dyDescent="0.25">
      <c r="Q320" s="78"/>
      <c r="S320" s="78"/>
    </row>
    <row r="321" spans="17:19" ht="15.75" customHeight="1" x14ac:dyDescent="0.25">
      <c r="Q321" s="78"/>
      <c r="S321" s="78"/>
    </row>
    <row r="322" spans="17:19" ht="15.75" customHeight="1" x14ac:dyDescent="0.25">
      <c r="Q322" s="78"/>
      <c r="S322" s="78"/>
    </row>
    <row r="323" spans="17:19" ht="15.75" customHeight="1" x14ac:dyDescent="0.25">
      <c r="Q323" s="78"/>
      <c r="S323" s="78"/>
    </row>
    <row r="324" spans="17:19" ht="15.75" customHeight="1" x14ac:dyDescent="0.25">
      <c r="Q324" s="78"/>
      <c r="S324" s="78"/>
    </row>
    <row r="325" spans="17:19" ht="15.75" customHeight="1" x14ac:dyDescent="0.25">
      <c r="Q325" s="78"/>
      <c r="S325" s="78"/>
    </row>
    <row r="326" spans="17:19" ht="15.75" customHeight="1" x14ac:dyDescent="0.25">
      <c r="Q326" s="78"/>
      <c r="S326" s="78"/>
    </row>
    <row r="327" spans="17:19" ht="15.75" customHeight="1" x14ac:dyDescent="0.25">
      <c r="Q327" s="78"/>
      <c r="S327" s="78"/>
    </row>
    <row r="328" spans="17:19" ht="15.75" customHeight="1" x14ac:dyDescent="0.25">
      <c r="Q328" s="78"/>
      <c r="S328" s="78"/>
    </row>
    <row r="329" spans="17:19" ht="15.75" customHeight="1" x14ac:dyDescent="0.25">
      <c r="Q329" s="78"/>
      <c r="S329" s="78"/>
    </row>
    <row r="330" spans="17:19" ht="15.75" customHeight="1" x14ac:dyDescent="0.25">
      <c r="Q330" s="78"/>
      <c r="S330" s="78"/>
    </row>
    <row r="331" spans="17:19" ht="15.75" customHeight="1" x14ac:dyDescent="0.25">
      <c r="Q331" s="78"/>
      <c r="S331" s="78"/>
    </row>
    <row r="332" spans="17:19" ht="15.75" customHeight="1" x14ac:dyDescent="0.25">
      <c r="Q332" s="78"/>
      <c r="S332" s="78"/>
    </row>
    <row r="333" spans="17:19" ht="15.75" customHeight="1" x14ac:dyDescent="0.25">
      <c r="Q333" s="78"/>
      <c r="S333" s="78"/>
    </row>
    <row r="334" spans="17:19" ht="15.75" customHeight="1" x14ac:dyDescent="0.25">
      <c r="Q334" s="78"/>
      <c r="S334" s="78"/>
    </row>
    <row r="335" spans="17:19" ht="15.75" customHeight="1" x14ac:dyDescent="0.25">
      <c r="Q335" s="78"/>
      <c r="S335" s="78"/>
    </row>
    <row r="336" spans="17:19" ht="15.75" customHeight="1" x14ac:dyDescent="0.25">
      <c r="Q336" s="78"/>
      <c r="S336" s="78"/>
    </row>
    <row r="337" spans="17:19" ht="15.75" customHeight="1" x14ac:dyDescent="0.25">
      <c r="Q337" s="78"/>
      <c r="S337" s="78"/>
    </row>
    <row r="338" spans="17:19" ht="15.75" customHeight="1" x14ac:dyDescent="0.25">
      <c r="Q338" s="78"/>
      <c r="S338" s="78"/>
    </row>
    <row r="339" spans="17:19" ht="15.75" customHeight="1" x14ac:dyDescent="0.25">
      <c r="Q339" s="78"/>
      <c r="S339" s="78"/>
    </row>
    <row r="340" spans="17:19" ht="15.75" customHeight="1" x14ac:dyDescent="0.25">
      <c r="Q340" s="78"/>
      <c r="S340" s="78"/>
    </row>
    <row r="341" spans="17:19" ht="15.75" customHeight="1" x14ac:dyDescent="0.25">
      <c r="Q341" s="78"/>
      <c r="S341" s="78"/>
    </row>
    <row r="342" spans="17:19" ht="15.75" customHeight="1" x14ac:dyDescent="0.25">
      <c r="Q342" s="78"/>
      <c r="S342" s="78"/>
    </row>
    <row r="343" spans="17:19" ht="15.75" customHeight="1" x14ac:dyDescent="0.25">
      <c r="Q343" s="78"/>
      <c r="S343" s="78"/>
    </row>
    <row r="344" spans="17:19" ht="15.75" customHeight="1" x14ac:dyDescent="0.25">
      <c r="Q344" s="78"/>
      <c r="S344" s="78"/>
    </row>
    <row r="345" spans="17:19" ht="15.75" customHeight="1" x14ac:dyDescent="0.25">
      <c r="Q345" s="78"/>
      <c r="S345" s="78"/>
    </row>
    <row r="346" spans="17:19" ht="15.75" customHeight="1" x14ac:dyDescent="0.25">
      <c r="Q346" s="78"/>
      <c r="S346" s="78"/>
    </row>
    <row r="347" spans="17:19" ht="15.75" customHeight="1" x14ac:dyDescent="0.25">
      <c r="Q347" s="78"/>
      <c r="S347" s="78"/>
    </row>
    <row r="348" spans="17:19" ht="15.75" customHeight="1" x14ac:dyDescent="0.25">
      <c r="Q348" s="78"/>
      <c r="S348" s="78"/>
    </row>
    <row r="349" spans="17:19" ht="15.75" customHeight="1" x14ac:dyDescent="0.25">
      <c r="Q349" s="78"/>
      <c r="S349" s="78"/>
    </row>
    <row r="350" spans="17:19" ht="15.75" customHeight="1" x14ac:dyDescent="0.25">
      <c r="Q350" s="78"/>
      <c r="S350" s="78"/>
    </row>
    <row r="351" spans="17:19" ht="15.75" customHeight="1" x14ac:dyDescent="0.25">
      <c r="Q351" s="78"/>
      <c r="S351" s="78"/>
    </row>
    <row r="352" spans="17:19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H1" zoomScale="85" zoomScaleNormal="85" workbookViewId="0">
      <pane ySplit="1" topLeftCell="A131" activePane="bottomLeft" state="frozen"/>
      <selection activeCell="F5" sqref="F5"/>
      <selection pane="bottomLeft" activeCell="V73" sqref="V73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33.5703125" bestFit="1" customWidth="1"/>
    <col min="7" max="7" width="12.7109375" bestFit="1" customWidth="1"/>
    <col min="8" max="8" width="12" bestFit="1" customWidth="1"/>
    <col min="9" max="9" width="19.85546875" style="60" customWidth="1"/>
    <col min="10" max="10" width="18.28515625" customWidth="1"/>
    <col min="11" max="11" width="8.7109375" style="143" customWidth="1"/>
    <col min="12" max="12" width="9.140625" style="143" customWidth="1"/>
    <col min="13" max="13" width="11.7109375" style="143" customWidth="1"/>
    <col min="14" max="14" width="9.7109375" style="143" customWidth="1"/>
    <col min="15" max="15" width="8.42578125" customWidth="1"/>
    <col min="16" max="16" width="9.5703125" customWidth="1"/>
    <col min="17" max="17" width="8.5703125" bestFit="1" customWidth="1"/>
    <col min="18" max="18" width="7.7109375" customWidth="1"/>
    <col min="19" max="19" width="7.5703125" customWidth="1"/>
    <col min="20" max="20" width="8.42578125" customWidth="1"/>
    <col min="21" max="21" width="9.7109375" customWidth="1"/>
    <col min="22" max="22" width="8.42578125" customWidth="1"/>
    <col min="23" max="23" width="8.42578125" bestFit="1" customWidth="1"/>
    <col min="24" max="24" width="8.28515625" bestFit="1" customWidth="1"/>
    <col min="25" max="25" width="12.5703125" customWidth="1"/>
    <col min="26" max="26" width="8.7109375" customWidth="1"/>
    <col min="27" max="27" width="10.5703125" customWidth="1"/>
    <col min="28" max="28" width="15.85546875" customWidth="1"/>
  </cols>
  <sheetData>
    <row r="1" spans="1:28" ht="43.5" customHeight="1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1">
        <v>2018</v>
      </c>
      <c r="B2" s="1">
        <v>3</v>
      </c>
      <c r="C2" s="1">
        <v>1</v>
      </c>
      <c r="D2" s="1">
        <v>-10.5</v>
      </c>
      <c r="E2" s="1" t="s">
        <v>9</v>
      </c>
      <c r="F2" s="1" t="s">
        <v>9</v>
      </c>
      <c r="G2">
        <f>D2+5</f>
        <v>-5.5</v>
      </c>
      <c r="H2" s="5">
        <v>43160</v>
      </c>
      <c r="I2" s="60">
        <f>D2</f>
        <v>-10.5</v>
      </c>
      <c r="J2" s="96">
        <v>1.5</v>
      </c>
      <c r="K2" s="143">
        <v>5.625</v>
      </c>
      <c r="L2" s="143">
        <v>9.75</v>
      </c>
      <c r="M2" s="143">
        <v>77.875</v>
      </c>
      <c r="N2" s="143" t="s">
        <v>120</v>
      </c>
    </row>
    <row r="3" spans="1:28" ht="15.75" thickBot="1" x14ac:dyDescent="0.3">
      <c r="A3" s="1">
        <v>2018</v>
      </c>
      <c r="B3" s="1">
        <v>3</v>
      </c>
      <c r="C3" s="1">
        <v>2</v>
      </c>
      <c r="D3" s="1">
        <v>-18.399999999999999</v>
      </c>
      <c r="E3" s="1" t="s">
        <v>9</v>
      </c>
      <c r="F3" s="1" t="s">
        <v>9</v>
      </c>
      <c r="G3">
        <f t="shared" ref="G3:G37" si="0">D3+5</f>
        <v>-13.399999999999999</v>
      </c>
      <c r="H3" s="5">
        <v>43161</v>
      </c>
      <c r="I3" s="60">
        <f t="shared" ref="I3:I66" si="1">D3</f>
        <v>-18.399999999999999</v>
      </c>
      <c r="J3" s="55">
        <v>0.7</v>
      </c>
      <c r="K3" s="143">
        <v>3.75</v>
      </c>
      <c r="L3" s="143">
        <v>7.75</v>
      </c>
      <c r="M3" s="143">
        <v>77.125</v>
      </c>
      <c r="N3" s="143" t="s">
        <v>120</v>
      </c>
    </row>
    <row r="4" spans="1:28" ht="15.75" thickBot="1" x14ac:dyDescent="0.3">
      <c r="A4" s="1">
        <v>2018</v>
      </c>
      <c r="B4" s="1">
        <v>3</v>
      </c>
      <c r="C4" s="1">
        <v>3</v>
      </c>
      <c r="D4" s="1">
        <v>-16.600000000000001</v>
      </c>
      <c r="E4" s="1" t="s">
        <v>9</v>
      </c>
      <c r="F4" s="1" t="s">
        <v>9</v>
      </c>
      <c r="G4">
        <f t="shared" si="0"/>
        <v>-11.600000000000001</v>
      </c>
      <c r="H4" s="5">
        <v>43162</v>
      </c>
      <c r="I4" s="60">
        <f t="shared" si="1"/>
        <v>-16.600000000000001</v>
      </c>
      <c r="J4" s="55">
        <v>0.5</v>
      </c>
      <c r="K4" s="143">
        <v>1.375</v>
      </c>
      <c r="L4" s="143">
        <v>4.25</v>
      </c>
      <c r="M4" s="143">
        <v>79.125</v>
      </c>
      <c r="N4" s="143" t="s">
        <v>118</v>
      </c>
    </row>
    <row r="5" spans="1:28" ht="15.75" thickBot="1" x14ac:dyDescent="0.3">
      <c r="A5" s="1">
        <v>2018</v>
      </c>
      <c r="B5" s="1">
        <v>3</v>
      </c>
      <c r="C5" s="1">
        <v>4</v>
      </c>
      <c r="D5" s="1">
        <v>-12.9</v>
      </c>
      <c r="E5" s="1" t="s">
        <v>9</v>
      </c>
      <c r="F5" s="1" t="s">
        <v>9</v>
      </c>
      <c r="G5">
        <f t="shared" si="0"/>
        <v>-7.9</v>
      </c>
      <c r="H5" s="5">
        <v>43163</v>
      </c>
      <c r="I5" s="60">
        <f t="shared" si="1"/>
        <v>-12.9</v>
      </c>
      <c r="J5" s="55">
        <v>0.3</v>
      </c>
      <c r="K5" s="143">
        <v>1.75</v>
      </c>
      <c r="L5" s="143">
        <v>4.625</v>
      </c>
      <c r="M5" s="143">
        <v>69.375</v>
      </c>
      <c r="N5" s="143" t="s">
        <v>127</v>
      </c>
    </row>
    <row r="6" spans="1:28" ht="15.75" thickBot="1" x14ac:dyDescent="0.3">
      <c r="A6" s="1">
        <v>2018</v>
      </c>
      <c r="B6" s="1">
        <v>3</v>
      </c>
      <c r="C6" s="1">
        <v>5</v>
      </c>
      <c r="D6" s="1">
        <v>-7.7</v>
      </c>
      <c r="E6" s="1" t="s">
        <v>9</v>
      </c>
      <c r="F6" s="1" t="s">
        <v>9</v>
      </c>
      <c r="G6">
        <f t="shared" si="0"/>
        <v>-2.7</v>
      </c>
      <c r="H6" s="5">
        <v>43164</v>
      </c>
      <c r="I6" s="60">
        <f t="shared" si="1"/>
        <v>-7.7</v>
      </c>
      <c r="J6" s="55">
        <v>0</v>
      </c>
      <c r="K6" s="143">
        <v>1.5</v>
      </c>
      <c r="L6" s="143">
        <v>3.75</v>
      </c>
      <c r="M6" s="143">
        <v>75.25</v>
      </c>
      <c r="N6" s="143" t="s">
        <v>124</v>
      </c>
    </row>
    <row r="7" spans="1:28" ht="15.75" thickBot="1" x14ac:dyDescent="0.3">
      <c r="A7" s="1">
        <v>2018</v>
      </c>
      <c r="B7" s="1">
        <v>3</v>
      </c>
      <c r="C7" s="1">
        <v>6</v>
      </c>
      <c r="D7" s="1">
        <v>-4.7</v>
      </c>
      <c r="E7" s="1" t="s">
        <v>10</v>
      </c>
      <c r="F7" s="1" t="s">
        <v>9</v>
      </c>
      <c r="G7">
        <f t="shared" si="0"/>
        <v>0.29999999999999982</v>
      </c>
      <c r="H7" s="5">
        <v>43165</v>
      </c>
      <c r="I7" s="60">
        <f t="shared" si="1"/>
        <v>-4.7</v>
      </c>
      <c r="J7" s="55">
        <v>0</v>
      </c>
      <c r="K7" s="143">
        <v>2.125</v>
      </c>
      <c r="L7" s="143">
        <v>5.125</v>
      </c>
      <c r="M7" s="143">
        <v>75.25</v>
      </c>
      <c r="N7" s="143" t="s">
        <v>124</v>
      </c>
    </row>
    <row r="8" spans="1:28" ht="15.75" thickBot="1" x14ac:dyDescent="0.3">
      <c r="A8" s="1">
        <v>2018</v>
      </c>
      <c r="B8" s="1">
        <v>3</v>
      </c>
      <c r="C8" s="1">
        <v>7</v>
      </c>
      <c r="D8" s="1">
        <v>-1.9</v>
      </c>
      <c r="E8" s="1" t="s">
        <v>10</v>
      </c>
      <c r="F8" s="1" t="s">
        <v>9</v>
      </c>
      <c r="G8">
        <f t="shared" si="0"/>
        <v>3.1</v>
      </c>
      <c r="H8" s="5">
        <v>43166</v>
      </c>
      <c r="I8" s="60">
        <f t="shared" si="1"/>
        <v>-1.9</v>
      </c>
      <c r="J8" s="55">
        <v>1.9</v>
      </c>
      <c r="K8" s="143">
        <v>5.25</v>
      </c>
      <c r="L8" s="143">
        <v>11.625</v>
      </c>
      <c r="M8" s="143">
        <v>72.25</v>
      </c>
      <c r="N8" s="143" t="s">
        <v>120</v>
      </c>
    </row>
    <row r="9" spans="1:28" ht="15.75" thickBot="1" x14ac:dyDescent="0.3">
      <c r="A9" s="1">
        <v>2018</v>
      </c>
      <c r="B9" s="1">
        <v>3</v>
      </c>
      <c r="C9" s="1">
        <v>8</v>
      </c>
      <c r="D9" s="1">
        <v>-9.8000000000000007</v>
      </c>
      <c r="E9" s="1" t="s">
        <v>9</v>
      </c>
      <c r="F9" s="1" t="s">
        <v>9</v>
      </c>
      <c r="G9">
        <f t="shared" si="0"/>
        <v>-4.8000000000000007</v>
      </c>
      <c r="H9" s="5">
        <v>43167</v>
      </c>
      <c r="I9" s="60">
        <f t="shared" si="1"/>
        <v>-9.8000000000000007</v>
      </c>
      <c r="J9" s="55">
        <v>0</v>
      </c>
      <c r="K9" s="143">
        <v>4.125</v>
      </c>
      <c r="L9" s="143">
        <v>9.5</v>
      </c>
      <c r="M9" s="143">
        <v>63.125</v>
      </c>
      <c r="N9" s="143" t="s">
        <v>117</v>
      </c>
    </row>
    <row r="10" spans="1:28" ht="15.75" thickBot="1" x14ac:dyDescent="0.3">
      <c r="A10" s="1">
        <v>2018</v>
      </c>
      <c r="B10" s="1">
        <v>3</v>
      </c>
      <c r="C10" s="1">
        <v>9</v>
      </c>
      <c r="D10" s="1">
        <v>-11.2</v>
      </c>
      <c r="E10" s="1" t="s">
        <v>9</v>
      </c>
      <c r="F10" s="1" t="s">
        <v>9</v>
      </c>
      <c r="G10">
        <f t="shared" si="0"/>
        <v>-6.1999999999999993</v>
      </c>
      <c r="H10" s="5">
        <v>43168</v>
      </c>
      <c r="I10" s="60">
        <f t="shared" si="1"/>
        <v>-11.2</v>
      </c>
      <c r="J10" s="55">
        <v>0</v>
      </c>
      <c r="K10" s="143">
        <v>1.125</v>
      </c>
      <c r="L10" s="143">
        <v>3.625</v>
      </c>
      <c r="M10" s="143">
        <v>62.75</v>
      </c>
      <c r="N10" s="143" t="s">
        <v>118</v>
      </c>
    </row>
    <row r="11" spans="1:28" ht="15.75" thickBot="1" x14ac:dyDescent="0.3">
      <c r="A11" s="1">
        <v>2018</v>
      </c>
      <c r="B11" s="1">
        <v>3</v>
      </c>
      <c r="C11" s="1">
        <v>10</v>
      </c>
      <c r="D11" s="1">
        <v>-6.2</v>
      </c>
      <c r="E11" s="1" t="s">
        <v>9</v>
      </c>
      <c r="F11" s="1" t="s">
        <v>9</v>
      </c>
      <c r="G11">
        <f t="shared" si="0"/>
        <v>-1.2000000000000002</v>
      </c>
      <c r="H11" s="5">
        <v>43169</v>
      </c>
      <c r="I11" s="60">
        <f t="shared" si="1"/>
        <v>-6.2</v>
      </c>
      <c r="J11" s="55">
        <v>3.7</v>
      </c>
      <c r="K11" s="143">
        <v>1.5</v>
      </c>
      <c r="L11" s="143">
        <v>3.625</v>
      </c>
      <c r="M11" s="143">
        <v>80.25</v>
      </c>
      <c r="N11" s="143" t="s">
        <v>128</v>
      </c>
    </row>
    <row r="12" spans="1:28" ht="15.75" thickBot="1" x14ac:dyDescent="0.3">
      <c r="A12" s="1">
        <v>2018</v>
      </c>
      <c r="B12" s="1">
        <v>3</v>
      </c>
      <c r="C12" s="1">
        <v>11</v>
      </c>
      <c r="D12" s="1">
        <v>-6.1</v>
      </c>
      <c r="E12" s="1" t="s">
        <v>9</v>
      </c>
      <c r="F12" s="1" t="s">
        <v>9</v>
      </c>
      <c r="G12">
        <f t="shared" si="0"/>
        <v>-1.0999999999999996</v>
      </c>
      <c r="H12" s="5">
        <v>43170</v>
      </c>
      <c r="I12" s="60">
        <f t="shared" si="1"/>
        <v>-6.1</v>
      </c>
      <c r="J12" s="55">
        <v>0</v>
      </c>
      <c r="K12" s="143">
        <v>1.625</v>
      </c>
      <c r="L12" s="143">
        <v>4.625</v>
      </c>
      <c r="M12" s="143">
        <v>58.875</v>
      </c>
      <c r="N12" s="143" t="s">
        <v>122</v>
      </c>
    </row>
    <row r="13" spans="1:28" ht="15.75" thickBot="1" x14ac:dyDescent="0.3">
      <c r="A13" s="1">
        <v>2018</v>
      </c>
      <c r="B13" s="1">
        <v>3</v>
      </c>
      <c r="C13" s="1">
        <v>12</v>
      </c>
      <c r="D13" s="1">
        <v>-11.8</v>
      </c>
      <c r="E13" s="1" t="s">
        <v>9</v>
      </c>
      <c r="F13" s="1" t="s">
        <v>9</v>
      </c>
      <c r="G13">
        <f t="shared" si="0"/>
        <v>-6.8000000000000007</v>
      </c>
      <c r="H13" s="5">
        <v>43171</v>
      </c>
      <c r="I13" s="60">
        <f t="shared" si="1"/>
        <v>-11.8</v>
      </c>
      <c r="J13" s="55">
        <v>0</v>
      </c>
      <c r="K13" s="143">
        <v>1.125</v>
      </c>
      <c r="L13" s="143">
        <v>3.5</v>
      </c>
      <c r="M13" s="143">
        <v>58.25</v>
      </c>
      <c r="N13" s="143" t="s">
        <v>117</v>
      </c>
    </row>
    <row r="14" spans="1:28" ht="15.75" thickBot="1" x14ac:dyDescent="0.3">
      <c r="A14" s="1">
        <v>2018</v>
      </c>
      <c r="B14" s="1">
        <v>3</v>
      </c>
      <c r="C14" s="1">
        <v>13</v>
      </c>
      <c r="D14" s="1">
        <v>-14.8</v>
      </c>
      <c r="E14" s="1" t="s">
        <v>9</v>
      </c>
      <c r="F14" s="1" t="s">
        <v>9</v>
      </c>
      <c r="G14">
        <f t="shared" si="0"/>
        <v>-9.8000000000000007</v>
      </c>
      <c r="H14" s="5">
        <v>43172</v>
      </c>
      <c r="I14" s="60">
        <f t="shared" si="1"/>
        <v>-14.8</v>
      </c>
      <c r="J14" s="55">
        <v>0</v>
      </c>
      <c r="K14" s="143">
        <v>0.875</v>
      </c>
      <c r="L14" s="143">
        <v>2.875</v>
      </c>
      <c r="M14" s="143">
        <v>62.5</v>
      </c>
      <c r="N14" s="143" t="s">
        <v>130</v>
      </c>
    </row>
    <row r="15" spans="1:28" ht="15.75" thickBot="1" x14ac:dyDescent="0.3">
      <c r="A15" s="1">
        <v>2018</v>
      </c>
      <c r="B15" s="1">
        <v>3</v>
      </c>
      <c r="C15" s="1">
        <v>14</v>
      </c>
      <c r="D15" s="1">
        <v>-13.5</v>
      </c>
      <c r="E15" s="1" t="s">
        <v>9</v>
      </c>
      <c r="F15" s="1" t="s">
        <v>9</v>
      </c>
      <c r="G15">
        <f t="shared" si="0"/>
        <v>-8.5</v>
      </c>
      <c r="H15" s="5">
        <v>43173</v>
      </c>
      <c r="I15" s="60">
        <f t="shared" si="1"/>
        <v>-13.5</v>
      </c>
      <c r="J15" s="55">
        <v>0</v>
      </c>
      <c r="K15" s="143">
        <v>0.375</v>
      </c>
      <c r="L15" s="143">
        <v>2.125</v>
      </c>
      <c r="M15" s="143">
        <v>63.625</v>
      </c>
      <c r="N15" s="143" t="s">
        <v>130</v>
      </c>
    </row>
    <row r="16" spans="1:28" ht="15.75" thickBot="1" x14ac:dyDescent="0.3">
      <c r="A16" s="1">
        <v>2018</v>
      </c>
      <c r="B16" s="1">
        <v>3</v>
      </c>
      <c r="C16" s="1">
        <v>15</v>
      </c>
      <c r="D16" s="1">
        <v>-9.6999999999999993</v>
      </c>
      <c r="E16" s="1" t="s">
        <v>9</v>
      </c>
      <c r="F16" s="1" t="s">
        <v>9</v>
      </c>
      <c r="G16">
        <f t="shared" si="0"/>
        <v>-4.6999999999999993</v>
      </c>
      <c r="H16" s="5">
        <v>43174</v>
      </c>
      <c r="I16" s="60">
        <f t="shared" si="1"/>
        <v>-9.6999999999999993</v>
      </c>
      <c r="J16" s="55">
        <v>0</v>
      </c>
      <c r="K16" s="143">
        <v>1.75</v>
      </c>
      <c r="L16" s="143">
        <v>4</v>
      </c>
      <c r="M16" s="143">
        <v>69.25</v>
      </c>
      <c r="N16" s="143" t="s">
        <v>121</v>
      </c>
    </row>
    <row r="17" spans="1:18" ht="15.75" thickBot="1" x14ac:dyDescent="0.3">
      <c r="A17" s="1">
        <v>2018</v>
      </c>
      <c r="B17" s="1">
        <v>3</v>
      </c>
      <c r="C17" s="1">
        <v>16</v>
      </c>
      <c r="D17" s="1">
        <v>-5.0999999999999996</v>
      </c>
      <c r="E17" s="1" t="s">
        <v>9</v>
      </c>
      <c r="F17" s="1" t="s">
        <v>9</v>
      </c>
      <c r="G17">
        <f t="shared" si="0"/>
        <v>-9.9999999999999645E-2</v>
      </c>
      <c r="H17" s="5">
        <v>43175</v>
      </c>
      <c r="I17" s="60">
        <f t="shared" si="1"/>
        <v>-5.0999999999999996</v>
      </c>
      <c r="J17" s="55">
        <v>0</v>
      </c>
      <c r="K17" s="143">
        <v>1.375</v>
      </c>
      <c r="L17" s="143">
        <v>4.125</v>
      </c>
      <c r="M17" s="143">
        <v>78.125</v>
      </c>
      <c r="N17" s="143" t="s">
        <v>120</v>
      </c>
    </row>
    <row r="18" spans="1:18" ht="15.75" thickBot="1" x14ac:dyDescent="0.3">
      <c r="A18" s="1">
        <v>2018</v>
      </c>
      <c r="B18" s="1">
        <v>3</v>
      </c>
      <c r="C18" s="1">
        <v>17</v>
      </c>
      <c r="D18" s="1">
        <v>-8.4</v>
      </c>
      <c r="E18" s="1" t="s">
        <v>9</v>
      </c>
      <c r="F18" s="1" t="s">
        <v>9</v>
      </c>
      <c r="G18">
        <f t="shared" si="0"/>
        <v>-3.4000000000000004</v>
      </c>
      <c r="H18" s="5">
        <v>43176</v>
      </c>
      <c r="I18" s="60">
        <f t="shared" si="1"/>
        <v>-8.4</v>
      </c>
      <c r="J18" s="55">
        <v>0</v>
      </c>
      <c r="K18" s="143">
        <v>0.625</v>
      </c>
      <c r="L18" s="143">
        <v>2</v>
      </c>
      <c r="M18" s="143">
        <v>76.75</v>
      </c>
      <c r="N18" s="143" t="s">
        <v>118</v>
      </c>
      <c r="R18" s="78"/>
    </row>
    <row r="19" spans="1:18" ht="15.75" thickBot="1" x14ac:dyDescent="0.3">
      <c r="A19" s="1">
        <v>2018</v>
      </c>
      <c r="B19" s="1">
        <v>3</v>
      </c>
      <c r="C19" s="1">
        <v>18</v>
      </c>
      <c r="D19" s="1">
        <v>-6.9</v>
      </c>
      <c r="E19" s="1" t="s">
        <v>9</v>
      </c>
      <c r="F19" s="1" t="s">
        <v>9</v>
      </c>
      <c r="G19">
        <f t="shared" si="0"/>
        <v>-1.9000000000000004</v>
      </c>
      <c r="H19" s="5">
        <v>43177</v>
      </c>
      <c r="I19" s="60">
        <f t="shared" si="1"/>
        <v>-6.9</v>
      </c>
      <c r="J19" s="55">
        <v>0</v>
      </c>
      <c r="K19" s="143">
        <v>0.625</v>
      </c>
      <c r="L19" s="143">
        <v>2.125</v>
      </c>
      <c r="M19" s="143">
        <v>75.75</v>
      </c>
      <c r="N19" s="143" t="s">
        <v>129</v>
      </c>
      <c r="R19" s="78"/>
    </row>
    <row r="20" spans="1:18" ht="16.5" thickBot="1" x14ac:dyDescent="0.3">
      <c r="A20" s="1">
        <v>2018</v>
      </c>
      <c r="B20" s="1">
        <v>3</v>
      </c>
      <c r="C20" s="1">
        <v>19</v>
      </c>
      <c r="D20" s="1">
        <v>-4.5</v>
      </c>
      <c r="E20" s="1" t="s">
        <v>10</v>
      </c>
      <c r="F20" s="8" t="s">
        <v>10</v>
      </c>
      <c r="G20">
        <f t="shared" si="0"/>
        <v>0.5</v>
      </c>
      <c r="H20" s="5">
        <v>43178</v>
      </c>
      <c r="I20" s="60">
        <f t="shared" si="1"/>
        <v>-4.5</v>
      </c>
      <c r="J20" s="55">
        <v>0</v>
      </c>
      <c r="K20" s="165">
        <v>3.875</v>
      </c>
      <c r="L20" s="165">
        <v>8.375</v>
      </c>
      <c r="M20" s="165">
        <v>70.75</v>
      </c>
      <c r="N20" s="166" t="s">
        <v>121</v>
      </c>
      <c r="R20" s="78"/>
    </row>
    <row r="21" spans="1:18" ht="15.75" customHeight="1" thickBot="1" x14ac:dyDescent="0.3">
      <c r="A21" s="1">
        <v>2018</v>
      </c>
      <c r="B21" s="1">
        <v>3</v>
      </c>
      <c r="C21" s="1">
        <v>20</v>
      </c>
      <c r="D21" s="1">
        <v>-4</v>
      </c>
      <c r="E21" s="1" t="s">
        <v>10</v>
      </c>
      <c r="F21" s="8" t="s">
        <v>10</v>
      </c>
      <c r="G21">
        <f t="shared" si="0"/>
        <v>1</v>
      </c>
      <c r="H21" s="5">
        <v>43179</v>
      </c>
      <c r="I21" s="60">
        <f t="shared" si="1"/>
        <v>-4</v>
      </c>
      <c r="J21" s="55">
        <v>1.4</v>
      </c>
      <c r="K21" s="167">
        <v>3</v>
      </c>
      <c r="L21" s="167">
        <v>7.875</v>
      </c>
      <c r="M21" s="167">
        <v>69.875</v>
      </c>
      <c r="N21" s="168" t="s">
        <v>118</v>
      </c>
      <c r="R21" s="78"/>
    </row>
    <row r="22" spans="1:18" ht="15.75" customHeight="1" thickBot="1" x14ac:dyDescent="0.3">
      <c r="A22" s="1">
        <v>2018</v>
      </c>
      <c r="B22" s="1">
        <v>3</v>
      </c>
      <c r="C22" s="1">
        <v>21</v>
      </c>
      <c r="D22" s="1">
        <v>-2.4</v>
      </c>
      <c r="E22" s="1" t="s">
        <v>10</v>
      </c>
      <c r="F22" s="8" t="s">
        <v>10</v>
      </c>
      <c r="G22">
        <f t="shared" si="0"/>
        <v>2.6</v>
      </c>
      <c r="H22" s="5">
        <v>43180</v>
      </c>
      <c r="I22" s="60">
        <f t="shared" si="1"/>
        <v>-2.4</v>
      </c>
      <c r="J22" s="55">
        <v>2.2999999999999998</v>
      </c>
      <c r="K22" s="167">
        <v>1.25</v>
      </c>
      <c r="L22" s="167">
        <v>4</v>
      </c>
      <c r="M22" s="167">
        <v>83.5</v>
      </c>
      <c r="N22" s="168" t="s">
        <v>118</v>
      </c>
      <c r="R22" s="78"/>
    </row>
    <row r="23" spans="1:18" ht="15.75" customHeight="1" thickBot="1" x14ac:dyDescent="0.3">
      <c r="A23" s="1">
        <v>2018</v>
      </c>
      <c r="B23" s="1">
        <v>3</v>
      </c>
      <c r="C23" s="1">
        <v>22</v>
      </c>
      <c r="D23" s="1">
        <v>1.4</v>
      </c>
      <c r="E23" s="1" t="s">
        <v>11</v>
      </c>
      <c r="F23" s="8" t="s">
        <v>10</v>
      </c>
      <c r="G23">
        <f t="shared" si="0"/>
        <v>6.4</v>
      </c>
      <c r="H23" s="5">
        <v>43181</v>
      </c>
      <c r="I23" s="60">
        <f t="shared" si="1"/>
        <v>1.4</v>
      </c>
      <c r="J23" s="55">
        <v>2.8</v>
      </c>
      <c r="K23" s="167">
        <v>1.5</v>
      </c>
      <c r="L23" s="167">
        <v>4.25</v>
      </c>
      <c r="M23" s="167">
        <v>90.875</v>
      </c>
      <c r="N23" s="168" t="s">
        <v>121</v>
      </c>
      <c r="R23" s="78"/>
    </row>
    <row r="24" spans="1:18" ht="15.75" customHeight="1" thickBot="1" x14ac:dyDescent="0.3">
      <c r="A24" s="1">
        <v>2018</v>
      </c>
      <c r="B24" s="1">
        <v>3</v>
      </c>
      <c r="C24" s="1">
        <v>23</v>
      </c>
      <c r="D24" s="1">
        <v>4.3</v>
      </c>
      <c r="E24" s="1" t="s">
        <v>11</v>
      </c>
      <c r="F24" s="8" t="s">
        <v>10</v>
      </c>
      <c r="G24">
        <f t="shared" si="0"/>
        <v>9.3000000000000007</v>
      </c>
      <c r="H24" s="5">
        <v>43182</v>
      </c>
      <c r="I24" s="60">
        <f t="shared" si="1"/>
        <v>4.3</v>
      </c>
      <c r="J24" s="55">
        <v>4.2</v>
      </c>
      <c r="K24" s="167">
        <v>3.875</v>
      </c>
      <c r="L24" s="167">
        <v>8.25</v>
      </c>
      <c r="M24" s="167">
        <v>84.875</v>
      </c>
      <c r="N24" s="168" t="s">
        <v>120</v>
      </c>
      <c r="R24" s="78"/>
    </row>
    <row r="25" spans="1:18" ht="15.75" customHeight="1" thickBot="1" x14ac:dyDescent="0.3">
      <c r="A25" s="1">
        <v>2018</v>
      </c>
      <c r="B25" s="1">
        <v>3</v>
      </c>
      <c r="C25" s="1">
        <v>24</v>
      </c>
      <c r="D25" s="1">
        <v>1.2</v>
      </c>
      <c r="E25" s="1" t="s">
        <v>11</v>
      </c>
      <c r="F25" s="8" t="s">
        <v>10</v>
      </c>
      <c r="G25">
        <f t="shared" si="0"/>
        <v>6.2</v>
      </c>
      <c r="H25" s="5">
        <v>43183</v>
      </c>
      <c r="I25" s="60">
        <f t="shared" si="1"/>
        <v>1.2</v>
      </c>
      <c r="J25" s="55">
        <v>2</v>
      </c>
      <c r="K25" s="167">
        <v>5.375</v>
      </c>
      <c r="L25" s="167">
        <v>13.375</v>
      </c>
      <c r="M25" s="167">
        <v>81.5</v>
      </c>
      <c r="N25" s="168" t="s">
        <v>117</v>
      </c>
      <c r="R25" s="78"/>
    </row>
    <row r="26" spans="1:18" ht="15.75" customHeight="1" thickBot="1" x14ac:dyDescent="0.3">
      <c r="A26" s="1">
        <v>2018</v>
      </c>
      <c r="B26" s="1">
        <v>3</v>
      </c>
      <c r="C26" s="1">
        <v>25</v>
      </c>
      <c r="D26" s="1">
        <v>-1.6</v>
      </c>
      <c r="E26" s="1" t="s">
        <v>10</v>
      </c>
      <c r="F26" s="8" t="s">
        <v>10</v>
      </c>
      <c r="G26">
        <f t="shared" si="0"/>
        <v>3.4</v>
      </c>
      <c r="H26" s="5">
        <v>43184</v>
      </c>
      <c r="I26" s="60">
        <f t="shared" si="1"/>
        <v>-1.6</v>
      </c>
      <c r="J26" s="55">
        <v>0.3</v>
      </c>
      <c r="K26" s="167">
        <v>2.875</v>
      </c>
      <c r="L26" s="167">
        <v>7.75</v>
      </c>
      <c r="M26" s="167">
        <v>84.75</v>
      </c>
      <c r="N26" s="168" t="s">
        <v>118</v>
      </c>
      <c r="R26" s="78"/>
    </row>
    <row r="27" spans="1:18" ht="15.75" customHeight="1" thickBot="1" x14ac:dyDescent="0.3">
      <c r="A27" s="1">
        <v>2018</v>
      </c>
      <c r="B27" s="1">
        <v>3</v>
      </c>
      <c r="C27" s="1">
        <v>26</v>
      </c>
      <c r="D27" s="1">
        <v>-1.5</v>
      </c>
      <c r="E27" s="1" t="s">
        <v>10</v>
      </c>
      <c r="F27" s="8" t="s">
        <v>10</v>
      </c>
      <c r="G27">
        <f t="shared" si="0"/>
        <v>3.5</v>
      </c>
      <c r="H27" s="5">
        <v>43185</v>
      </c>
      <c r="I27" s="60">
        <f t="shared" si="1"/>
        <v>-1.5</v>
      </c>
      <c r="J27" s="55">
        <v>27.2</v>
      </c>
      <c r="K27" s="167">
        <v>4.125</v>
      </c>
      <c r="L27" s="167">
        <v>8.75</v>
      </c>
      <c r="M27" s="167">
        <v>83.875</v>
      </c>
      <c r="N27" s="168" t="s">
        <v>119</v>
      </c>
      <c r="R27" s="78"/>
    </row>
    <row r="28" spans="1:18" ht="15.75" customHeight="1" thickBot="1" x14ac:dyDescent="0.3">
      <c r="A28" s="1">
        <v>2018</v>
      </c>
      <c r="B28" s="1">
        <v>3</v>
      </c>
      <c r="C28" s="1">
        <v>27</v>
      </c>
      <c r="D28" s="1">
        <v>-1.7</v>
      </c>
      <c r="E28" s="1" t="s">
        <v>10</v>
      </c>
      <c r="F28" s="8" t="s">
        <v>10</v>
      </c>
      <c r="G28">
        <f t="shared" si="0"/>
        <v>3.3</v>
      </c>
      <c r="H28" s="5">
        <v>43186</v>
      </c>
      <c r="I28" s="60">
        <f t="shared" si="1"/>
        <v>-1.7</v>
      </c>
      <c r="J28" s="55">
        <v>0</v>
      </c>
      <c r="K28" s="167">
        <v>3.625</v>
      </c>
      <c r="L28" s="167">
        <v>8.625</v>
      </c>
      <c r="M28" s="167">
        <v>78.375</v>
      </c>
      <c r="N28" s="168" t="s">
        <v>120</v>
      </c>
      <c r="R28" s="78"/>
    </row>
    <row r="29" spans="1:18" ht="15.75" customHeight="1" thickBot="1" x14ac:dyDescent="0.3">
      <c r="A29" s="1">
        <v>2018</v>
      </c>
      <c r="B29" s="1">
        <v>3</v>
      </c>
      <c r="C29" s="1">
        <v>28</v>
      </c>
      <c r="D29" s="1">
        <v>-2</v>
      </c>
      <c r="E29" s="1" t="s">
        <v>10</v>
      </c>
      <c r="F29" s="8" t="s">
        <v>10</v>
      </c>
      <c r="G29">
        <f t="shared" si="0"/>
        <v>3</v>
      </c>
      <c r="H29" s="5">
        <v>43187</v>
      </c>
      <c r="I29" s="60">
        <f t="shared" si="1"/>
        <v>-2</v>
      </c>
      <c r="J29" s="55">
        <v>0</v>
      </c>
      <c r="K29" s="167">
        <v>2.125</v>
      </c>
      <c r="L29" s="167">
        <v>4.5</v>
      </c>
      <c r="M29" s="167">
        <v>80.125</v>
      </c>
      <c r="N29" s="168" t="s">
        <v>117</v>
      </c>
      <c r="R29" s="78"/>
    </row>
    <row r="30" spans="1:18" ht="15.75" customHeight="1" thickBot="1" x14ac:dyDescent="0.3">
      <c r="A30" s="1">
        <v>2018</v>
      </c>
      <c r="B30" s="1">
        <v>3</v>
      </c>
      <c r="C30" s="1">
        <v>29</v>
      </c>
      <c r="D30" s="1">
        <v>-2.6</v>
      </c>
      <c r="E30" s="1" t="s">
        <v>10</v>
      </c>
      <c r="F30" s="8" t="s">
        <v>10</v>
      </c>
      <c r="G30">
        <f t="shared" si="0"/>
        <v>2.4</v>
      </c>
      <c r="H30" s="5">
        <v>43188</v>
      </c>
      <c r="I30" s="60">
        <f t="shared" si="1"/>
        <v>-2.6</v>
      </c>
      <c r="J30" s="55">
        <v>0</v>
      </c>
      <c r="K30" s="167">
        <v>1.375</v>
      </c>
      <c r="L30" s="167">
        <v>4</v>
      </c>
      <c r="M30" s="167">
        <v>74.5</v>
      </c>
      <c r="N30" s="168" t="s">
        <v>121</v>
      </c>
      <c r="R30" s="78"/>
    </row>
    <row r="31" spans="1:18" ht="15.75" customHeight="1" thickBot="1" x14ac:dyDescent="0.3">
      <c r="A31" s="1">
        <v>2018</v>
      </c>
      <c r="B31" s="1">
        <v>3</v>
      </c>
      <c r="C31" s="1">
        <v>30</v>
      </c>
      <c r="D31" s="1">
        <v>0.9</v>
      </c>
      <c r="E31" s="1" t="s">
        <v>11</v>
      </c>
      <c r="F31" s="8" t="s">
        <v>10</v>
      </c>
      <c r="G31">
        <f t="shared" si="0"/>
        <v>5.9</v>
      </c>
      <c r="H31" s="5">
        <v>43189</v>
      </c>
      <c r="I31" s="60">
        <f t="shared" si="1"/>
        <v>0.9</v>
      </c>
      <c r="J31" s="55">
        <v>0</v>
      </c>
      <c r="K31" s="167">
        <v>6</v>
      </c>
      <c r="L31" s="167">
        <v>13.25</v>
      </c>
      <c r="M31" s="167">
        <v>73.25</v>
      </c>
      <c r="N31" s="168" t="s">
        <v>122</v>
      </c>
      <c r="R31" s="78"/>
    </row>
    <row r="32" spans="1:18" ht="15.75" customHeight="1" thickBot="1" x14ac:dyDescent="0.3">
      <c r="A32" s="1">
        <v>2018</v>
      </c>
      <c r="B32" s="1">
        <v>3</v>
      </c>
      <c r="C32" s="1">
        <v>31</v>
      </c>
      <c r="D32" s="1">
        <v>-5.6</v>
      </c>
      <c r="E32" s="1" t="s">
        <v>9</v>
      </c>
      <c r="F32" s="8" t="s">
        <v>10</v>
      </c>
      <c r="G32">
        <f t="shared" si="0"/>
        <v>-0.59999999999999964</v>
      </c>
      <c r="H32" s="5">
        <v>43190</v>
      </c>
      <c r="I32" s="60">
        <f t="shared" si="1"/>
        <v>-5.6</v>
      </c>
      <c r="J32" s="55">
        <v>1.5</v>
      </c>
      <c r="K32" s="167">
        <v>2</v>
      </c>
      <c r="L32" s="167">
        <v>5.625</v>
      </c>
      <c r="M32" s="167">
        <v>51.125</v>
      </c>
      <c r="N32" s="168" t="s">
        <v>122</v>
      </c>
      <c r="R32" s="78"/>
    </row>
    <row r="33" spans="1:18" ht="15.75" customHeight="1" thickBot="1" x14ac:dyDescent="0.3">
      <c r="A33" s="1">
        <v>2018</v>
      </c>
      <c r="B33" s="1">
        <v>4</v>
      </c>
      <c r="C33" s="1">
        <v>1</v>
      </c>
      <c r="D33" s="1">
        <v>-9</v>
      </c>
      <c r="E33" s="1" t="s">
        <v>9</v>
      </c>
      <c r="F33" s="8" t="s">
        <v>10</v>
      </c>
      <c r="G33">
        <f t="shared" si="0"/>
        <v>-4</v>
      </c>
      <c r="H33" s="5">
        <v>43191</v>
      </c>
      <c r="I33" s="60">
        <f t="shared" si="1"/>
        <v>-9</v>
      </c>
      <c r="J33" s="55">
        <v>0</v>
      </c>
      <c r="K33" s="167">
        <v>3.875</v>
      </c>
      <c r="L33" s="167">
        <v>7.875</v>
      </c>
      <c r="M33" s="167">
        <v>71.5</v>
      </c>
      <c r="N33" s="168" t="s">
        <v>120</v>
      </c>
      <c r="R33" s="78"/>
    </row>
    <row r="34" spans="1:18" ht="15.75" customHeight="1" thickBot="1" x14ac:dyDescent="0.3">
      <c r="A34" s="1">
        <v>2018</v>
      </c>
      <c r="B34" s="1">
        <v>4</v>
      </c>
      <c r="C34" s="1">
        <v>2</v>
      </c>
      <c r="D34" s="1">
        <v>-4.0999999999999996</v>
      </c>
      <c r="E34" s="1" t="s">
        <v>10</v>
      </c>
      <c r="F34" s="8" t="s">
        <v>10</v>
      </c>
      <c r="G34">
        <f t="shared" si="0"/>
        <v>0.90000000000000036</v>
      </c>
      <c r="H34" s="5">
        <v>43192</v>
      </c>
      <c r="I34" s="60">
        <f t="shared" si="1"/>
        <v>-4.0999999999999996</v>
      </c>
      <c r="J34" s="55">
        <v>0</v>
      </c>
      <c r="K34" s="167">
        <v>2.125</v>
      </c>
      <c r="L34" s="167">
        <v>5.375</v>
      </c>
      <c r="M34" s="167">
        <v>72</v>
      </c>
      <c r="N34" s="168" t="s">
        <v>117</v>
      </c>
      <c r="R34" s="78"/>
    </row>
    <row r="35" spans="1:18" ht="15.75" customHeight="1" thickBot="1" x14ac:dyDescent="0.3">
      <c r="A35" s="1">
        <v>2018</v>
      </c>
      <c r="B35" s="1">
        <v>4</v>
      </c>
      <c r="C35" s="1">
        <v>3</v>
      </c>
      <c r="D35" s="1">
        <v>-3.4</v>
      </c>
      <c r="E35" s="1" t="s">
        <v>10</v>
      </c>
      <c r="F35" s="8" t="s">
        <v>10</v>
      </c>
      <c r="G35">
        <f t="shared" si="0"/>
        <v>1.6</v>
      </c>
      <c r="H35" s="5">
        <v>43193</v>
      </c>
      <c r="I35" s="60">
        <f t="shared" si="1"/>
        <v>-3.4</v>
      </c>
      <c r="J35" s="55">
        <v>0</v>
      </c>
      <c r="K35" s="167">
        <v>4.75</v>
      </c>
      <c r="L35" s="167">
        <v>9.625</v>
      </c>
      <c r="M35" s="167">
        <v>77.125</v>
      </c>
      <c r="N35" s="168" t="s">
        <v>122</v>
      </c>
      <c r="R35" s="78"/>
    </row>
    <row r="36" spans="1:18" ht="15.75" customHeight="1" thickBot="1" x14ac:dyDescent="0.3">
      <c r="A36" s="1">
        <v>2018</v>
      </c>
      <c r="B36" s="1">
        <v>4</v>
      </c>
      <c r="C36" s="1">
        <v>4</v>
      </c>
      <c r="D36" s="1">
        <v>-5.2</v>
      </c>
      <c r="E36" s="1" t="s">
        <v>9</v>
      </c>
      <c r="F36" s="8" t="s">
        <v>10</v>
      </c>
      <c r="G36">
        <f t="shared" si="0"/>
        <v>-0.20000000000000018</v>
      </c>
      <c r="H36" s="5">
        <v>43194</v>
      </c>
      <c r="I36" s="60">
        <f t="shared" si="1"/>
        <v>-5.2</v>
      </c>
      <c r="J36" s="55">
        <v>2.1</v>
      </c>
      <c r="K36" s="167">
        <v>1.25</v>
      </c>
      <c r="L36" s="167">
        <v>3</v>
      </c>
      <c r="M36" s="167">
        <v>57.875</v>
      </c>
      <c r="N36" s="168" t="s">
        <v>117</v>
      </c>
      <c r="R36" s="78"/>
    </row>
    <row r="37" spans="1:18" ht="15.75" customHeight="1" thickBot="1" x14ac:dyDescent="0.3">
      <c r="A37" s="51">
        <v>2018</v>
      </c>
      <c r="B37" s="51">
        <v>4</v>
      </c>
      <c r="C37" s="51">
        <v>5</v>
      </c>
      <c r="D37" s="51">
        <v>-5.2</v>
      </c>
      <c r="E37" s="51" t="s">
        <v>9</v>
      </c>
      <c r="F37" s="8" t="s">
        <v>10</v>
      </c>
      <c r="G37" s="30">
        <f t="shared" si="0"/>
        <v>-0.20000000000000018</v>
      </c>
      <c r="H37" s="5">
        <v>43195</v>
      </c>
      <c r="I37" s="117">
        <f t="shared" si="1"/>
        <v>-5.2</v>
      </c>
      <c r="J37" s="55">
        <v>0</v>
      </c>
      <c r="K37" s="167">
        <v>1.5</v>
      </c>
      <c r="L37" s="167">
        <v>4.25</v>
      </c>
      <c r="M37" s="167">
        <v>53.75</v>
      </c>
      <c r="N37" s="168" t="s">
        <v>129</v>
      </c>
      <c r="R37" s="78"/>
    </row>
    <row r="38" spans="1:18" ht="15.75" customHeight="1" thickBot="1" x14ac:dyDescent="0.3">
      <c r="A38" s="1">
        <v>2018</v>
      </c>
      <c r="B38" s="1">
        <v>4</v>
      </c>
      <c r="C38" s="1">
        <v>6</v>
      </c>
      <c r="D38" s="1">
        <v>1</v>
      </c>
      <c r="E38" s="1" t="s">
        <v>11</v>
      </c>
      <c r="F38" s="37" t="s">
        <v>11</v>
      </c>
      <c r="G38">
        <f>D38</f>
        <v>1</v>
      </c>
      <c r="H38" s="5">
        <v>43196</v>
      </c>
      <c r="I38" s="60">
        <f t="shared" si="1"/>
        <v>1</v>
      </c>
      <c r="J38" s="55">
        <v>0</v>
      </c>
      <c r="K38" s="167">
        <v>1.25</v>
      </c>
      <c r="L38" s="167">
        <v>3.5</v>
      </c>
      <c r="M38" s="167">
        <v>47.875</v>
      </c>
      <c r="N38" s="168" t="s">
        <v>118</v>
      </c>
      <c r="R38" s="78"/>
    </row>
    <row r="39" spans="1:18" ht="15.75" customHeight="1" thickBot="1" x14ac:dyDescent="0.3">
      <c r="A39" s="1">
        <v>2018</v>
      </c>
      <c r="B39" s="1">
        <v>4</v>
      </c>
      <c r="C39" s="1">
        <v>7</v>
      </c>
      <c r="D39" s="1">
        <v>2.9</v>
      </c>
      <c r="E39" s="1" t="s">
        <v>11</v>
      </c>
      <c r="F39" s="11" t="s">
        <v>11</v>
      </c>
      <c r="G39">
        <f t="shared" ref="G39:G52" si="2">D39</f>
        <v>2.9</v>
      </c>
      <c r="H39" s="5">
        <v>43197</v>
      </c>
      <c r="I39" s="60">
        <f t="shared" si="1"/>
        <v>2.9</v>
      </c>
      <c r="J39" s="55">
        <v>3.8</v>
      </c>
      <c r="K39" s="167">
        <v>1.625</v>
      </c>
      <c r="L39" s="167">
        <v>3.5</v>
      </c>
      <c r="M39" s="167">
        <v>87.75</v>
      </c>
      <c r="N39" s="168" t="s">
        <v>117</v>
      </c>
      <c r="R39" s="78"/>
    </row>
    <row r="40" spans="1:18" ht="15.75" customHeight="1" thickBot="1" x14ac:dyDescent="0.3">
      <c r="A40" s="1">
        <v>2018</v>
      </c>
      <c r="B40" s="1">
        <v>4</v>
      </c>
      <c r="C40" s="1">
        <v>8</v>
      </c>
      <c r="D40" s="1">
        <v>3.1</v>
      </c>
      <c r="E40" s="1" t="s">
        <v>11</v>
      </c>
      <c r="F40" s="11" t="s">
        <v>11</v>
      </c>
      <c r="G40">
        <f t="shared" si="2"/>
        <v>3.1</v>
      </c>
      <c r="H40" s="5">
        <v>43198</v>
      </c>
      <c r="I40" s="60">
        <f t="shared" si="1"/>
        <v>3.1</v>
      </c>
      <c r="J40" s="55">
        <v>1.3</v>
      </c>
      <c r="K40" s="167">
        <v>1.75</v>
      </c>
      <c r="L40" s="167">
        <v>4.75</v>
      </c>
      <c r="M40" s="167">
        <v>88.125</v>
      </c>
      <c r="N40" s="168" t="s">
        <v>117</v>
      </c>
      <c r="R40" s="78"/>
    </row>
    <row r="41" spans="1:18" ht="15.75" customHeight="1" thickBot="1" x14ac:dyDescent="0.3">
      <c r="A41" s="1">
        <v>2018</v>
      </c>
      <c r="B41" s="1">
        <v>4</v>
      </c>
      <c r="C41" s="1">
        <v>9</v>
      </c>
      <c r="D41" s="1">
        <v>3.2</v>
      </c>
      <c r="E41" s="1" t="s">
        <v>11</v>
      </c>
      <c r="F41" s="11" t="s">
        <v>11</v>
      </c>
      <c r="G41">
        <f t="shared" si="2"/>
        <v>3.2</v>
      </c>
      <c r="H41" s="5">
        <v>43199</v>
      </c>
      <c r="I41" s="60">
        <f t="shared" si="1"/>
        <v>3.2</v>
      </c>
      <c r="J41" s="55">
        <v>0</v>
      </c>
      <c r="K41" s="167">
        <v>2.625</v>
      </c>
      <c r="L41" s="167">
        <v>7.375</v>
      </c>
      <c r="M41" s="167">
        <v>69.5</v>
      </c>
      <c r="N41" s="168" t="s">
        <v>121</v>
      </c>
      <c r="R41" s="78"/>
    </row>
    <row r="42" spans="1:18" ht="15.75" customHeight="1" thickBot="1" x14ac:dyDescent="0.3">
      <c r="A42" s="1">
        <v>2018</v>
      </c>
      <c r="B42" s="1">
        <v>4</v>
      </c>
      <c r="C42" s="1">
        <v>10</v>
      </c>
      <c r="D42" s="1">
        <v>3</v>
      </c>
      <c r="E42" s="1" t="s">
        <v>11</v>
      </c>
      <c r="F42" s="11" t="s">
        <v>11</v>
      </c>
      <c r="G42">
        <f t="shared" si="2"/>
        <v>3</v>
      </c>
      <c r="H42" s="5">
        <v>43200</v>
      </c>
      <c r="I42" s="60">
        <f t="shared" si="1"/>
        <v>3</v>
      </c>
      <c r="J42" s="55">
        <v>4.9000000000000004</v>
      </c>
      <c r="K42" s="167">
        <v>4.375</v>
      </c>
      <c r="L42" s="167">
        <v>9.5</v>
      </c>
      <c r="M42" s="167">
        <v>85.25</v>
      </c>
      <c r="N42" s="168" t="s">
        <v>120</v>
      </c>
      <c r="R42" s="78"/>
    </row>
    <row r="43" spans="1:18" ht="15.75" customHeight="1" thickBot="1" x14ac:dyDescent="0.3">
      <c r="A43" s="1">
        <v>2018</v>
      </c>
      <c r="B43" s="1">
        <v>4</v>
      </c>
      <c r="C43" s="1">
        <v>11</v>
      </c>
      <c r="D43" s="1">
        <v>1.7</v>
      </c>
      <c r="E43" s="1" t="s">
        <v>11</v>
      </c>
      <c r="F43" s="11" t="s">
        <v>11</v>
      </c>
      <c r="G43">
        <f t="shared" si="2"/>
        <v>1.7</v>
      </c>
      <c r="H43" s="5">
        <v>43201</v>
      </c>
      <c r="I43" s="60">
        <f t="shared" si="1"/>
        <v>1.7</v>
      </c>
      <c r="J43" s="55">
        <v>0.3</v>
      </c>
      <c r="K43" s="167">
        <v>4.625</v>
      </c>
      <c r="L43" s="167">
        <v>8.625</v>
      </c>
      <c r="M43" s="167">
        <v>76.875</v>
      </c>
      <c r="N43" s="168" t="s">
        <v>120</v>
      </c>
      <c r="R43" s="78"/>
    </row>
    <row r="44" spans="1:18" ht="15.75" customHeight="1" thickBot="1" x14ac:dyDescent="0.3">
      <c r="A44" s="1">
        <v>2018</v>
      </c>
      <c r="B44" s="1">
        <v>4</v>
      </c>
      <c r="C44" s="1">
        <v>12</v>
      </c>
      <c r="D44" s="1">
        <v>5.9</v>
      </c>
      <c r="E44" s="1" t="s">
        <v>12</v>
      </c>
      <c r="F44" s="11" t="s">
        <v>11</v>
      </c>
      <c r="G44">
        <f t="shared" si="2"/>
        <v>5.9</v>
      </c>
      <c r="H44" s="5">
        <v>43202</v>
      </c>
      <c r="I44" s="60">
        <f t="shared" si="1"/>
        <v>5.9</v>
      </c>
      <c r="J44" s="55">
        <v>0</v>
      </c>
      <c r="K44" s="167">
        <v>4.25</v>
      </c>
      <c r="L44" s="167">
        <v>10</v>
      </c>
      <c r="M44" s="167">
        <v>68</v>
      </c>
      <c r="N44" s="168" t="s">
        <v>120</v>
      </c>
      <c r="R44" s="78"/>
    </row>
    <row r="45" spans="1:18" ht="15.75" customHeight="1" thickBot="1" x14ac:dyDescent="0.3">
      <c r="A45" s="1">
        <v>2018</v>
      </c>
      <c r="B45" s="1">
        <v>4</v>
      </c>
      <c r="C45" s="1">
        <v>13</v>
      </c>
      <c r="D45" s="1">
        <v>10.5</v>
      </c>
      <c r="E45" s="1" t="s">
        <v>13</v>
      </c>
      <c r="F45" s="11" t="s">
        <v>11</v>
      </c>
      <c r="G45">
        <f t="shared" si="2"/>
        <v>10.5</v>
      </c>
      <c r="H45" s="5">
        <v>43203</v>
      </c>
      <c r="I45" s="60">
        <f t="shared" si="1"/>
        <v>10.5</v>
      </c>
      <c r="J45" s="55">
        <v>0</v>
      </c>
      <c r="K45" s="167">
        <v>4</v>
      </c>
      <c r="L45" s="167">
        <v>10.25</v>
      </c>
      <c r="M45" s="167">
        <v>56.5</v>
      </c>
      <c r="N45" s="168" t="s">
        <v>117</v>
      </c>
      <c r="R45" s="78"/>
    </row>
    <row r="46" spans="1:18" ht="15.75" customHeight="1" thickBot="1" x14ac:dyDescent="0.3">
      <c r="A46" s="1">
        <v>2018</v>
      </c>
      <c r="B46" s="1">
        <v>4</v>
      </c>
      <c r="C46" s="1">
        <v>14</v>
      </c>
      <c r="D46" s="1">
        <v>5.3</v>
      </c>
      <c r="E46" s="1" t="s">
        <v>12</v>
      </c>
      <c r="F46" s="11" t="s">
        <v>11</v>
      </c>
      <c r="G46">
        <f t="shared" si="2"/>
        <v>5.3</v>
      </c>
      <c r="H46" s="5">
        <v>43204</v>
      </c>
      <c r="I46" s="60">
        <f t="shared" si="1"/>
        <v>5.3</v>
      </c>
      <c r="J46" s="55">
        <v>0</v>
      </c>
      <c r="K46" s="167">
        <v>2.5</v>
      </c>
      <c r="L46" s="167">
        <v>6.75</v>
      </c>
      <c r="M46" s="167">
        <v>64.125</v>
      </c>
      <c r="N46" s="168" t="s">
        <v>122</v>
      </c>
      <c r="R46" s="78"/>
    </row>
    <row r="47" spans="1:18" ht="15.75" customHeight="1" thickBot="1" x14ac:dyDescent="0.3">
      <c r="A47" s="1">
        <v>2018</v>
      </c>
      <c r="B47" s="1">
        <v>4</v>
      </c>
      <c r="C47" s="1">
        <v>15</v>
      </c>
      <c r="D47" s="1">
        <v>2.5</v>
      </c>
      <c r="E47" s="1" t="s">
        <v>11</v>
      </c>
      <c r="F47" s="11" t="s">
        <v>11</v>
      </c>
      <c r="G47">
        <f t="shared" si="2"/>
        <v>2.5</v>
      </c>
      <c r="H47" s="5">
        <v>43205</v>
      </c>
      <c r="I47" s="60">
        <f t="shared" si="1"/>
        <v>2.5</v>
      </c>
      <c r="J47" s="55">
        <v>0</v>
      </c>
      <c r="K47" s="167">
        <v>2.875</v>
      </c>
      <c r="L47" s="167">
        <v>5.875</v>
      </c>
      <c r="M47" s="167">
        <v>57.375</v>
      </c>
      <c r="N47" s="168" t="s">
        <v>119</v>
      </c>
      <c r="R47" s="78"/>
    </row>
    <row r="48" spans="1:18" ht="15.75" customHeight="1" thickBot="1" x14ac:dyDescent="0.3">
      <c r="A48" s="1">
        <v>2018</v>
      </c>
      <c r="B48" s="1">
        <v>4</v>
      </c>
      <c r="C48" s="1">
        <v>16</v>
      </c>
      <c r="D48" s="1">
        <v>5.6</v>
      </c>
      <c r="E48" s="1" t="s">
        <v>12</v>
      </c>
      <c r="F48" s="11" t="s">
        <v>11</v>
      </c>
      <c r="G48">
        <f t="shared" si="2"/>
        <v>5.6</v>
      </c>
      <c r="H48" s="5">
        <v>43206</v>
      </c>
      <c r="I48" s="60">
        <f t="shared" si="1"/>
        <v>5.6</v>
      </c>
      <c r="J48" s="55">
        <v>0</v>
      </c>
      <c r="K48" s="167">
        <v>3.375</v>
      </c>
      <c r="L48" s="167">
        <v>8.5</v>
      </c>
      <c r="M48" s="167">
        <v>49.25</v>
      </c>
      <c r="N48" s="168" t="s">
        <v>120</v>
      </c>
      <c r="R48" s="78"/>
    </row>
    <row r="49" spans="1:19" ht="15.75" customHeight="1" thickBot="1" x14ac:dyDescent="0.3">
      <c r="A49" s="1">
        <v>2018</v>
      </c>
      <c r="B49" s="1">
        <v>4</v>
      </c>
      <c r="C49" s="1">
        <v>17</v>
      </c>
      <c r="D49" s="1">
        <v>4.4000000000000004</v>
      </c>
      <c r="E49" s="1" t="s">
        <v>11</v>
      </c>
      <c r="F49" s="11" t="s">
        <v>11</v>
      </c>
      <c r="G49">
        <f t="shared" si="2"/>
        <v>4.4000000000000004</v>
      </c>
      <c r="H49" s="5">
        <v>43207</v>
      </c>
      <c r="I49" s="60">
        <f t="shared" si="1"/>
        <v>4.4000000000000004</v>
      </c>
      <c r="J49" s="55">
        <v>1.9</v>
      </c>
      <c r="K49" s="167">
        <v>3.375</v>
      </c>
      <c r="L49" s="167">
        <v>8.375</v>
      </c>
      <c r="M49" s="167">
        <v>65.625</v>
      </c>
      <c r="N49" s="168" t="s">
        <v>119</v>
      </c>
      <c r="R49" s="78"/>
    </row>
    <row r="50" spans="1:19" ht="15.75" customHeight="1" thickBot="1" x14ac:dyDescent="0.3">
      <c r="A50" s="1">
        <v>2018</v>
      </c>
      <c r="B50" s="1">
        <v>4</v>
      </c>
      <c r="C50" s="1">
        <v>18</v>
      </c>
      <c r="D50" s="1">
        <v>-0.7</v>
      </c>
      <c r="E50" s="1" t="s">
        <v>10</v>
      </c>
      <c r="F50" s="11" t="s">
        <v>11</v>
      </c>
      <c r="G50">
        <f t="shared" si="2"/>
        <v>-0.7</v>
      </c>
      <c r="H50" s="5">
        <v>43208</v>
      </c>
      <c r="I50" s="60">
        <f t="shared" si="1"/>
        <v>-0.7</v>
      </c>
      <c r="J50" s="55">
        <v>0</v>
      </c>
      <c r="K50" s="167">
        <v>1</v>
      </c>
      <c r="L50" s="167">
        <v>3.75</v>
      </c>
      <c r="M50" s="167">
        <v>53.875</v>
      </c>
      <c r="N50" s="168" t="s">
        <v>117</v>
      </c>
      <c r="R50" s="78"/>
    </row>
    <row r="51" spans="1:19" ht="15.75" customHeight="1" thickBot="1" x14ac:dyDescent="0.3">
      <c r="A51" s="1">
        <v>2018</v>
      </c>
      <c r="B51" s="1">
        <v>4</v>
      </c>
      <c r="C51" s="1">
        <v>19</v>
      </c>
      <c r="D51" s="1">
        <v>0.8</v>
      </c>
      <c r="E51" s="1" t="s">
        <v>11</v>
      </c>
      <c r="F51" s="11" t="s">
        <v>11</v>
      </c>
      <c r="G51">
        <f t="shared" si="2"/>
        <v>0.8</v>
      </c>
      <c r="H51" s="5">
        <v>43209</v>
      </c>
      <c r="I51" s="60">
        <f t="shared" si="1"/>
        <v>0.8</v>
      </c>
      <c r="J51" s="55">
        <v>0</v>
      </c>
      <c r="K51" s="167">
        <v>1.5</v>
      </c>
      <c r="L51" s="167">
        <v>5.25</v>
      </c>
      <c r="M51" s="167">
        <v>51.375</v>
      </c>
      <c r="N51" s="168" t="s">
        <v>129</v>
      </c>
      <c r="R51" s="78"/>
    </row>
    <row r="52" spans="1:19" ht="15.75" customHeight="1" thickBot="1" x14ac:dyDescent="0.3">
      <c r="A52" s="51">
        <v>2018</v>
      </c>
      <c r="B52" s="51">
        <v>4</v>
      </c>
      <c r="C52" s="51">
        <v>20</v>
      </c>
      <c r="D52" s="51">
        <v>2.8</v>
      </c>
      <c r="E52" s="51" t="s">
        <v>11</v>
      </c>
      <c r="F52" s="11" t="s">
        <v>11</v>
      </c>
      <c r="G52" s="30">
        <f t="shared" si="2"/>
        <v>2.8</v>
      </c>
      <c r="H52" s="5">
        <v>43210</v>
      </c>
      <c r="I52" s="117">
        <f t="shared" si="1"/>
        <v>2.8</v>
      </c>
      <c r="J52" s="55">
        <v>0</v>
      </c>
      <c r="K52" s="167">
        <v>2.625</v>
      </c>
      <c r="L52" s="167">
        <v>6.875</v>
      </c>
      <c r="M52" s="167">
        <v>61.25</v>
      </c>
      <c r="N52" s="168" t="s">
        <v>117</v>
      </c>
      <c r="P52">
        <v>1</v>
      </c>
      <c r="R52" s="78"/>
    </row>
    <row r="53" spans="1:19" ht="15.75" customHeight="1" thickBot="1" x14ac:dyDescent="0.3">
      <c r="A53" s="1">
        <v>2018</v>
      </c>
      <c r="B53" s="1">
        <v>4</v>
      </c>
      <c r="C53" s="1">
        <v>21</v>
      </c>
      <c r="D53" s="1">
        <v>8.1999999999999993</v>
      </c>
      <c r="E53" s="1" t="s">
        <v>12</v>
      </c>
      <c r="F53" s="40" t="s">
        <v>12</v>
      </c>
      <c r="G53">
        <f>D53-5</f>
        <v>3.1999999999999993</v>
      </c>
      <c r="H53" s="5">
        <v>43211</v>
      </c>
      <c r="I53" s="60">
        <f t="shared" si="1"/>
        <v>8.1999999999999993</v>
      </c>
      <c r="J53" s="55">
        <v>0</v>
      </c>
      <c r="K53" s="167">
        <v>2.625</v>
      </c>
      <c r="L53" s="167">
        <v>7.875</v>
      </c>
      <c r="M53" s="167">
        <v>53.625</v>
      </c>
      <c r="N53" s="168" t="s">
        <v>121</v>
      </c>
      <c r="P53">
        <v>1</v>
      </c>
      <c r="R53" s="78"/>
    </row>
    <row r="54" spans="1:19" ht="15.75" customHeight="1" thickBot="1" x14ac:dyDescent="0.3">
      <c r="A54" s="1">
        <v>2018</v>
      </c>
      <c r="B54" s="1">
        <v>4</v>
      </c>
      <c r="C54" s="1">
        <v>22</v>
      </c>
      <c r="D54" s="1">
        <v>12.1</v>
      </c>
      <c r="E54" s="1" t="s">
        <v>13</v>
      </c>
      <c r="F54" s="13" t="s">
        <v>12</v>
      </c>
      <c r="G54">
        <f t="shared" ref="G54:G90" si="3">D54-5</f>
        <v>7.1</v>
      </c>
      <c r="H54" s="5">
        <v>43212</v>
      </c>
      <c r="I54" s="60">
        <f t="shared" si="1"/>
        <v>12.1</v>
      </c>
      <c r="J54" s="55">
        <v>0</v>
      </c>
      <c r="K54" s="167">
        <v>3</v>
      </c>
      <c r="L54" s="167">
        <v>8.625</v>
      </c>
      <c r="M54" s="167">
        <v>56.625</v>
      </c>
      <c r="N54" s="168" t="s">
        <v>117</v>
      </c>
      <c r="P54">
        <v>8</v>
      </c>
      <c r="Q54">
        <v>15</v>
      </c>
      <c r="R54" s="78">
        <v>2</v>
      </c>
    </row>
    <row r="55" spans="1:19" ht="15.75" customHeight="1" thickBot="1" x14ac:dyDescent="0.3">
      <c r="A55" s="1">
        <v>2018</v>
      </c>
      <c r="B55" s="1">
        <v>4</v>
      </c>
      <c r="C55" s="1">
        <v>23</v>
      </c>
      <c r="D55" s="1">
        <v>12.8</v>
      </c>
      <c r="E55" s="1" t="s">
        <v>13</v>
      </c>
      <c r="F55" s="13" t="s">
        <v>12</v>
      </c>
      <c r="G55">
        <f t="shared" si="3"/>
        <v>7.8000000000000007</v>
      </c>
      <c r="H55" s="5">
        <v>43213</v>
      </c>
      <c r="I55" s="60">
        <f t="shared" si="1"/>
        <v>12.8</v>
      </c>
      <c r="J55" s="55">
        <v>1.4</v>
      </c>
      <c r="K55" s="167">
        <v>3.125</v>
      </c>
      <c r="L55" s="167">
        <v>8.625</v>
      </c>
      <c r="M55" s="167">
        <v>78.875</v>
      </c>
      <c r="N55" s="168" t="s">
        <v>117</v>
      </c>
      <c r="O55">
        <v>7</v>
      </c>
      <c r="P55">
        <v>12</v>
      </c>
      <c r="Q55">
        <v>85</v>
      </c>
      <c r="R55" s="78">
        <v>3</v>
      </c>
    </row>
    <row r="56" spans="1:19" ht="15.75" customHeight="1" thickBot="1" x14ac:dyDescent="0.3">
      <c r="A56" s="1">
        <v>2018</v>
      </c>
      <c r="B56" s="1">
        <v>4</v>
      </c>
      <c r="C56" s="1">
        <v>24</v>
      </c>
      <c r="D56" s="1">
        <v>10.199999999999999</v>
      </c>
      <c r="E56" s="1" t="s">
        <v>13</v>
      </c>
      <c r="F56" s="13" t="s">
        <v>12</v>
      </c>
      <c r="G56">
        <f t="shared" si="3"/>
        <v>5.1999999999999993</v>
      </c>
      <c r="H56" s="5">
        <v>43214</v>
      </c>
      <c r="I56" s="60">
        <f t="shared" si="1"/>
        <v>10.199999999999999</v>
      </c>
      <c r="J56" s="55">
        <v>1.4</v>
      </c>
      <c r="K56" s="167">
        <v>1.5</v>
      </c>
      <c r="L56" s="167">
        <v>4.875</v>
      </c>
      <c r="M56" s="167">
        <v>72.625</v>
      </c>
      <c r="N56" s="168" t="s">
        <v>129</v>
      </c>
      <c r="O56">
        <v>9</v>
      </c>
      <c r="P56">
        <v>18</v>
      </c>
      <c r="Q56">
        <v>425</v>
      </c>
      <c r="R56" s="78">
        <v>5</v>
      </c>
    </row>
    <row r="57" spans="1:19" ht="15.75" customHeight="1" thickBot="1" x14ac:dyDescent="0.3">
      <c r="A57" s="1">
        <v>2018</v>
      </c>
      <c r="B57" s="1">
        <v>4</v>
      </c>
      <c r="C57" s="1">
        <v>25</v>
      </c>
      <c r="D57" s="1">
        <v>14.2</v>
      </c>
      <c r="E57" s="1" t="s">
        <v>13</v>
      </c>
      <c r="F57" s="13" t="s">
        <v>12</v>
      </c>
      <c r="G57">
        <f t="shared" si="3"/>
        <v>9.1999999999999993</v>
      </c>
      <c r="H57" s="5">
        <v>43215</v>
      </c>
      <c r="I57" s="60">
        <f t="shared" si="1"/>
        <v>14.2</v>
      </c>
      <c r="J57" s="55">
        <v>0</v>
      </c>
      <c r="K57" s="167">
        <v>4.75</v>
      </c>
      <c r="L57" s="167">
        <v>10.875</v>
      </c>
      <c r="M57" s="167">
        <v>57.125</v>
      </c>
      <c r="N57" s="168" t="s">
        <v>117</v>
      </c>
      <c r="O57">
        <v>25</v>
      </c>
      <c r="P57">
        <v>27</v>
      </c>
      <c r="Q57">
        <v>485</v>
      </c>
      <c r="R57" s="78">
        <v>12</v>
      </c>
    </row>
    <row r="58" spans="1:19" ht="15.75" customHeight="1" thickBot="1" x14ac:dyDescent="0.3">
      <c r="A58" s="1">
        <v>2018</v>
      </c>
      <c r="B58" s="1">
        <v>4</v>
      </c>
      <c r="C58" s="1">
        <v>26</v>
      </c>
      <c r="D58" s="1">
        <v>8.1</v>
      </c>
      <c r="E58" s="1" t="s">
        <v>12</v>
      </c>
      <c r="F58" s="13" t="s">
        <v>12</v>
      </c>
      <c r="G58">
        <f t="shared" si="3"/>
        <v>3.0999999999999996</v>
      </c>
      <c r="H58" s="5">
        <v>43216</v>
      </c>
      <c r="I58" s="60">
        <f t="shared" si="1"/>
        <v>8.1</v>
      </c>
      <c r="J58" s="55">
        <v>1.2</v>
      </c>
      <c r="K58" s="167">
        <v>4.25</v>
      </c>
      <c r="L58" s="167">
        <v>10</v>
      </c>
      <c r="M58" s="167">
        <v>69.625</v>
      </c>
      <c r="N58" s="168" t="s">
        <v>119</v>
      </c>
      <c r="O58">
        <v>12</v>
      </c>
      <c r="P58">
        <v>41</v>
      </c>
      <c r="Q58">
        <v>325</v>
      </c>
      <c r="R58" s="78">
        <v>28</v>
      </c>
    </row>
    <row r="59" spans="1:19" ht="15.75" customHeight="1" thickBot="1" x14ac:dyDescent="0.3">
      <c r="A59" s="1">
        <v>2018</v>
      </c>
      <c r="B59" s="1">
        <v>4</v>
      </c>
      <c r="C59" s="1">
        <v>27</v>
      </c>
      <c r="D59" s="1">
        <v>6.7</v>
      </c>
      <c r="E59" s="1" t="s">
        <v>12</v>
      </c>
      <c r="F59" s="13" t="s">
        <v>12</v>
      </c>
      <c r="G59">
        <f t="shared" si="3"/>
        <v>1.7000000000000002</v>
      </c>
      <c r="H59" s="5">
        <v>43217</v>
      </c>
      <c r="I59" s="60">
        <f t="shared" si="1"/>
        <v>6.7</v>
      </c>
      <c r="J59" s="55">
        <v>0</v>
      </c>
      <c r="K59" s="167">
        <v>3</v>
      </c>
      <c r="L59" s="167">
        <v>7.375</v>
      </c>
      <c r="M59" s="167">
        <v>54.625</v>
      </c>
      <c r="N59" s="168" t="s">
        <v>120</v>
      </c>
      <c r="O59">
        <v>18</v>
      </c>
      <c r="P59">
        <v>62</v>
      </c>
      <c r="Q59">
        <v>385</v>
      </c>
      <c r="R59" s="78">
        <v>87</v>
      </c>
    </row>
    <row r="60" spans="1:19" ht="15.75" customHeight="1" thickBot="1" x14ac:dyDescent="0.3">
      <c r="A60" s="1">
        <v>2018</v>
      </c>
      <c r="B60" s="1">
        <v>4</v>
      </c>
      <c r="C60" s="1">
        <v>28</v>
      </c>
      <c r="D60" s="1">
        <v>6.7</v>
      </c>
      <c r="E60" s="1" t="s">
        <v>12</v>
      </c>
      <c r="F60" s="13" t="s">
        <v>12</v>
      </c>
      <c r="G60">
        <f t="shared" si="3"/>
        <v>1.7000000000000002</v>
      </c>
      <c r="H60" s="5">
        <v>43218</v>
      </c>
      <c r="I60" s="60">
        <f t="shared" si="1"/>
        <v>6.7</v>
      </c>
      <c r="J60" s="55">
        <v>3.6</v>
      </c>
      <c r="K60" s="167">
        <v>1.625</v>
      </c>
      <c r="L60" s="167">
        <v>5.75</v>
      </c>
      <c r="M60" s="167">
        <v>87.375</v>
      </c>
      <c r="N60" s="168" t="s">
        <v>129</v>
      </c>
      <c r="O60">
        <v>5</v>
      </c>
      <c r="P60">
        <v>93</v>
      </c>
      <c r="Q60">
        <v>185</v>
      </c>
      <c r="R60" s="78">
        <v>156</v>
      </c>
      <c r="S60" s="78">
        <v>1</v>
      </c>
    </row>
    <row r="61" spans="1:19" ht="15.75" customHeight="1" thickBot="1" x14ac:dyDescent="0.3">
      <c r="A61" s="1">
        <v>2018</v>
      </c>
      <c r="B61" s="1">
        <v>4</v>
      </c>
      <c r="C61" s="1">
        <v>29</v>
      </c>
      <c r="D61" s="1">
        <v>10.3</v>
      </c>
      <c r="E61" s="1" t="s">
        <v>13</v>
      </c>
      <c r="F61" s="13" t="s">
        <v>12</v>
      </c>
      <c r="G61">
        <f t="shared" si="3"/>
        <v>5.3000000000000007</v>
      </c>
      <c r="H61" s="5">
        <v>43219</v>
      </c>
      <c r="I61" s="60">
        <f t="shared" si="1"/>
        <v>10.3</v>
      </c>
      <c r="J61" s="55">
        <v>0.5</v>
      </c>
      <c r="K61" s="167">
        <v>1.5</v>
      </c>
      <c r="L61" s="167">
        <v>4.125</v>
      </c>
      <c r="M61" s="167">
        <v>73.75</v>
      </c>
      <c r="N61" s="168" t="s">
        <v>118</v>
      </c>
      <c r="O61">
        <v>12</v>
      </c>
      <c r="P61">
        <v>140</v>
      </c>
      <c r="Q61">
        <v>145</v>
      </c>
      <c r="R61" s="78">
        <v>294</v>
      </c>
      <c r="S61">
        <v>2</v>
      </c>
    </row>
    <row r="62" spans="1:19" ht="15.75" customHeight="1" thickBot="1" x14ac:dyDescent="0.3">
      <c r="A62" s="1">
        <v>2018</v>
      </c>
      <c r="B62" s="1">
        <v>4</v>
      </c>
      <c r="C62" s="1">
        <v>30</v>
      </c>
      <c r="D62" s="1">
        <v>13.1</v>
      </c>
      <c r="E62" s="1" t="s">
        <v>13</v>
      </c>
      <c r="F62" s="13" t="s">
        <v>12</v>
      </c>
      <c r="G62">
        <f t="shared" si="3"/>
        <v>8.1</v>
      </c>
      <c r="H62" s="5">
        <v>43220</v>
      </c>
      <c r="I62" s="60">
        <f t="shared" si="1"/>
        <v>13.1</v>
      </c>
      <c r="J62" s="55">
        <v>0</v>
      </c>
      <c r="K62" s="167">
        <v>2.625</v>
      </c>
      <c r="L62" s="167">
        <v>7.75</v>
      </c>
      <c r="M62" s="167">
        <v>52.875</v>
      </c>
      <c r="N62" s="168" t="s">
        <v>117</v>
      </c>
      <c r="O62">
        <v>35</v>
      </c>
      <c r="P62">
        <v>1356</v>
      </c>
      <c r="Q62">
        <v>225</v>
      </c>
      <c r="R62" s="78">
        <v>143</v>
      </c>
      <c r="S62">
        <v>3</v>
      </c>
    </row>
    <row r="63" spans="1:19" ht="15.75" customHeight="1" thickBot="1" x14ac:dyDescent="0.3">
      <c r="A63" s="1">
        <v>2018</v>
      </c>
      <c r="B63" s="1">
        <v>5</v>
      </c>
      <c r="C63" s="1">
        <v>1</v>
      </c>
      <c r="D63" s="1">
        <v>13.6</v>
      </c>
      <c r="E63" s="1" t="s">
        <v>13</v>
      </c>
      <c r="F63" s="13" t="s">
        <v>12</v>
      </c>
      <c r="G63">
        <f t="shared" si="3"/>
        <v>8.6</v>
      </c>
      <c r="H63" s="5">
        <v>43221</v>
      </c>
      <c r="I63" s="60">
        <f t="shared" si="1"/>
        <v>13.6</v>
      </c>
      <c r="J63" s="55">
        <v>0.5</v>
      </c>
      <c r="K63" s="167">
        <v>5</v>
      </c>
      <c r="L63" s="167">
        <v>10.125</v>
      </c>
      <c r="M63" s="167">
        <v>66.25</v>
      </c>
      <c r="N63" s="168" t="s">
        <v>122</v>
      </c>
      <c r="O63">
        <v>85</v>
      </c>
      <c r="P63">
        <v>1017</v>
      </c>
      <c r="Q63">
        <v>165</v>
      </c>
      <c r="R63" s="78">
        <v>98</v>
      </c>
      <c r="S63">
        <v>18</v>
      </c>
    </row>
    <row r="64" spans="1:19" ht="15.75" customHeight="1" thickBot="1" x14ac:dyDescent="0.3">
      <c r="A64" s="1">
        <v>2018</v>
      </c>
      <c r="B64" s="1">
        <v>5</v>
      </c>
      <c r="C64" s="1">
        <v>2</v>
      </c>
      <c r="D64" s="1">
        <v>6.5</v>
      </c>
      <c r="E64" s="1" t="s">
        <v>12</v>
      </c>
      <c r="F64" s="13" t="s">
        <v>12</v>
      </c>
      <c r="G64">
        <f t="shared" si="3"/>
        <v>1.5</v>
      </c>
      <c r="H64" s="5">
        <v>43222</v>
      </c>
      <c r="I64" s="60">
        <f t="shared" si="1"/>
        <v>6.5</v>
      </c>
      <c r="J64" s="55">
        <v>0</v>
      </c>
      <c r="K64" s="167">
        <v>2.375</v>
      </c>
      <c r="L64" s="167">
        <v>7.375</v>
      </c>
      <c r="M64" s="167">
        <v>70.5</v>
      </c>
      <c r="N64" s="168" t="s">
        <v>117</v>
      </c>
      <c r="O64">
        <v>45</v>
      </c>
      <c r="P64">
        <v>763</v>
      </c>
      <c r="Q64">
        <v>205</v>
      </c>
      <c r="R64" s="78">
        <v>42</v>
      </c>
      <c r="S64">
        <v>11</v>
      </c>
    </row>
    <row r="65" spans="1:19" ht="15.75" customHeight="1" thickBot="1" x14ac:dyDescent="0.3">
      <c r="A65" s="1">
        <v>2018</v>
      </c>
      <c r="B65" s="1">
        <v>5</v>
      </c>
      <c r="C65" s="1">
        <v>3</v>
      </c>
      <c r="D65" s="1">
        <v>7</v>
      </c>
      <c r="E65" s="1" t="s">
        <v>12</v>
      </c>
      <c r="F65" s="13" t="s">
        <v>12</v>
      </c>
      <c r="G65">
        <f t="shared" si="3"/>
        <v>2</v>
      </c>
      <c r="H65" s="5">
        <v>43223</v>
      </c>
      <c r="I65" s="60">
        <f t="shared" si="1"/>
        <v>7</v>
      </c>
      <c r="J65" s="55">
        <v>7.9</v>
      </c>
      <c r="K65" s="167">
        <v>2.875</v>
      </c>
      <c r="L65" s="167">
        <v>8.25</v>
      </c>
      <c r="M65" s="167">
        <v>63.125</v>
      </c>
      <c r="N65" s="168" t="s">
        <v>120</v>
      </c>
      <c r="O65">
        <v>4</v>
      </c>
      <c r="P65">
        <v>382</v>
      </c>
      <c r="Q65">
        <v>65</v>
      </c>
      <c r="R65" s="78">
        <v>65</v>
      </c>
      <c r="S65">
        <v>7</v>
      </c>
    </row>
    <row r="66" spans="1:19" ht="15.75" customHeight="1" thickBot="1" x14ac:dyDescent="0.3">
      <c r="A66" s="1">
        <v>2018</v>
      </c>
      <c r="B66" s="1">
        <v>5</v>
      </c>
      <c r="C66" s="1">
        <v>4</v>
      </c>
      <c r="D66" s="1">
        <v>6.6</v>
      </c>
      <c r="E66" s="1" t="s">
        <v>12</v>
      </c>
      <c r="F66" s="13" t="s">
        <v>12</v>
      </c>
      <c r="G66">
        <f t="shared" si="3"/>
        <v>1.5999999999999996</v>
      </c>
      <c r="H66" s="5">
        <v>43224</v>
      </c>
      <c r="I66" s="60">
        <f t="shared" si="1"/>
        <v>6.6</v>
      </c>
      <c r="J66" s="55">
        <v>1.8</v>
      </c>
      <c r="K66" s="167">
        <v>1.75</v>
      </c>
      <c r="L66" s="167">
        <v>7.25</v>
      </c>
      <c r="M66" s="167">
        <v>76.25</v>
      </c>
      <c r="N66" s="168" t="s">
        <v>118</v>
      </c>
      <c r="O66">
        <v>2</v>
      </c>
      <c r="P66">
        <v>229</v>
      </c>
      <c r="Q66">
        <v>45</v>
      </c>
      <c r="R66" s="78">
        <v>87</v>
      </c>
      <c r="S66">
        <v>1</v>
      </c>
    </row>
    <row r="67" spans="1:19" ht="15.75" customHeight="1" thickBot="1" x14ac:dyDescent="0.3">
      <c r="A67" s="1">
        <v>2018</v>
      </c>
      <c r="B67" s="1">
        <v>5</v>
      </c>
      <c r="C67" s="1">
        <v>5</v>
      </c>
      <c r="D67" s="1">
        <v>8.9</v>
      </c>
      <c r="E67" s="1" t="s">
        <v>12</v>
      </c>
      <c r="F67" s="13" t="s">
        <v>12</v>
      </c>
      <c r="G67">
        <f t="shared" si="3"/>
        <v>3.9000000000000004</v>
      </c>
      <c r="H67" s="5">
        <v>43225</v>
      </c>
      <c r="I67" s="60">
        <f t="shared" ref="I67:I130" si="4">D67</f>
        <v>8.9</v>
      </c>
      <c r="J67" s="55">
        <v>18.899999999999999</v>
      </c>
      <c r="K67" s="167">
        <v>4.75</v>
      </c>
      <c r="L67" s="167">
        <v>11.875</v>
      </c>
      <c r="M67" s="167">
        <v>82.125</v>
      </c>
      <c r="N67" s="168" t="s">
        <v>122</v>
      </c>
      <c r="O67" s="78">
        <v>1</v>
      </c>
      <c r="P67">
        <v>115</v>
      </c>
      <c r="Q67">
        <v>15</v>
      </c>
      <c r="R67" s="78">
        <v>54</v>
      </c>
      <c r="S67">
        <v>2</v>
      </c>
    </row>
    <row r="68" spans="1:19" ht="15.75" customHeight="1" thickBot="1" x14ac:dyDescent="0.3">
      <c r="A68" s="1">
        <v>2018</v>
      </c>
      <c r="B68" s="1">
        <v>5</v>
      </c>
      <c r="C68" s="1">
        <v>6</v>
      </c>
      <c r="D68" s="1">
        <v>2.4</v>
      </c>
      <c r="E68" s="1" t="s">
        <v>11</v>
      </c>
      <c r="F68" s="13" t="s">
        <v>12</v>
      </c>
      <c r="G68">
        <f t="shared" si="3"/>
        <v>-2.6</v>
      </c>
      <c r="H68" s="5">
        <v>43226</v>
      </c>
      <c r="I68" s="60">
        <f t="shared" si="4"/>
        <v>2.4</v>
      </c>
      <c r="J68" s="55">
        <v>1.3</v>
      </c>
      <c r="K68" s="167">
        <v>3.125</v>
      </c>
      <c r="L68" s="167">
        <v>7.5</v>
      </c>
      <c r="M68" s="167">
        <v>61.75</v>
      </c>
      <c r="N68" s="168" t="s">
        <v>122</v>
      </c>
      <c r="P68">
        <v>69</v>
      </c>
      <c r="Q68">
        <v>25</v>
      </c>
      <c r="R68" s="78">
        <v>32</v>
      </c>
      <c r="S68">
        <v>1</v>
      </c>
    </row>
    <row r="69" spans="1:19" ht="15.75" customHeight="1" thickBot="1" x14ac:dyDescent="0.3">
      <c r="A69" s="1">
        <v>2018</v>
      </c>
      <c r="B69" s="1">
        <v>5</v>
      </c>
      <c r="C69" s="1">
        <v>7</v>
      </c>
      <c r="D69" s="1">
        <v>4.5999999999999996</v>
      </c>
      <c r="E69" s="1" t="s">
        <v>11</v>
      </c>
      <c r="F69" s="13" t="s">
        <v>12</v>
      </c>
      <c r="G69">
        <f t="shared" si="3"/>
        <v>-0.40000000000000036</v>
      </c>
      <c r="H69" s="5">
        <v>43227</v>
      </c>
      <c r="I69" s="60">
        <f t="shared" si="4"/>
        <v>4.5999999999999996</v>
      </c>
      <c r="J69" s="55">
        <v>1</v>
      </c>
      <c r="K69" s="167">
        <v>5.875</v>
      </c>
      <c r="L69" s="167">
        <v>13.875</v>
      </c>
      <c r="M69" s="167">
        <v>55.5</v>
      </c>
      <c r="N69" s="168" t="s">
        <v>119</v>
      </c>
      <c r="P69">
        <v>41</v>
      </c>
      <c r="R69" s="78">
        <v>12</v>
      </c>
      <c r="S69">
        <v>1</v>
      </c>
    </row>
    <row r="70" spans="1:19" ht="15.75" customHeight="1" thickBot="1" x14ac:dyDescent="0.3">
      <c r="A70" s="1">
        <v>2018</v>
      </c>
      <c r="B70" s="1">
        <v>5</v>
      </c>
      <c r="C70" s="1">
        <v>8</v>
      </c>
      <c r="D70" s="1">
        <v>7.9</v>
      </c>
      <c r="E70" s="1" t="s">
        <v>12</v>
      </c>
      <c r="F70" s="13" t="s">
        <v>12</v>
      </c>
      <c r="G70">
        <f t="shared" si="3"/>
        <v>2.9000000000000004</v>
      </c>
      <c r="H70" s="5">
        <v>43228</v>
      </c>
      <c r="I70" s="60">
        <f t="shared" si="4"/>
        <v>7.9</v>
      </c>
      <c r="J70" s="55">
        <v>0.3</v>
      </c>
      <c r="K70" s="167">
        <v>4</v>
      </c>
      <c r="L70" s="167">
        <v>10.75</v>
      </c>
      <c r="M70" s="167">
        <v>69.375</v>
      </c>
      <c r="N70" s="168" t="s">
        <v>117</v>
      </c>
      <c r="P70">
        <v>25</v>
      </c>
      <c r="R70" s="78">
        <v>8</v>
      </c>
      <c r="S70">
        <v>2</v>
      </c>
    </row>
    <row r="71" spans="1:19" ht="15.75" customHeight="1" thickBot="1" x14ac:dyDescent="0.3">
      <c r="A71" s="1">
        <v>2018</v>
      </c>
      <c r="B71" s="1">
        <v>5</v>
      </c>
      <c r="C71" s="1">
        <v>9</v>
      </c>
      <c r="D71" s="1">
        <v>5.7</v>
      </c>
      <c r="E71" s="1" t="s">
        <v>12</v>
      </c>
      <c r="F71" s="13" t="s">
        <v>12</v>
      </c>
      <c r="G71">
        <f t="shared" si="3"/>
        <v>0.70000000000000018</v>
      </c>
      <c r="H71" s="5">
        <v>43229</v>
      </c>
      <c r="I71" s="60">
        <f t="shared" si="4"/>
        <v>5.7</v>
      </c>
      <c r="J71" s="55">
        <v>0</v>
      </c>
      <c r="K71" s="167">
        <v>1.625</v>
      </c>
      <c r="L71" s="167">
        <v>4.75</v>
      </c>
      <c r="M71" s="167">
        <v>79.125</v>
      </c>
      <c r="N71" s="168" t="s">
        <v>122</v>
      </c>
      <c r="P71">
        <v>15</v>
      </c>
      <c r="R71" s="78">
        <v>3</v>
      </c>
      <c r="S71">
        <v>3</v>
      </c>
    </row>
    <row r="72" spans="1:19" ht="15.75" customHeight="1" thickBot="1" x14ac:dyDescent="0.3">
      <c r="A72" s="1">
        <v>2018</v>
      </c>
      <c r="B72" s="1">
        <v>5</v>
      </c>
      <c r="C72" s="1">
        <v>10</v>
      </c>
      <c r="D72" s="1">
        <v>8.1</v>
      </c>
      <c r="E72" s="1" t="s">
        <v>12</v>
      </c>
      <c r="F72" s="13" t="s">
        <v>12</v>
      </c>
      <c r="G72">
        <f t="shared" si="3"/>
        <v>3.0999999999999996</v>
      </c>
      <c r="H72" s="5">
        <v>43230</v>
      </c>
      <c r="I72" s="60">
        <f t="shared" si="4"/>
        <v>8.1</v>
      </c>
      <c r="J72" s="55">
        <v>0</v>
      </c>
      <c r="K72" s="167">
        <v>1.125</v>
      </c>
      <c r="L72" s="167">
        <v>3.75</v>
      </c>
      <c r="M72" s="167">
        <v>45.75</v>
      </c>
      <c r="N72" s="168" t="s">
        <v>121</v>
      </c>
      <c r="P72">
        <v>9</v>
      </c>
      <c r="R72" s="78">
        <v>2</v>
      </c>
      <c r="S72">
        <v>9</v>
      </c>
    </row>
    <row r="73" spans="1:19" ht="15.75" customHeight="1" thickBot="1" x14ac:dyDescent="0.3">
      <c r="A73" s="1">
        <v>2018</v>
      </c>
      <c r="B73" s="1">
        <v>5</v>
      </c>
      <c r="C73" s="1">
        <v>11</v>
      </c>
      <c r="D73" s="1">
        <v>10.3</v>
      </c>
      <c r="E73" s="1" t="s">
        <v>13</v>
      </c>
      <c r="F73" s="13" t="s">
        <v>12</v>
      </c>
      <c r="G73">
        <f t="shared" si="3"/>
        <v>5.3000000000000007</v>
      </c>
      <c r="H73" s="5">
        <v>43231</v>
      </c>
      <c r="I73" s="60">
        <f t="shared" si="4"/>
        <v>10.3</v>
      </c>
      <c r="J73" s="55">
        <v>0</v>
      </c>
      <c r="K73" s="167">
        <v>2</v>
      </c>
      <c r="L73" s="167">
        <v>6.25</v>
      </c>
      <c r="M73" s="167">
        <v>62.125</v>
      </c>
      <c r="N73" s="168" t="s">
        <v>121</v>
      </c>
      <c r="P73">
        <v>6</v>
      </c>
      <c r="R73" s="78">
        <v>4</v>
      </c>
      <c r="S73">
        <v>4</v>
      </c>
    </row>
    <row r="74" spans="1:19" ht="15.75" customHeight="1" thickBot="1" x14ac:dyDescent="0.3">
      <c r="A74" s="1">
        <v>2018</v>
      </c>
      <c r="B74" s="1">
        <v>5</v>
      </c>
      <c r="C74" s="1">
        <v>12</v>
      </c>
      <c r="D74" s="1">
        <v>12.5</v>
      </c>
      <c r="E74" s="1" t="s">
        <v>13</v>
      </c>
      <c r="F74" s="13" t="s">
        <v>12</v>
      </c>
      <c r="G74">
        <f t="shared" si="3"/>
        <v>7.5</v>
      </c>
      <c r="H74" s="5">
        <v>43232</v>
      </c>
      <c r="I74" s="60">
        <f t="shared" si="4"/>
        <v>12.5</v>
      </c>
      <c r="J74" s="55">
        <v>6.4</v>
      </c>
      <c r="K74" s="167">
        <v>4.25</v>
      </c>
      <c r="L74" s="167">
        <v>9.125</v>
      </c>
      <c r="M74" s="167">
        <v>67</v>
      </c>
      <c r="N74" s="168" t="s">
        <v>120</v>
      </c>
      <c r="P74">
        <v>4</v>
      </c>
      <c r="R74" s="78">
        <v>7</v>
      </c>
      <c r="S74">
        <v>1</v>
      </c>
    </row>
    <row r="75" spans="1:19" ht="15.75" customHeight="1" thickBot="1" x14ac:dyDescent="0.3">
      <c r="A75" s="1">
        <v>2018</v>
      </c>
      <c r="B75" s="1">
        <v>5</v>
      </c>
      <c r="C75" s="1">
        <v>13</v>
      </c>
      <c r="D75" s="1">
        <v>7.9</v>
      </c>
      <c r="E75" s="1" t="s">
        <v>12</v>
      </c>
      <c r="F75" s="13" t="s">
        <v>12</v>
      </c>
      <c r="G75">
        <f t="shared" si="3"/>
        <v>2.9000000000000004</v>
      </c>
      <c r="H75" s="5">
        <v>43233</v>
      </c>
      <c r="I75" s="60">
        <f t="shared" si="4"/>
        <v>7.9</v>
      </c>
      <c r="J75" s="55">
        <v>1.6</v>
      </c>
      <c r="K75" s="167">
        <v>2.75</v>
      </c>
      <c r="L75" s="167">
        <v>6.375</v>
      </c>
      <c r="M75" s="167">
        <v>78.125</v>
      </c>
      <c r="N75" s="168" t="s">
        <v>120</v>
      </c>
      <c r="P75">
        <v>3</v>
      </c>
      <c r="R75" s="78"/>
      <c r="S75">
        <v>1</v>
      </c>
    </row>
    <row r="76" spans="1:19" ht="15.75" customHeight="1" thickBot="1" x14ac:dyDescent="0.3">
      <c r="A76" s="1">
        <v>2018</v>
      </c>
      <c r="B76" s="1">
        <v>5</v>
      </c>
      <c r="C76" s="1">
        <v>14</v>
      </c>
      <c r="D76" s="1">
        <v>6.5</v>
      </c>
      <c r="E76" s="1" t="s">
        <v>12</v>
      </c>
      <c r="F76" s="13" t="s">
        <v>12</v>
      </c>
      <c r="G76">
        <f t="shared" si="3"/>
        <v>1.5</v>
      </c>
      <c r="H76" s="5">
        <v>43234</v>
      </c>
      <c r="I76" s="60">
        <f t="shared" si="4"/>
        <v>6.5</v>
      </c>
      <c r="J76" s="55">
        <v>5.9</v>
      </c>
      <c r="K76" s="167">
        <v>4.625</v>
      </c>
      <c r="L76" s="167">
        <v>9.75</v>
      </c>
      <c r="M76" s="167">
        <v>63.625</v>
      </c>
      <c r="N76" s="168" t="s">
        <v>119</v>
      </c>
      <c r="P76">
        <v>2</v>
      </c>
      <c r="R76" s="78"/>
    </row>
    <row r="77" spans="1:19" ht="15.75" customHeight="1" thickBot="1" x14ac:dyDescent="0.3">
      <c r="A77" s="1">
        <v>2018</v>
      </c>
      <c r="B77" s="1">
        <v>5</v>
      </c>
      <c r="C77" s="1">
        <v>15</v>
      </c>
      <c r="D77" s="1">
        <v>8.4</v>
      </c>
      <c r="E77" s="1" t="s">
        <v>12</v>
      </c>
      <c r="F77" s="13" t="s">
        <v>12</v>
      </c>
      <c r="G77">
        <f t="shared" si="3"/>
        <v>3.4000000000000004</v>
      </c>
      <c r="H77" s="5">
        <v>43235</v>
      </c>
      <c r="I77" s="60">
        <f t="shared" si="4"/>
        <v>8.4</v>
      </c>
      <c r="J77" s="55">
        <v>1.4</v>
      </c>
      <c r="K77" s="167">
        <v>2.75</v>
      </c>
      <c r="L77" s="167">
        <v>9</v>
      </c>
      <c r="M77" s="167">
        <v>70.5</v>
      </c>
      <c r="N77" s="168" t="s">
        <v>119</v>
      </c>
      <c r="P77">
        <v>1</v>
      </c>
      <c r="R77" s="78"/>
    </row>
    <row r="78" spans="1:19" ht="15.75" customHeight="1" thickBot="1" x14ac:dyDescent="0.3">
      <c r="A78" s="1">
        <v>2018</v>
      </c>
      <c r="B78" s="1">
        <v>5</v>
      </c>
      <c r="C78" s="1">
        <v>16</v>
      </c>
      <c r="D78" s="1">
        <v>8.4</v>
      </c>
      <c r="E78" s="1" t="s">
        <v>12</v>
      </c>
      <c r="F78" s="13" t="s">
        <v>12</v>
      </c>
      <c r="G78">
        <f t="shared" si="3"/>
        <v>3.4000000000000004</v>
      </c>
      <c r="H78" s="5">
        <v>43236</v>
      </c>
      <c r="I78" s="60">
        <f t="shared" si="4"/>
        <v>8.4</v>
      </c>
      <c r="J78" s="55">
        <v>0</v>
      </c>
      <c r="K78" s="167">
        <v>3.75</v>
      </c>
      <c r="L78" s="167">
        <v>9.125</v>
      </c>
      <c r="M78" s="167">
        <v>53.75</v>
      </c>
      <c r="N78" s="168" t="s">
        <v>119</v>
      </c>
      <c r="R78" s="78"/>
    </row>
    <row r="79" spans="1:19" ht="15.75" customHeight="1" thickBot="1" x14ac:dyDescent="0.3">
      <c r="A79" s="1">
        <v>2018</v>
      </c>
      <c r="B79" s="1">
        <v>5</v>
      </c>
      <c r="C79" s="1">
        <v>17</v>
      </c>
      <c r="D79" s="1">
        <v>5</v>
      </c>
      <c r="E79" s="1" t="s">
        <v>12</v>
      </c>
      <c r="F79" s="13" t="s">
        <v>12</v>
      </c>
      <c r="G79">
        <f t="shared" si="3"/>
        <v>0</v>
      </c>
      <c r="H79" s="5">
        <v>43237</v>
      </c>
      <c r="I79" s="60">
        <f t="shared" si="4"/>
        <v>5</v>
      </c>
      <c r="J79" s="55">
        <v>0</v>
      </c>
      <c r="K79" s="167">
        <v>1.5</v>
      </c>
      <c r="L79" s="167">
        <v>5.375</v>
      </c>
      <c r="M79" s="167">
        <v>67.75</v>
      </c>
      <c r="N79" s="168" t="s">
        <v>119</v>
      </c>
      <c r="R79" s="78"/>
    </row>
    <row r="80" spans="1:19" ht="15.75" customHeight="1" thickBot="1" x14ac:dyDescent="0.3">
      <c r="A80" s="1">
        <v>2018</v>
      </c>
      <c r="B80" s="1">
        <v>5</v>
      </c>
      <c r="C80" s="1">
        <v>18</v>
      </c>
      <c r="D80" s="1">
        <v>4.2</v>
      </c>
      <c r="E80" s="1" t="s">
        <v>11</v>
      </c>
      <c r="F80" s="13" t="s">
        <v>12</v>
      </c>
      <c r="G80">
        <f t="shared" si="3"/>
        <v>-0.79999999999999982</v>
      </c>
      <c r="H80" s="5">
        <v>43238</v>
      </c>
      <c r="I80" s="60">
        <f t="shared" si="4"/>
        <v>4.2</v>
      </c>
      <c r="J80" s="55">
        <v>0</v>
      </c>
      <c r="K80" s="167">
        <v>4.625</v>
      </c>
      <c r="L80" s="167">
        <v>10</v>
      </c>
      <c r="M80" s="167">
        <v>54.125</v>
      </c>
      <c r="N80" s="168" t="s">
        <v>120</v>
      </c>
      <c r="R80" s="78"/>
    </row>
    <row r="81" spans="1:21" ht="15.75" customHeight="1" thickBot="1" x14ac:dyDescent="0.3">
      <c r="A81" s="1">
        <v>2018</v>
      </c>
      <c r="B81" s="1">
        <v>5</v>
      </c>
      <c r="C81" s="1">
        <v>19</v>
      </c>
      <c r="D81" s="1">
        <v>2.5</v>
      </c>
      <c r="E81" s="1" t="s">
        <v>11</v>
      </c>
      <c r="F81" s="13" t="s">
        <v>12</v>
      </c>
      <c r="G81">
        <f t="shared" si="3"/>
        <v>-2.5</v>
      </c>
      <c r="H81" s="5">
        <v>43239</v>
      </c>
      <c r="I81" s="60">
        <f t="shared" si="4"/>
        <v>2.5</v>
      </c>
      <c r="J81" s="55">
        <v>2</v>
      </c>
      <c r="K81" s="167">
        <v>5.25</v>
      </c>
      <c r="L81" s="167">
        <v>12.25</v>
      </c>
      <c r="M81" s="167">
        <v>72.125</v>
      </c>
      <c r="N81" s="168" t="s">
        <v>122</v>
      </c>
      <c r="R81" s="78"/>
    </row>
    <row r="82" spans="1:21" ht="15.75" customHeight="1" thickBot="1" x14ac:dyDescent="0.3">
      <c r="A82" s="1">
        <v>2018</v>
      </c>
      <c r="B82" s="1">
        <v>5</v>
      </c>
      <c r="C82" s="1">
        <v>20</v>
      </c>
      <c r="D82" s="1">
        <v>5.9</v>
      </c>
      <c r="E82" s="1" t="s">
        <v>12</v>
      </c>
      <c r="F82" s="13" t="s">
        <v>12</v>
      </c>
      <c r="G82">
        <f t="shared" si="3"/>
        <v>0.90000000000000036</v>
      </c>
      <c r="H82" s="5">
        <v>43240</v>
      </c>
      <c r="I82" s="60">
        <f t="shared" si="4"/>
        <v>5.9</v>
      </c>
      <c r="J82" s="55">
        <v>0</v>
      </c>
      <c r="K82" s="167">
        <v>2.125</v>
      </c>
      <c r="L82" s="167">
        <v>5.875</v>
      </c>
      <c r="M82" s="167">
        <v>45.125</v>
      </c>
      <c r="N82" s="168" t="s">
        <v>120</v>
      </c>
      <c r="R82" s="78"/>
    </row>
    <row r="83" spans="1:21" ht="15.75" customHeight="1" thickBot="1" x14ac:dyDescent="0.3">
      <c r="A83" s="1">
        <v>2018</v>
      </c>
      <c r="B83" s="1">
        <v>5</v>
      </c>
      <c r="C83" s="1">
        <v>21</v>
      </c>
      <c r="D83" s="1">
        <v>13</v>
      </c>
      <c r="E83" s="1" t="s">
        <v>13</v>
      </c>
      <c r="F83" s="32" t="s">
        <v>15</v>
      </c>
      <c r="G83">
        <f t="shared" si="3"/>
        <v>8</v>
      </c>
      <c r="H83" s="5">
        <v>43241</v>
      </c>
      <c r="I83" s="60">
        <f t="shared" si="4"/>
        <v>13</v>
      </c>
      <c r="J83" s="55">
        <v>0.7</v>
      </c>
      <c r="K83" s="167">
        <v>3.75</v>
      </c>
      <c r="L83" s="167">
        <v>10</v>
      </c>
      <c r="M83" s="167">
        <v>44</v>
      </c>
      <c r="N83" s="168" t="s">
        <v>117</v>
      </c>
      <c r="R83" s="78"/>
    </row>
    <row r="84" spans="1:21" ht="15.75" customHeight="1" thickBot="1" x14ac:dyDescent="0.3">
      <c r="A84" s="1">
        <v>2018</v>
      </c>
      <c r="B84" s="1">
        <v>5</v>
      </c>
      <c r="C84" s="1">
        <v>22</v>
      </c>
      <c r="D84" s="1">
        <v>17</v>
      </c>
      <c r="E84" s="1" t="s">
        <v>14</v>
      </c>
      <c r="F84" s="32" t="s">
        <v>15</v>
      </c>
      <c r="G84">
        <f t="shared" si="3"/>
        <v>12</v>
      </c>
      <c r="H84" s="5">
        <v>43242</v>
      </c>
      <c r="I84" s="60">
        <f t="shared" si="4"/>
        <v>17</v>
      </c>
      <c r="J84" s="55">
        <v>1.3</v>
      </c>
      <c r="K84" s="167">
        <v>2.375</v>
      </c>
      <c r="L84" s="167">
        <v>7.75</v>
      </c>
      <c r="M84" s="167">
        <v>76.375</v>
      </c>
      <c r="N84" s="168" t="s">
        <v>119</v>
      </c>
      <c r="R84" s="78"/>
      <c r="T84">
        <v>6</v>
      </c>
    </row>
    <row r="85" spans="1:21" ht="15.75" customHeight="1" thickBot="1" x14ac:dyDescent="0.3">
      <c r="A85" s="1">
        <v>2018</v>
      </c>
      <c r="B85" s="1">
        <v>5</v>
      </c>
      <c r="C85" s="1">
        <v>23</v>
      </c>
      <c r="D85" s="1">
        <v>8.9</v>
      </c>
      <c r="E85" s="1" t="s">
        <v>12</v>
      </c>
      <c r="F85" s="32" t="s">
        <v>15</v>
      </c>
      <c r="G85">
        <f t="shared" si="3"/>
        <v>3.9000000000000004</v>
      </c>
      <c r="H85" s="5">
        <v>43243</v>
      </c>
      <c r="I85" s="60">
        <f t="shared" si="4"/>
        <v>8.9</v>
      </c>
      <c r="J85" s="55">
        <v>22.2</v>
      </c>
      <c r="K85" s="167">
        <v>1.75</v>
      </c>
      <c r="L85" s="167">
        <v>5.875</v>
      </c>
      <c r="M85" s="167">
        <v>85.625</v>
      </c>
      <c r="N85" s="168" t="s">
        <v>122</v>
      </c>
      <c r="R85" s="78"/>
      <c r="T85">
        <v>14</v>
      </c>
    </row>
    <row r="86" spans="1:21" ht="15.75" customHeight="1" thickBot="1" x14ac:dyDescent="0.3">
      <c r="A86" s="1">
        <v>2018</v>
      </c>
      <c r="B86" s="1">
        <v>5</v>
      </c>
      <c r="C86" s="1">
        <v>24</v>
      </c>
      <c r="D86" s="1">
        <v>6.4</v>
      </c>
      <c r="E86" s="1" t="s">
        <v>12</v>
      </c>
      <c r="F86" s="32" t="s">
        <v>15</v>
      </c>
      <c r="G86">
        <f t="shared" si="3"/>
        <v>1.4000000000000004</v>
      </c>
      <c r="H86" s="5">
        <v>43244</v>
      </c>
      <c r="I86" s="60">
        <f t="shared" si="4"/>
        <v>6.4</v>
      </c>
      <c r="J86" s="55">
        <v>0.7</v>
      </c>
      <c r="K86" s="167">
        <v>3.5</v>
      </c>
      <c r="L86" s="167">
        <v>8.125</v>
      </c>
      <c r="M86" s="167">
        <v>64.5</v>
      </c>
      <c r="N86" s="168" t="s">
        <v>119</v>
      </c>
      <c r="R86" s="78"/>
      <c r="T86">
        <v>9</v>
      </c>
    </row>
    <row r="87" spans="1:21" ht="15.75" customHeight="1" thickBot="1" x14ac:dyDescent="0.3">
      <c r="A87" s="1">
        <v>2018</v>
      </c>
      <c r="B87" s="1">
        <v>5</v>
      </c>
      <c r="C87" s="1">
        <v>25</v>
      </c>
      <c r="D87" s="1">
        <v>8.1</v>
      </c>
      <c r="E87" s="1" t="s">
        <v>12</v>
      </c>
      <c r="F87" s="32" t="s">
        <v>15</v>
      </c>
      <c r="G87">
        <f t="shared" si="3"/>
        <v>3.0999999999999996</v>
      </c>
      <c r="H87" s="5">
        <v>43245</v>
      </c>
      <c r="I87" s="60">
        <f t="shared" si="4"/>
        <v>8.1</v>
      </c>
      <c r="J87" s="55">
        <v>8</v>
      </c>
      <c r="K87" s="167">
        <v>1.5</v>
      </c>
      <c r="L87" s="167">
        <v>5.75</v>
      </c>
      <c r="M87" s="167">
        <v>91.125</v>
      </c>
      <c r="N87" s="168" t="s">
        <v>121</v>
      </c>
      <c r="R87" s="78"/>
      <c r="T87">
        <v>3</v>
      </c>
    </row>
    <row r="88" spans="1:21" ht="15.75" customHeight="1" thickBot="1" x14ac:dyDescent="0.3">
      <c r="A88" s="1">
        <v>2018</v>
      </c>
      <c r="B88" s="1">
        <v>5</v>
      </c>
      <c r="C88" s="1">
        <v>26</v>
      </c>
      <c r="D88" s="1">
        <v>16.7</v>
      </c>
      <c r="E88" s="1" t="s">
        <v>14</v>
      </c>
      <c r="F88" s="36" t="s">
        <v>16</v>
      </c>
      <c r="G88">
        <f t="shared" si="3"/>
        <v>11.7</v>
      </c>
      <c r="H88" s="5">
        <v>43246</v>
      </c>
      <c r="I88" s="60">
        <f t="shared" si="4"/>
        <v>16.7</v>
      </c>
      <c r="J88" s="55">
        <v>3</v>
      </c>
      <c r="K88" s="167">
        <v>4.375</v>
      </c>
      <c r="L88" s="167">
        <v>10.875</v>
      </c>
      <c r="M88" s="167">
        <v>56.875</v>
      </c>
      <c r="N88" s="168" t="s">
        <v>120</v>
      </c>
      <c r="R88" s="78"/>
      <c r="T88">
        <v>18</v>
      </c>
    </row>
    <row r="89" spans="1:21" ht="15.75" customHeight="1" thickBot="1" x14ac:dyDescent="0.3">
      <c r="A89" s="1">
        <v>2018</v>
      </c>
      <c r="B89" s="1">
        <v>5</v>
      </c>
      <c r="C89" s="1">
        <v>27</v>
      </c>
      <c r="D89" s="1">
        <v>24.1</v>
      </c>
      <c r="E89" s="1" t="s">
        <v>14</v>
      </c>
      <c r="F89" s="36" t="s">
        <v>16</v>
      </c>
      <c r="G89">
        <f t="shared" si="3"/>
        <v>19.100000000000001</v>
      </c>
      <c r="H89" s="5">
        <v>43247</v>
      </c>
      <c r="I89" s="60">
        <f t="shared" si="4"/>
        <v>24.1</v>
      </c>
      <c r="J89" s="55">
        <v>0</v>
      </c>
      <c r="K89" s="167">
        <v>3.875</v>
      </c>
      <c r="L89" s="167">
        <v>11.75</v>
      </c>
      <c r="M89" s="167">
        <v>51.5</v>
      </c>
      <c r="N89" s="168" t="s">
        <v>119</v>
      </c>
      <c r="R89" s="78"/>
      <c r="T89">
        <v>8</v>
      </c>
      <c r="U89" s="71">
        <v>9</v>
      </c>
    </row>
    <row r="90" spans="1:21" ht="15.75" customHeight="1" thickBot="1" x14ac:dyDescent="0.3">
      <c r="A90" s="51">
        <v>2018</v>
      </c>
      <c r="B90" s="51">
        <v>5</v>
      </c>
      <c r="C90" s="51">
        <v>28</v>
      </c>
      <c r="D90" s="51">
        <v>9.6</v>
      </c>
      <c r="E90" s="51" t="s">
        <v>12</v>
      </c>
      <c r="F90" s="36" t="s">
        <v>16</v>
      </c>
      <c r="G90" s="30">
        <f t="shared" si="3"/>
        <v>4.5999999999999996</v>
      </c>
      <c r="H90" s="5">
        <v>43248</v>
      </c>
      <c r="I90" s="117">
        <f t="shared" si="4"/>
        <v>9.6</v>
      </c>
      <c r="J90" s="55">
        <v>0</v>
      </c>
      <c r="K90" s="167">
        <v>3.25</v>
      </c>
      <c r="L90" s="167">
        <v>8</v>
      </c>
      <c r="M90" s="167">
        <v>85.25</v>
      </c>
      <c r="N90" s="168" t="s">
        <v>119</v>
      </c>
      <c r="R90" s="78"/>
      <c r="T90">
        <v>25</v>
      </c>
      <c r="U90" s="71">
        <v>35</v>
      </c>
    </row>
    <row r="91" spans="1:21" ht="15.75" customHeight="1" thickBot="1" x14ac:dyDescent="0.3">
      <c r="A91" s="1">
        <v>2018</v>
      </c>
      <c r="B91" s="1">
        <v>5</v>
      </c>
      <c r="C91" s="1">
        <v>29</v>
      </c>
      <c r="D91" s="1">
        <v>11</v>
      </c>
      <c r="E91" s="1" t="s">
        <v>13</v>
      </c>
      <c r="F91" s="36" t="s">
        <v>16</v>
      </c>
      <c r="G91">
        <f>D91-10</f>
        <v>1</v>
      </c>
      <c r="H91" s="5">
        <v>43249</v>
      </c>
      <c r="I91" s="60">
        <f t="shared" si="4"/>
        <v>11</v>
      </c>
      <c r="J91" s="55">
        <v>7.4</v>
      </c>
      <c r="K91" s="167">
        <v>2.75</v>
      </c>
      <c r="L91" s="167">
        <v>9.75</v>
      </c>
      <c r="M91" s="167">
        <v>67.375</v>
      </c>
      <c r="N91" s="168" t="s">
        <v>117</v>
      </c>
      <c r="R91" s="78"/>
      <c r="T91">
        <v>50</v>
      </c>
      <c r="U91" s="71">
        <v>6</v>
      </c>
    </row>
    <row r="92" spans="1:21" ht="15.75" customHeight="1" thickBot="1" x14ac:dyDescent="0.3">
      <c r="A92" s="1">
        <v>2018</v>
      </c>
      <c r="B92" s="1">
        <v>5</v>
      </c>
      <c r="C92" s="1">
        <v>30</v>
      </c>
      <c r="D92" s="1">
        <v>18.399999999999999</v>
      </c>
      <c r="E92" s="1" t="s">
        <v>14</v>
      </c>
      <c r="F92" s="36" t="s">
        <v>16</v>
      </c>
      <c r="G92">
        <f t="shared" ref="G92:G97" si="5">D92-10</f>
        <v>8.3999999999999986</v>
      </c>
      <c r="H92" s="5">
        <v>43250</v>
      </c>
      <c r="I92" s="60">
        <f t="shared" si="4"/>
        <v>18.399999999999999</v>
      </c>
      <c r="J92" s="55">
        <v>0</v>
      </c>
      <c r="K92" s="167">
        <v>3.625</v>
      </c>
      <c r="L92" s="167">
        <v>11</v>
      </c>
      <c r="M92" s="167">
        <v>38.625</v>
      </c>
      <c r="N92" s="168" t="s">
        <v>121</v>
      </c>
      <c r="R92" s="78"/>
      <c r="T92">
        <v>12</v>
      </c>
      <c r="U92" s="71">
        <v>95</v>
      </c>
    </row>
    <row r="93" spans="1:21" ht="15.75" customHeight="1" thickBot="1" x14ac:dyDescent="0.3">
      <c r="A93" s="1">
        <v>2018</v>
      </c>
      <c r="B93" s="1">
        <v>5</v>
      </c>
      <c r="C93" s="1">
        <v>31</v>
      </c>
      <c r="D93" s="1">
        <v>13.1</v>
      </c>
      <c r="E93" s="1" t="s">
        <v>13</v>
      </c>
      <c r="F93" s="36" t="s">
        <v>16</v>
      </c>
      <c r="G93">
        <f t="shared" si="5"/>
        <v>3.0999999999999996</v>
      </c>
      <c r="H93" s="5">
        <v>43251</v>
      </c>
      <c r="I93" s="60">
        <f t="shared" si="4"/>
        <v>13.1</v>
      </c>
      <c r="J93" s="55">
        <v>4.3</v>
      </c>
      <c r="K93" s="167">
        <v>3.5</v>
      </c>
      <c r="L93" s="167">
        <v>12.125</v>
      </c>
      <c r="M93" s="167">
        <v>63.625</v>
      </c>
      <c r="N93" s="168" t="s">
        <v>120</v>
      </c>
      <c r="R93" s="78"/>
      <c r="T93">
        <v>22</v>
      </c>
      <c r="U93" s="71">
        <v>25</v>
      </c>
    </row>
    <row r="94" spans="1:21" ht="15.75" customHeight="1" thickBot="1" x14ac:dyDescent="0.3">
      <c r="A94" s="1">
        <v>2018</v>
      </c>
      <c r="B94" s="1">
        <v>6</v>
      </c>
      <c r="C94" s="1">
        <v>1</v>
      </c>
      <c r="D94" s="1">
        <v>15.9</v>
      </c>
      <c r="E94" s="1" t="s">
        <v>14</v>
      </c>
      <c r="F94" s="36" t="s">
        <v>16</v>
      </c>
      <c r="G94">
        <f t="shared" si="5"/>
        <v>5.9</v>
      </c>
      <c r="H94" s="5">
        <v>43252</v>
      </c>
      <c r="I94" s="60">
        <f t="shared" si="4"/>
        <v>15.9</v>
      </c>
      <c r="J94" s="55">
        <v>0</v>
      </c>
      <c r="K94" s="167">
        <v>3</v>
      </c>
      <c r="L94" s="167">
        <v>8.875</v>
      </c>
      <c r="M94" s="167">
        <v>42.5</v>
      </c>
      <c r="N94" s="168" t="s">
        <v>120</v>
      </c>
      <c r="R94" s="78"/>
      <c r="T94">
        <v>35</v>
      </c>
      <c r="U94" s="71">
        <v>210</v>
      </c>
    </row>
    <row r="95" spans="1:21" ht="15.75" customHeight="1" thickBot="1" x14ac:dyDescent="0.3">
      <c r="A95" s="1">
        <v>2018</v>
      </c>
      <c r="B95" s="1">
        <v>6</v>
      </c>
      <c r="C95" s="1">
        <v>2</v>
      </c>
      <c r="D95" s="1">
        <v>20.9</v>
      </c>
      <c r="E95" s="1" t="s">
        <v>14</v>
      </c>
      <c r="F95" s="36" t="s">
        <v>16</v>
      </c>
      <c r="G95">
        <f t="shared" si="5"/>
        <v>10.899999999999999</v>
      </c>
      <c r="H95" s="5">
        <v>43253</v>
      </c>
      <c r="I95" s="60">
        <f t="shared" si="4"/>
        <v>20.9</v>
      </c>
      <c r="J95" s="55">
        <v>0</v>
      </c>
      <c r="K95" s="167">
        <v>3.125</v>
      </c>
      <c r="L95" s="167">
        <v>9.375</v>
      </c>
      <c r="M95" s="167">
        <v>31</v>
      </c>
      <c r="N95" s="168" t="s">
        <v>118</v>
      </c>
      <c r="R95" s="78"/>
      <c r="T95">
        <v>22</v>
      </c>
      <c r="U95" s="71">
        <v>746</v>
      </c>
    </row>
    <row r="96" spans="1:21" ht="15.75" customHeight="1" thickBot="1" x14ac:dyDescent="0.3">
      <c r="A96" s="1">
        <v>2018</v>
      </c>
      <c r="B96" s="1">
        <v>6</v>
      </c>
      <c r="C96" s="1">
        <v>3</v>
      </c>
      <c r="D96" s="1">
        <v>17.899999999999999</v>
      </c>
      <c r="E96" s="1" t="s">
        <v>14</v>
      </c>
      <c r="F96" s="36" t="s">
        <v>16</v>
      </c>
      <c r="G96">
        <f t="shared" si="5"/>
        <v>7.8999999999999986</v>
      </c>
      <c r="H96" s="5">
        <v>43254</v>
      </c>
      <c r="I96" s="60">
        <f t="shared" si="4"/>
        <v>17.899999999999999</v>
      </c>
      <c r="J96" s="55">
        <v>10</v>
      </c>
      <c r="K96" s="167">
        <v>4.25</v>
      </c>
      <c r="L96" s="167">
        <v>11.625</v>
      </c>
      <c r="M96" s="167">
        <v>67.625</v>
      </c>
      <c r="N96" s="168" t="s">
        <v>120</v>
      </c>
      <c r="R96" s="78"/>
      <c r="T96">
        <v>18</v>
      </c>
      <c r="U96" s="71">
        <v>2</v>
      </c>
    </row>
    <row r="97" spans="1:25" ht="15.75" customHeight="1" thickBot="1" x14ac:dyDescent="0.3">
      <c r="A97" s="51">
        <v>2018</v>
      </c>
      <c r="B97" s="51">
        <v>6</v>
      </c>
      <c r="C97" s="51">
        <v>4</v>
      </c>
      <c r="D97" s="51">
        <v>12</v>
      </c>
      <c r="E97" s="51" t="s">
        <v>13</v>
      </c>
      <c r="F97" s="36" t="s">
        <v>16</v>
      </c>
      <c r="G97" s="30">
        <f t="shared" si="5"/>
        <v>2</v>
      </c>
      <c r="H97" s="5">
        <v>43255</v>
      </c>
      <c r="I97" s="117">
        <f t="shared" si="4"/>
        <v>12</v>
      </c>
      <c r="J97" s="55">
        <v>0</v>
      </c>
      <c r="K97" s="167">
        <v>3.25</v>
      </c>
      <c r="L97" s="167">
        <v>8.625</v>
      </c>
      <c r="M97" s="167">
        <v>58.875</v>
      </c>
      <c r="N97" s="168" t="s">
        <v>120</v>
      </c>
      <c r="R97" s="78"/>
      <c r="T97">
        <v>12</v>
      </c>
      <c r="U97" s="71">
        <v>40</v>
      </c>
    </row>
    <row r="98" spans="1:25" ht="15.75" customHeight="1" thickBot="1" x14ac:dyDescent="0.3">
      <c r="A98" s="1">
        <v>2018</v>
      </c>
      <c r="B98" s="1">
        <v>6</v>
      </c>
      <c r="C98" s="1">
        <v>5</v>
      </c>
      <c r="D98" s="1">
        <v>16.8</v>
      </c>
      <c r="E98" s="1" t="s">
        <v>14</v>
      </c>
      <c r="F98" s="36" t="s">
        <v>16</v>
      </c>
      <c r="G98">
        <f>D98-15</f>
        <v>1.8000000000000007</v>
      </c>
      <c r="H98" s="5">
        <v>43256</v>
      </c>
      <c r="I98" s="60">
        <f t="shared" si="4"/>
        <v>16.8</v>
      </c>
      <c r="J98" s="55">
        <v>0</v>
      </c>
      <c r="K98" s="167">
        <v>2.875</v>
      </c>
      <c r="L98" s="167">
        <v>8.75</v>
      </c>
      <c r="M98" s="167">
        <v>50.25</v>
      </c>
      <c r="N98" s="168" t="s">
        <v>120</v>
      </c>
      <c r="R98" s="78"/>
      <c r="T98">
        <v>8</v>
      </c>
      <c r="U98" s="71">
        <v>80</v>
      </c>
    </row>
    <row r="99" spans="1:25" ht="15.75" customHeight="1" thickBot="1" x14ac:dyDescent="0.3">
      <c r="A99" s="1">
        <v>2018</v>
      </c>
      <c r="B99" s="1">
        <v>6</v>
      </c>
      <c r="C99" s="1">
        <v>6</v>
      </c>
      <c r="D99" s="1">
        <v>22.5</v>
      </c>
      <c r="E99" s="1" t="s">
        <v>14</v>
      </c>
      <c r="F99" s="17" t="s">
        <v>16</v>
      </c>
      <c r="G99">
        <f t="shared" ref="G99:G162" si="6">D99-15</f>
        <v>7.5</v>
      </c>
      <c r="H99" s="5">
        <v>43257</v>
      </c>
      <c r="I99" s="60">
        <f t="shared" si="4"/>
        <v>22.5</v>
      </c>
      <c r="J99" s="55">
        <v>0</v>
      </c>
      <c r="K99" s="167">
        <v>0.75</v>
      </c>
      <c r="L99" s="167">
        <v>3.25</v>
      </c>
      <c r="M99" s="167">
        <v>47.375</v>
      </c>
      <c r="N99" s="168" t="s">
        <v>117</v>
      </c>
      <c r="R99" s="78"/>
      <c r="U99" s="71">
        <v>130</v>
      </c>
      <c r="Y99">
        <v>1</v>
      </c>
    </row>
    <row r="100" spans="1:25" ht="15.75" customHeight="1" thickBot="1" x14ac:dyDescent="0.3">
      <c r="A100" s="1">
        <v>2018</v>
      </c>
      <c r="B100" s="1">
        <v>6</v>
      </c>
      <c r="C100" s="1">
        <v>7</v>
      </c>
      <c r="D100" s="1">
        <v>21.9</v>
      </c>
      <c r="E100" s="1" t="s">
        <v>14</v>
      </c>
      <c r="F100" s="17" t="s">
        <v>16</v>
      </c>
      <c r="G100">
        <f t="shared" si="6"/>
        <v>6.8999999999999986</v>
      </c>
      <c r="H100" s="5">
        <v>43258</v>
      </c>
      <c r="I100" s="60">
        <f t="shared" si="4"/>
        <v>21.9</v>
      </c>
      <c r="J100" s="55">
        <v>0</v>
      </c>
      <c r="K100" s="167">
        <v>0.875</v>
      </c>
      <c r="L100" s="167">
        <v>3.25</v>
      </c>
      <c r="M100" s="167">
        <v>48.875</v>
      </c>
      <c r="N100" s="168" t="s">
        <v>127</v>
      </c>
      <c r="R100" s="78"/>
      <c r="U100" s="71">
        <v>160</v>
      </c>
      <c r="Y100">
        <v>5</v>
      </c>
    </row>
    <row r="101" spans="1:25" ht="15.75" customHeight="1" thickBot="1" x14ac:dyDescent="0.3">
      <c r="A101" s="1">
        <v>2018</v>
      </c>
      <c r="B101" s="1">
        <v>6</v>
      </c>
      <c r="C101" s="1">
        <v>8</v>
      </c>
      <c r="D101" s="1">
        <v>21.7</v>
      </c>
      <c r="E101" s="1" t="s">
        <v>14</v>
      </c>
      <c r="F101" s="17" t="s">
        <v>16</v>
      </c>
      <c r="G101">
        <f t="shared" si="6"/>
        <v>6.6999999999999993</v>
      </c>
      <c r="H101" s="5">
        <v>43259</v>
      </c>
      <c r="I101" s="60">
        <f t="shared" si="4"/>
        <v>21.7</v>
      </c>
      <c r="J101" s="55">
        <v>0</v>
      </c>
      <c r="K101" s="167">
        <v>0.75</v>
      </c>
      <c r="L101" s="167">
        <v>3.625</v>
      </c>
      <c r="M101" s="167">
        <v>55.125</v>
      </c>
      <c r="N101" s="168" t="s">
        <v>130</v>
      </c>
      <c r="R101" s="78"/>
      <c r="U101" s="71">
        <v>185</v>
      </c>
      <c r="Y101">
        <v>8</v>
      </c>
    </row>
    <row r="102" spans="1:25" ht="15.75" customHeight="1" thickBot="1" x14ac:dyDescent="0.3">
      <c r="A102" s="1">
        <v>2018</v>
      </c>
      <c r="B102" s="1">
        <v>6</v>
      </c>
      <c r="C102" s="1">
        <v>9</v>
      </c>
      <c r="D102" s="1">
        <v>22.9</v>
      </c>
      <c r="E102" s="1" t="s">
        <v>14</v>
      </c>
      <c r="F102" s="17" t="s">
        <v>16</v>
      </c>
      <c r="G102">
        <f t="shared" si="6"/>
        <v>7.8999999999999986</v>
      </c>
      <c r="H102" s="5">
        <v>43260</v>
      </c>
      <c r="I102" s="60">
        <f t="shared" si="4"/>
        <v>22.9</v>
      </c>
      <c r="J102" s="55">
        <v>0</v>
      </c>
      <c r="K102" s="167">
        <v>0.875</v>
      </c>
      <c r="L102" s="167">
        <v>4</v>
      </c>
      <c r="M102" s="167">
        <v>58.875</v>
      </c>
      <c r="N102" s="168" t="s">
        <v>124</v>
      </c>
      <c r="R102" s="78"/>
      <c r="U102" s="71">
        <v>165</v>
      </c>
      <c r="Y102">
        <v>11</v>
      </c>
    </row>
    <row r="103" spans="1:25" ht="15.75" customHeight="1" thickBot="1" x14ac:dyDescent="0.3">
      <c r="A103" s="1">
        <v>2018</v>
      </c>
      <c r="B103" s="1">
        <v>6</v>
      </c>
      <c r="C103" s="1">
        <v>10</v>
      </c>
      <c r="D103" s="1">
        <v>20.3</v>
      </c>
      <c r="E103" s="1" t="s">
        <v>14</v>
      </c>
      <c r="F103" s="17" t="s">
        <v>16</v>
      </c>
      <c r="G103">
        <f t="shared" si="6"/>
        <v>5.3000000000000007</v>
      </c>
      <c r="H103" s="5">
        <v>43261</v>
      </c>
      <c r="I103" s="60">
        <f t="shared" si="4"/>
        <v>20.3</v>
      </c>
      <c r="J103" s="55">
        <v>9.6</v>
      </c>
      <c r="K103" s="167">
        <v>2.25</v>
      </c>
      <c r="L103" s="167">
        <v>6.875</v>
      </c>
      <c r="M103" s="167">
        <v>77</v>
      </c>
      <c r="N103" s="168" t="s">
        <v>117</v>
      </c>
      <c r="R103" s="78"/>
      <c r="U103" s="71">
        <v>3</v>
      </c>
      <c r="Y103">
        <v>3</v>
      </c>
    </row>
    <row r="104" spans="1:25" ht="15.75" customHeight="1" thickBot="1" x14ac:dyDescent="0.3">
      <c r="A104" s="1">
        <v>2018</v>
      </c>
      <c r="B104" s="1">
        <v>6</v>
      </c>
      <c r="C104" s="1">
        <v>11</v>
      </c>
      <c r="D104" s="1">
        <v>16.100000000000001</v>
      </c>
      <c r="E104" s="1" t="s">
        <v>14</v>
      </c>
      <c r="F104" s="17" t="s">
        <v>16</v>
      </c>
      <c r="G104">
        <f t="shared" si="6"/>
        <v>1.1000000000000014</v>
      </c>
      <c r="H104" s="5">
        <v>43262</v>
      </c>
      <c r="I104" s="60">
        <f t="shared" si="4"/>
        <v>16.100000000000001</v>
      </c>
      <c r="J104" s="55">
        <v>3.7</v>
      </c>
      <c r="K104" s="167">
        <v>1.5</v>
      </c>
      <c r="L104" s="167">
        <v>4.375</v>
      </c>
      <c r="M104" s="167">
        <v>89.625</v>
      </c>
      <c r="N104" s="168" t="s">
        <v>119</v>
      </c>
      <c r="R104" s="78"/>
      <c r="U104" s="71">
        <v>12</v>
      </c>
      <c r="Y104">
        <v>2</v>
      </c>
    </row>
    <row r="105" spans="1:25" ht="15.75" customHeight="1" thickBot="1" x14ac:dyDescent="0.3">
      <c r="A105" s="1">
        <v>2018</v>
      </c>
      <c r="B105" s="1">
        <v>6</v>
      </c>
      <c r="C105" s="1">
        <v>12</v>
      </c>
      <c r="D105" s="1">
        <v>17.2</v>
      </c>
      <c r="E105" s="1" t="s">
        <v>14</v>
      </c>
      <c r="F105" s="17" t="s">
        <v>16</v>
      </c>
      <c r="G105">
        <f t="shared" si="6"/>
        <v>2.1999999999999993</v>
      </c>
      <c r="H105" s="5">
        <v>43263</v>
      </c>
      <c r="I105" s="60">
        <f t="shared" si="4"/>
        <v>17.2</v>
      </c>
      <c r="J105" s="55">
        <v>0</v>
      </c>
      <c r="K105" s="167">
        <v>0.375</v>
      </c>
      <c r="L105" s="167">
        <v>3</v>
      </c>
      <c r="M105" s="167">
        <v>76.875</v>
      </c>
      <c r="N105" s="168" t="s">
        <v>127</v>
      </c>
      <c r="R105" s="78"/>
      <c r="U105" s="71">
        <v>55</v>
      </c>
      <c r="Y105">
        <v>8</v>
      </c>
    </row>
    <row r="106" spans="1:25" ht="15.75" customHeight="1" thickBot="1" x14ac:dyDescent="0.3">
      <c r="A106" s="1">
        <v>2018</v>
      </c>
      <c r="B106" s="1">
        <v>6</v>
      </c>
      <c r="C106" s="1">
        <v>13</v>
      </c>
      <c r="D106" s="1">
        <v>20.100000000000001</v>
      </c>
      <c r="E106" s="1" t="s">
        <v>14</v>
      </c>
      <c r="F106" s="17" t="s">
        <v>16</v>
      </c>
      <c r="G106">
        <f t="shared" si="6"/>
        <v>5.1000000000000014</v>
      </c>
      <c r="H106" s="5">
        <v>43264</v>
      </c>
      <c r="I106" s="60">
        <f t="shared" si="4"/>
        <v>20.100000000000001</v>
      </c>
      <c r="J106" s="55">
        <v>0</v>
      </c>
      <c r="K106" s="167">
        <v>1.125</v>
      </c>
      <c r="L106" s="167">
        <v>5.625</v>
      </c>
      <c r="M106" s="167">
        <v>66.875</v>
      </c>
      <c r="N106" s="168" t="s">
        <v>121</v>
      </c>
      <c r="R106" s="78"/>
      <c r="U106" s="71">
        <v>100</v>
      </c>
      <c r="W106" s="57">
        <v>8</v>
      </c>
      <c r="Y106">
        <v>25</v>
      </c>
    </row>
    <row r="107" spans="1:25" ht="15.75" customHeight="1" thickBot="1" x14ac:dyDescent="0.3">
      <c r="A107" s="1">
        <v>2018</v>
      </c>
      <c r="B107" s="1">
        <v>6</v>
      </c>
      <c r="C107" s="1">
        <v>14</v>
      </c>
      <c r="D107" s="1">
        <v>15.5</v>
      </c>
      <c r="E107" s="1" t="s">
        <v>14</v>
      </c>
      <c r="F107" s="17" t="s">
        <v>16</v>
      </c>
      <c r="G107">
        <f t="shared" si="6"/>
        <v>0.5</v>
      </c>
      <c r="H107" s="5">
        <v>43265</v>
      </c>
      <c r="I107" s="60">
        <f t="shared" si="4"/>
        <v>15.5</v>
      </c>
      <c r="J107" s="55">
        <v>9.1</v>
      </c>
      <c r="K107" s="167">
        <v>2.75</v>
      </c>
      <c r="L107" s="167">
        <v>8.375</v>
      </c>
      <c r="M107" s="167">
        <v>89.875</v>
      </c>
      <c r="N107" s="168" t="s">
        <v>122</v>
      </c>
      <c r="R107" s="78"/>
      <c r="U107" s="71">
        <v>1</v>
      </c>
      <c r="W107" s="57">
        <v>2</v>
      </c>
      <c r="Y107">
        <v>2</v>
      </c>
    </row>
    <row r="108" spans="1:25" ht="15.75" customHeight="1" thickBot="1" x14ac:dyDescent="0.3">
      <c r="A108" s="1">
        <v>2018</v>
      </c>
      <c r="B108" s="1">
        <v>6</v>
      </c>
      <c r="C108" s="1">
        <v>15</v>
      </c>
      <c r="D108" s="1">
        <v>16.2</v>
      </c>
      <c r="E108" s="1" t="s">
        <v>14</v>
      </c>
      <c r="F108" s="17" t="s">
        <v>16</v>
      </c>
      <c r="G108">
        <f t="shared" si="6"/>
        <v>1.1999999999999993</v>
      </c>
      <c r="H108" s="5">
        <v>43266</v>
      </c>
      <c r="I108" s="60">
        <f t="shared" si="4"/>
        <v>16.2</v>
      </c>
      <c r="J108" s="55">
        <v>0</v>
      </c>
      <c r="K108" s="167">
        <v>1.875</v>
      </c>
      <c r="L108" s="167">
        <v>5.75</v>
      </c>
      <c r="M108" s="167">
        <v>57.875</v>
      </c>
      <c r="N108" s="168" t="s">
        <v>120</v>
      </c>
      <c r="R108" s="78"/>
      <c r="U108" s="71">
        <v>35</v>
      </c>
      <c r="W108" s="57">
        <v>12</v>
      </c>
      <c r="Y108">
        <v>10</v>
      </c>
    </row>
    <row r="109" spans="1:25" ht="15.75" customHeight="1" thickBot="1" x14ac:dyDescent="0.3">
      <c r="A109" s="1">
        <v>2018</v>
      </c>
      <c r="B109" s="1">
        <v>6</v>
      </c>
      <c r="C109" s="1">
        <v>16</v>
      </c>
      <c r="D109" s="1">
        <v>20.6</v>
      </c>
      <c r="E109" s="1" t="s">
        <v>14</v>
      </c>
      <c r="F109" s="17" t="s">
        <v>16</v>
      </c>
      <c r="G109">
        <f t="shared" si="6"/>
        <v>5.6000000000000014</v>
      </c>
      <c r="H109" s="5">
        <v>43267</v>
      </c>
      <c r="I109" s="60">
        <f t="shared" si="4"/>
        <v>20.6</v>
      </c>
      <c r="J109" s="55">
        <v>0</v>
      </c>
      <c r="K109" s="167">
        <v>1.375</v>
      </c>
      <c r="L109" s="167">
        <v>5.625</v>
      </c>
      <c r="M109" s="167">
        <v>59</v>
      </c>
      <c r="N109" s="168" t="s">
        <v>124</v>
      </c>
      <c r="R109" s="78"/>
      <c r="U109" s="71">
        <v>80</v>
      </c>
      <c r="W109" s="57">
        <v>18</v>
      </c>
      <c r="Y109">
        <v>12</v>
      </c>
    </row>
    <row r="110" spans="1:25" ht="15.75" customHeight="1" thickBot="1" x14ac:dyDescent="0.3">
      <c r="A110" s="1">
        <v>2018</v>
      </c>
      <c r="B110" s="1">
        <v>6</v>
      </c>
      <c r="C110" s="1">
        <v>17</v>
      </c>
      <c r="D110" s="1">
        <v>21.3</v>
      </c>
      <c r="E110" s="1" t="s">
        <v>14</v>
      </c>
      <c r="F110" s="17" t="s">
        <v>16</v>
      </c>
      <c r="G110">
        <f t="shared" si="6"/>
        <v>6.3000000000000007</v>
      </c>
      <c r="H110" s="5">
        <v>43268</v>
      </c>
      <c r="I110" s="60">
        <f t="shared" si="4"/>
        <v>21.3</v>
      </c>
      <c r="J110" s="55">
        <v>0</v>
      </c>
      <c r="K110" s="167">
        <v>1.75</v>
      </c>
      <c r="L110" s="167">
        <v>5.5</v>
      </c>
      <c r="M110" s="167">
        <v>56.125</v>
      </c>
      <c r="N110" s="168" t="s">
        <v>129</v>
      </c>
      <c r="R110" s="78"/>
      <c r="U110" s="71">
        <v>115</v>
      </c>
      <c r="W110" s="57">
        <v>26</v>
      </c>
      <c r="Y110">
        <v>13</v>
      </c>
    </row>
    <row r="111" spans="1:25" ht="15.75" customHeight="1" thickBot="1" x14ac:dyDescent="0.3">
      <c r="A111" s="1">
        <v>2018</v>
      </c>
      <c r="B111" s="1">
        <v>6</v>
      </c>
      <c r="C111" s="1">
        <v>18</v>
      </c>
      <c r="D111" s="1">
        <v>23.8</v>
      </c>
      <c r="E111" s="1" t="s">
        <v>14</v>
      </c>
      <c r="F111" s="17" t="s">
        <v>16</v>
      </c>
      <c r="G111">
        <f t="shared" si="6"/>
        <v>8.8000000000000007</v>
      </c>
      <c r="H111" s="5">
        <v>43269</v>
      </c>
      <c r="I111" s="60">
        <f t="shared" si="4"/>
        <v>23.8</v>
      </c>
      <c r="J111" s="55">
        <v>0</v>
      </c>
      <c r="K111" s="167">
        <v>1.375</v>
      </c>
      <c r="L111" s="167">
        <v>7</v>
      </c>
      <c r="M111" s="167">
        <v>62</v>
      </c>
      <c r="N111" s="168" t="s">
        <v>124</v>
      </c>
      <c r="R111" s="78"/>
      <c r="U111" s="71">
        <v>140</v>
      </c>
      <c r="W111" s="57">
        <v>35</v>
      </c>
      <c r="Y111">
        <v>15</v>
      </c>
    </row>
    <row r="112" spans="1:25" ht="15.75" customHeight="1" thickBot="1" x14ac:dyDescent="0.3">
      <c r="A112" s="1">
        <v>2018</v>
      </c>
      <c r="B112" s="1">
        <v>6</v>
      </c>
      <c r="C112" s="1">
        <v>19</v>
      </c>
      <c r="D112" s="1">
        <v>22.2</v>
      </c>
      <c r="E112" s="1" t="s">
        <v>14</v>
      </c>
      <c r="F112" s="17" t="s">
        <v>16</v>
      </c>
      <c r="G112">
        <f t="shared" si="6"/>
        <v>7.1999999999999993</v>
      </c>
      <c r="H112" s="5">
        <v>43270</v>
      </c>
      <c r="I112" s="60">
        <f t="shared" si="4"/>
        <v>22.2</v>
      </c>
      <c r="J112" s="55">
        <v>0.4</v>
      </c>
      <c r="K112" s="167">
        <v>2.5</v>
      </c>
      <c r="L112" s="167">
        <v>9.125</v>
      </c>
      <c r="M112" s="167">
        <v>65.125</v>
      </c>
      <c r="N112" s="168" t="s">
        <v>118</v>
      </c>
      <c r="R112" s="78"/>
      <c r="U112" s="71">
        <v>55</v>
      </c>
      <c r="V112" s="71">
        <v>4</v>
      </c>
      <c r="W112" s="57">
        <v>24</v>
      </c>
      <c r="Y112">
        <v>12</v>
      </c>
    </row>
    <row r="113" spans="1:26" ht="15.75" customHeight="1" thickBot="1" x14ac:dyDescent="0.3">
      <c r="A113" s="1">
        <v>2018</v>
      </c>
      <c r="B113" s="1">
        <v>6</v>
      </c>
      <c r="C113" s="1">
        <v>20</v>
      </c>
      <c r="D113" s="1">
        <v>19.2</v>
      </c>
      <c r="E113" s="1" t="s">
        <v>14</v>
      </c>
      <c r="F113" s="17" t="s">
        <v>16</v>
      </c>
      <c r="G113">
        <f t="shared" si="6"/>
        <v>4.1999999999999993</v>
      </c>
      <c r="H113" s="5">
        <v>43271</v>
      </c>
      <c r="I113" s="60">
        <f t="shared" si="4"/>
        <v>19.2</v>
      </c>
      <c r="J113" s="55">
        <v>0</v>
      </c>
      <c r="K113" s="167">
        <v>2.625</v>
      </c>
      <c r="L113" s="167">
        <v>7.625</v>
      </c>
      <c r="M113" s="167">
        <v>62.375</v>
      </c>
      <c r="N113" s="168" t="s">
        <v>120</v>
      </c>
      <c r="R113" s="78"/>
      <c r="U113" s="71">
        <v>45</v>
      </c>
      <c r="V113" s="71">
        <v>6</v>
      </c>
      <c r="W113" s="57">
        <v>38</v>
      </c>
      <c r="Y113">
        <v>11</v>
      </c>
    </row>
    <row r="114" spans="1:26" ht="15.75" customHeight="1" thickBot="1" x14ac:dyDescent="0.3">
      <c r="A114" s="1">
        <v>2018</v>
      </c>
      <c r="B114" s="1">
        <v>6</v>
      </c>
      <c r="C114" s="1">
        <v>21</v>
      </c>
      <c r="D114" s="1">
        <v>19.2</v>
      </c>
      <c r="E114" s="1" t="s">
        <v>14</v>
      </c>
      <c r="F114" s="17" t="s">
        <v>16</v>
      </c>
      <c r="G114">
        <f t="shared" si="6"/>
        <v>4.1999999999999993</v>
      </c>
      <c r="H114" s="5">
        <v>43272</v>
      </c>
      <c r="I114" s="60">
        <f t="shared" si="4"/>
        <v>19.2</v>
      </c>
      <c r="J114" s="55">
        <v>0.5</v>
      </c>
      <c r="K114" s="167">
        <v>1.625</v>
      </c>
      <c r="L114" s="167">
        <v>6.375</v>
      </c>
      <c r="M114" s="167">
        <v>64.125</v>
      </c>
      <c r="N114" s="168" t="s">
        <v>119</v>
      </c>
      <c r="R114" s="78"/>
      <c r="U114" s="71">
        <v>20</v>
      </c>
      <c r="V114" s="71">
        <v>5</v>
      </c>
      <c r="W114" s="57">
        <v>27</v>
      </c>
      <c r="Y114">
        <v>9</v>
      </c>
    </row>
    <row r="115" spans="1:26" ht="15.75" customHeight="1" thickBot="1" x14ac:dyDescent="0.3">
      <c r="A115" s="1">
        <v>2018</v>
      </c>
      <c r="B115" s="1">
        <v>6</v>
      </c>
      <c r="C115" s="1">
        <v>22</v>
      </c>
      <c r="D115" s="1">
        <v>23.9</v>
      </c>
      <c r="E115" s="1" t="s">
        <v>14</v>
      </c>
      <c r="F115" s="17" t="s">
        <v>16</v>
      </c>
      <c r="G115">
        <f t="shared" si="6"/>
        <v>8.8999999999999986</v>
      </c>
      <c r="H115" s="5">
        <v>43273</v>
      </c>
      <c r="I115" s="60">
        <f t="shared" si="4"/>
        <v>23.9</v>
      </c>
      <c r="J115" s="55">
        <v>0</v>
      </c>
      <c r="K115" s="167">
        <v>1.625</v>
      </c>
      <c r="L115" s="167">
        <v>6.5</v>
      </c>
      <c r="M115" s="167">
        <v>43.5</v>
      </c>
      <c r="N115" s="168" t="s">
        <v>121</v>
      </c>
      <c r="R115" s="78"/>
      <c r="U115" s="71">
        <v>35</v>
      </c>
      <c r="V115" s="71">
        <v>13</v>
      </c>
      <c r="W115" s="57">
        <v>45</v>
      </c>
      <c r="Y115">
        <v>13</v>
      </c>
    </row>
    <row r="116" spans="1:26" ht="15.75" customHeight="1" thickBot="1" x14ac:dyDescent="0.3">
      <c r="A116" s="1">
        <v>2018</v>
      </c>
      <c r="B116" s="1">
        <v>6</v>
      </c>
      <c r="C116" s="1">
        <v>23</v>
      </c>
      <c r="D116" s="1">
        <v>24.8</v>
      </c>
      <c r="E116" s="1" t="s">
        <v>14</v>
      </c>
      <c r="F116" s="17" t="s">
        <v>16</v>
      </c>
      <c r="G116">
        <f t="shared" si="6"/>
        <v>9.8000000000000007</v>
      </c>
      <c r="H116" s="5">
        <v>43274</v>
      </c>
      <c r="I116" s="60">
        <f t="shared" si="4"/>
        <v>24.8</v>
      </c>
      <c r="J116" s="55">
        <v>0</v>
      </c>
      <c r="K116" s="167">
        <v>2.125</v>
      </c>
      <c r="L116" s="167">
        <v>6.125</v>
      </c>
      <c r="M116" s="167">
        <v>65.625</v>
      </c>
      <c r="N116" s="168" t="s">
        <v>119</v>
      </c>
      <c r="R116" s="78"/>
      <c r="U116" s="71">
        <v>25</v>
      </c>
      <c r="V116" s="71">
        <v>18</v>
      </c>
      <c r="W116" s="57">
        <v>56</v>
      </c>
      <c r="Y116">
        <v>15</v>
      </c>
    </row>
    <row r="117" spans="1:26" ht="15.75" customHeight="1" thickBot="1" x14ac:dyDescent="0.3">
      <c r="A117" s="1">
        <v>2018</v>
      </c>
      <c r="B117" s="1">
        <v>6</v>
      </c>
      <c r="C117" s="1">
        <v>24</v>
      </c>
      <c r="D117" s="1">
        <v>19.8</v>
      </c>
      <c r="E117" s="1" t="s">
        <v>14</v>
      </c>
      <c r="F117" s="17" t="s">
        <v>16</v>
      </c>
      <c r="G117">
        <f t="shared" si="6"/>
        <v>4.8000000000000007</v>
      </c>
      <c r="H117" s="5">
        <v>43275</v>
      </c>
      <c r="I117" s="60">
        <f t="shared" si="4"/>
        <v>19.8</v>
      </c>
      <c r="J117" s="55">
        <v>11.5</v>
      </c>
      <c r="K117" s="167">
        <v>0.375</v>
      </c>
      <c r="L117" s="167">
        <v>3.125</v>
      </c>
      <c r="M117" s="167">
        <v>79.875</v>
      </c>
      <c r="N117" s="168" t="s">
        <v>127</v>
      </c>
      <c r="R117" s="78"/>
      <c r="U117" s="71">
        <v>2</v>
      </c>
      <c r="V117" s="71">
        <v>4</v>
      </c>
      <c r="W117" s="57">
        <v>7</v>
      </c>
      <c r="Y117">
        <v>2</v>
      </c>
    </row>
    <row r="118" spans="1:26" ht="15.75" customHeight="1" thickBot="1" x14ac:dyDescent="0.3">
      <c r="A118" s="1">
        <v>2018</v>
      </c>
      <c r="B118" s="1">
        <v>6</v>
      </c>
      <c r="C118" s="1">
        <v>25</v>
      </c>
      <c r="D118" s="1">
        <v>22.4</v>
      </c>
      <c r="E118" s="1" t="s">
        <v>14</v>
      </c>
      <c r="F118" s="17" t="s">
        <v>16</v>
      </c>
      <c r="G118">
        <f t="shared" si="6"/>
        <v>7.3999999999999986</v>
      </c>
      <c r="H118" s="5">
        <v>43276</v>
      </c>
      <c r="I118" s="60">
        <f t="shared" si="4"/>
        <v>22.4</v>
      </c>
      <c r="J118" s="55">
        <v>0</v>
      </c>
      <c r="K118" s="167">
        <v>1.5</v>
      </c>
      <c r="L118" s="167">
        <v>4.5</v>
      </c>
      <c r="M118" s="167">
        <v>76</v>
      </c>
      <c r="N118" s="168" t="s">
        <v>117</v>
      </c>
      <c r="R118" s="78"/>
      <c r="V118" s="71">
        <v>12</v>
      </c>
      <c r="W118" s="57">
        <v>32</v>
      </c>
      <c r="X118" s="57">
        <v>8</v>
      </c>
      <c r="Y118">
        <v>10</v>
      </c>
    </row>
    <row r="119" spans="1:26" ht="15.75" customHeight="1" thickBot="1" x14ac:dyDescent="0.3">
      <c r="A119" s="1">
        <v>2018</v>
      </c>
      <c r="B119" s="1">
        <v>6</v>
      </c>
      <c r="C119" s="1">
        <v>26</v>
      </c>
      <c r="D119" s="1">
        <v>20.2</v>
      </c>
      <c r="E119" s="1" t="s">
        <v>14</v>
      </c>
      <c r="F119" s="17" t="s">
        <v>16</v>
      </c>
      <c r="G119">
        <f t="shared" si="6"/>
        <v>5.1999999999999993</v>
      </c>
      <c r="H119" s="5">
        <v>43277</v>
      </c>
      <c r="I119" s="60">
        <f t="shared" si="4"/>
        <v>20.2</v>
      </c>
      <c r="J119" s="55">
        <v>8</v>
      </c>
      <c r="K119" s="167">
        <v>1.25</v>
      </c>
      <c r="L119" s="167">
        <v>4.125</v>
      </c>
      <c r="M119" s="167">
        <v>88</v>
      </c>
      <c r="N119" s="168" t="s">
        <v>124</v>
      </c>
      <c r="R119" s="78"/>
      <c r="V119" s="71">
        <v>3</v>
      </c>
      <c r="W119" s="57">
        <v>9</v>
      </c>
      <c r="X119" s="57">
        <v>3</v>
      </c>
      <c r="Y119">
        <v>3</v>
      </c>
    </row>
    <row r="120" spans="1:26" ht="15.75" customHeight="1" thickBot="1" x14ac:dyDescent="0.3">
      <c r="A120" s="1">
        <v>2018</v>
      </c>
      <c r="B120" s="1">
        <v>6</v>
      </c>
      <c r="C120" s="1">
        <v>27</v>
      </c>
      <c r="D120" s="1">
        <v>21.3</v>
      </c>
      <c r="E120" s="1" t="s">
        <v>14</v>
      </c>
      <c r="F120" s="17" t="s">
        <v>16</v>
      </c>
      <c r="G120">
        <f t="shared" si="6"/>
        <v>6.3000000000000007</v>
      </c>
      <c r="H120" s="5">
        <v>43278</v>
      </c>
      <c r="I120" s="60">
        <f t="shared" si="4"/>
        <v>21.3</v>
      </c>
      <c r="J120" s="55">
        <v>0</v>
      </c>
      <c r="K120" s="167">
        <v>0.875</v>
      </c>
      <c r="L120" s="167">
        <v>4</v>
      </c>
      <c r="M120" s="167">
        <v>80.75</v>
      </c>
      <c r="N120" s="168" t="s">
        <v>129</v>
      </c>
      <c r="R120" s="78"/>
      <c r="V120" s="71">
        <v>9</v>
      </c>
      <c r="W120" s="57">
        <v>48</v>
      </c>
      <c r="X120" s="57">
        <v>12</v>
      </c>
      <c r="Y120">
        <v>8</v>
      </c>
      <c r="Z120">
        <v>1</v>
      </c>
    </row>
    <row r="121" spans="1:26" ht="15.75" customHeight="1" thickBot="1" x14ac:dyDescent="0.3">
      <c r="A121" s="1">
        <v>2018</v>
      </c>
      <c r="B121" s="1">
        <v>6</v>
      </c>
      <c r="C121" s="1">
        <v>28</v>
      </c>
      <c r="D121" s="1">
        <v>21.9</v>
      </c>
      <c r="E121" s="1" t="s">
        <v>14</v>
      </c>
      <c r="F121" s="17" t="s">
        <v>16</v>
      </c>
      <c r="G121">
        <f t="shared" si="6"/>
        <v>6.8999999999999986</v>
      </c>
      <c r="H121" s="5">
        <v>43279</v>
      </c>
      <c r="I121" s="60">
        <f t="shared" si="4"/>
        <v>21.9</v>
      </c>
      <c r="J121" s="55">
        <v>0</v>
      </c>
      <c r="K121" s="167">
        <v>1</v>
      </c>
      <c r="L121" s="167">
        <v>4.25</v>
      </c>
      <c r="M121" s="167">
        <v>70.5</v>
      </c>
      <c r="N121" s="168" t="s">
        <v>118</v>
      </c>
      <c r="R121" s="78"/>
      <c r="V121" s="71">
        <v>8</v>
      </c>
      <c r="W121" s="57">
        <v>62</v>
      </c>
      <c r="X121" s="57">
        <v>17</v>
      </c>
      <c r="Y121">
        <v>8</v>
      </c>
      <c r="Z121">
        <v>2</v>
      </c>
    </row>
    <row r="122" spans="1:26" ht="15.75" customHeight="1" thickBot="1" x14ac:dyDescent="0.3">
      <c r="A122" s="1">
        <v>2018</v>
      </c>
      <c r="B122" s="1">
        <v>6</v>
      </c>
      <c r="C122" s="1">
        <v>29</v>
      </c>
      <c r="D122" s="1">
        <v>22.7</v>
      </c>
      <c r="E122" s="1" t="s">
        <v>14</v>
      </c>
      <c r="F122" s="17" t="s">
        <v>16</v>
      </c>
      <c r="G122">
        <f t="shared" si="6"/>
        <v>7.6999999999999993</v>
      </c>
      <c r="H122" s="5">
        <v>43280</v>
      </c>
      <c r="I122" s="60">
        <f t="shared" si="4"/>
        <v>22.7</v>
      </c>
      <c r="J122" s="55">
        <v>1.5</v>
      </c>
      <c r="K122" s="167">
        <v>1.5</v>
      </c>
      <c r="L122" s="167">
        <v>7.625</v>
      </c>
      <c r="M122" s="167">
        <v>70.625</v>
      </c>
      <c r="N122" s="168" t="s">
        <v>121</v>
      </c>
      <c r="R122" s="78"/>
      <c r="V122" s="71">
        <v>6</v>
      </c>
      <c r="W122" s="57">
        <v>43</v>
      </c>
      <c r="X122" s="57">
        <v>15</v>
      </c>
      <c r="Y122">
        <v>6</v>
      </c>
      <c r="Z122">
        <v>7</v>
      </c>
    </row>
    <row r="123" spans="1:26" ht="15.75" customHeight="1" thickBot="1" x14ac:dyDescent="0.3">
      <c r="A123" s="1">
        <v>2018</v>
      </c>
      <c r="B123" s="1">
        <v>6</v>
      </c>
      <c r="C123" s="1">
        <v>30</v>
      </c>
      <c r="D123" s="1">
        <v>20.100000000000001</v>
      </c>
      <c r="E123" s="1" t="s">
        <v>14</v>
      </c>
      <c r="F123" s="17" t="s">
        <v>16</v>
      </c>
      <c r="G123">
        <f t="shared" si="6"/>
        <v>5.1000000000000014</v>
      </c>
      <c r="H123" s="5">
        <v>43281</v>
      </c>
      <c r="I123" s="60">
        <f t="shared" si="4"/>
        <v>20.100000000000001</v>
      </c>
      <c r="J123" s="55">
        <v>7.3</v>
      </c>
      <c r="K123" s="167">
        <v>1.5</v>
      </c>
      <c r="L123" s="167">
        <v>6</v>
      </c>
      <c r="M123" s="167">
        <v>80.75</v>
      </c>
      <c r="N123" s="168" t="s">
        <v>121</v>
      </c>
      <c r="R123" s="78"/>
      <c r="V123" s="71">
        <v>3</v>
      </c>
      <c r="W123" s="57">
        <v>12</v>
      </c>
      <c r="X123" s="57">
        <v>6</v>
      </c>
      <c r="Y123">
        <v>2</v>
      </c>
      <c r="Z123">
        <v>4</v>
      </c>
    </row>
    <row r="124" spans="1:26" ht="15.75" customHeight="1" thickBot="1" x14ac:dyDescent="0.3">
      <c r="A124" s="1">
        <v>2018</v>
      </c>
      <c r="B124" s="1">
        <v>7</v>
      </c>
      <c r="C124" s="1">
        <v>1</v>
      </c>
      <c r="D124" s="1">
        <v>20.3</v>
      </c>
      <c r="E124" s="1" t="s">
        <v>14</v>
      </c>
      <c r="F124" s="17" t="s">
        <v>16</v>
      </c>
      <c r="G124">
        <f t="shared" si="6"/>
        <v>5.3000000000000007</v>
      </c>
      <c r="H124" s="5">
        <v>43282</v>
      </c>
      <c r="I124" s="60">
        <f t="shared" si="4"/>
        <v>20.3</v>
      </c>
      <c r="J124" s="55">
        <v>9.4</v>
      </c>
      <c r="K124" s="167">
        <v>0.625</v>
      </c>
      <c r="L124" s="167">
        <v>4</v>
      </c>
      <c r="M124" s="167">
        <v>84</v>
      </c>
      <c r="N124" s="168" t="s">
        <v>127</v>
      </c>
      <c r="R124" s="78"/>
      <c r="V124" s="71">
        <v>2</v>
      </c>
      <c r="W124" s="57">
        <v>4</v>
      </c>
      <c r="X124" s="57">
        <v>3</v>
      </c>
      <c r="Y124">
        <v>1</v>
      </c>
      <c r="Z124">
        <v>2</v>
      </c>
    </row>
    <row r="125" spans="1:26" ht="15.75" customHeight="1" thickBot="1" x14ac:dyDescent="0.3">
      <c r="A125" s="1">
        <v>2018</v>
      </c>
      <c r="B125" s="1">
        <v>7</v>
      </c>
      <c r="C125" s="1">
        <v>2</v>
      </c>
      <c r="D125" s="1">
        <v>20.9</v>
      </c>
      <c r="E125" s="1" t="s">
        <v>14</v>
      </c>
      <c r="F125" s="17" t="s">
        <v>16</v>
      </c>
      <c r="G125">
        <f t="shared" si="6"/>
        <v>5.8999999999999986</v>
      </c>
      <c r="H125" s="5">
        <v>43283</v>
      </c>
      <c r="I125" s="60">
        <f t="shared" si="4"/>
        <v>20.9</v>
      </c>
      <c r="J125" s="55">
        <v>0</v>
      </c>
      <c r="K125" s="167">
        <v>0.5</v>
      </c>
      <c r="L125" s="167">
        <v>3.25</v>
      </c>
      <c r="M125" s="167">
        <v>81.5</v>
      </c>
      <c r="N125" s="168" t="s">
        <v>124</v>
      </c>
      <c r="R125" s="78"/>
      <c r="V125" s="71">
        <v>4</v>
      </c>
      <c r="W125" s="57">
        <v>28</v>
      </c>
      <c r="X125" s="57">
        <v>31</v>
      </c>
      <c r="Y125">
        <v>6</v>
      </c>
      <c r="Z125">
        <v>5</v>
      </c>
    </row>
    <row r="126" spans="1:26" ht="15.75" customHeight="1" thickBot="1" x14ac:dyDescent="0.3">
      <c r="A126" s="1">
        <v>2018</v>
      </c>
      <c r="B126" s="1">
        <v>7</v>
      </c>
      <c r="C126" s="1">
        <v>3</v>
      </c>
      <c r="D126" s="1">
        <v>20.6</v>
      </c>
      <c r="E126" s="1" t="s">
        <v>14</v>
      </c>
      <c r="F126" s="17" t="s">
        <v>16</v>
      </c>
      <c r="G126">
        <f t="shared" si="6"/>
        <v>5.6000000000000014</v>
      </c>
      <c r="H126" s="5">
        <v>43284</v>
      </c>
      <c r="I126" s="60">
        <f t="shared" si="4"/>
        <v>20.6</v>
      </c>
      <c r="J126" s="55">
        <v>5.6</v>
      </c>
      <c r="K126" s="167">
        <v>1.5</v>
      </c>
      <c r="L126" s="167">
        <v>6.25</v>
      </c>
      <c r="M126" s="167">
        <v>84.5</v>
      </c>
      <c r="N126" s="168" t="s">
        <v>123</v>
      </c>
      <c r="R126" s="78"/>
      <c r="V126" s="71">
        <v>2</v>
      </c>
      <c r="W126" s="57">
        <v>15</v>
      </c>
      <c r="X126" s="57">
        <v>14</v>
      </c>
      <c r="Y126">
        <v>3</v>
      </c>
      <c r="Z126">
        <v>3</v>
      </c>
    </row>
    <row r="127" spans="1:26" ht="15.75" customHeight="1" thickBot="1" x14ac:dyDescent="0.3">
      <c r="A127" s="1">
        <v>2018</v>
      </c>
      <c r="B127" s="1">
        <v>7</v>
      </c>
      <c r="C127" s="1">
        <v>4</v>
      </c>
      <c r="D127" s="1">
        <v>15.8</v>
      </c>
      <c r="E127" s="1" t="s">
        <v>14</v>
      </c>
      <c r="F127" s="17" t="s">
        <v>16</v>
      </c>
      <c r="G127">
        <f t="shared" si="6"/>
        <v>0.80000000000000071</v>
      </c>
      <c r="H127" s="5">
        <v>43285</v>
      </c>
      <c r="I127" s="60">
        <f t="shared" si="4"/>
        <v>15.8</v>
      </c>
      <c r="J127" s="55">
        <v>0</v>
      </c>
      <c r="K127" s="167">
        <v>1.125</v>
      </c>
      <c r="L127" s="167">
        <v>4.75</v>
      </c>
      <c r="M127" s="167">
        <v>71.875</v>
      </c>
      <c r="N127" s="168" t="s">
        <v>120</v>
      </c>
      <c r="R127" s="78"/>
      <c r="W127" s="57">
        <v>55</v>
      </c>
      <c r="X127" s="57">
        <v>18</v>
      </c>
      <c r="Y127">
        <v>6</v>
      </c>
      <c r="Z127">
        <v>5</v>
      </c>
    </row>
    <row r="128" spans="1:26" ht="15.75" customHeight="1" thickBot="1" x14ac:dyDescent="0.3">
      <c r="A128" s="1">
        <v>2018</v>
      </c>
      <c r="B128" s="1">
        <v>7</v>
      </c>
      <c r="C128" s="1">
        <v>5</v>
      </c>
      <c r="D128" s="1">
        <v>15.3</v>
      </c>
      <c r="E128" s="1" t="s">
        <v>14</v>
      </c>
      <c r="F128" s="17" t="s">
        <v>16</v>
      </c>
      <c r="G128">
        <f t="shared" si="6"/>
        <v>0.30000000000000071</v>
      </c>
      <c r="H128" s="5">
        <v>43286</v>
      </c>
      <c r="I128" s="60">
        <f t="shared" si="4"/>
        <v>15.3</v>
      </c>
      <c r="J128" s="55">
        <v>1.4</v>
      </c>
      <c r="K128" s="167">
        <v>1</v>
      </c>
      <c r="L128" s="167">
        <v>4.375</v>
      </c>
      <c r="M128" s="167">
        <v>79.75</v>
      </c>
      <c r="N128" s="168" t="s">
        <v>117</v>
      </c>
      <c r="R128" s="78"/>
      <c r="W128" s="57">
        <v>38</v>
      </c>
      <c r="X128" s="57">
        <v>16</v>
      </c>
      <c r="Y128">
        <v>5</v>
      </c>
      <c r="Z128">
        <v>4</v>
      </c>
    </row>
    <row r="129" spans="1:27" ht="15.75" customHeight="1" thickBot="1" x14ac:dyDescent="0.3">
      <c r="A129" s="1">
        <v>2018</v>
      </c>
      <c r="B129" s="1">
        <v>7</v>
      </c>
      <c r="C129" s="1">
        <v>6</v>
      </c>
      <c r="D129" s="1">
        <v>16.7</v>
      </c>
      <c r="E129" s="1" t="s">
        <v>14</v>
      </c>
      <c r="F129" s="17" t="s">
        <v>16</v>
      </c>
      <c r="G129">
        <f t="shared" si="6"/>
        <v>1.6999999999999993</v>
      </c>
      <c r="H129" s="5">
        <v>43287</v>
      </c>
      <c r="I129" s="60">
        <f t="shared" si="4"/>
        <v>16.7</v>
      </c>
      <c r="J129" s="55">
        <v>1.4</v>
      </c>
      <c r="K129" s="167">
        <v>0.75</v>
      </c>
      <c r="L129" s="167">
        <v>3.25</v>
      </c>
      <c r="M129" s="167">
        <v>82.25</v>
      </c>
      <c r="N129" s="168" t="s">
        <v>124</v>
      </c>
      <c r="R129" s="78"/>
      <c r="W129" s="57">
        <v>41</v>
      </c>
      <c r="X129" s="57">
        <v>14</v>
      </c>
      <c r="Y129">
        <v>4</v>
      </c>
      <c r="Z129">
        <v>5</v>
      </c>
    </row>
    <row r="130" spans="1:27" ht="15.75" customHeight="1" thickBot="1" x14ac:dyDescent="0.3">
      <c r="A130" s="1">
        <v>2018</v>
      </c>
      <c r="B130" s="1">
        <v>7</v>
      </c>
      <c r="C130" s="1">
        <v>7</v>
      </c>
      <c r="D130" s="1">
        <v>17.899999999999999</v>
      </c>
      <c r="E130" s="1" t="s">
        <v>14</v>
      </c>
      <c r="F130" s="17" t="s">
        <v>16</v>
      </c>
      <c r="G130">
        <f t="shared" si="6"/>
        <v>2.8999999999999986</v>
      </c>
      <c r="H130" s="5">
        <v>43288</v>
      </c>
      <c r="I130" s="60">
        <f t="shared" si="4"/>
        <v>17.899999999999999</v>
      </c>
      <c r="J130" s="55">
        <v>0</v>
      </c>
      <c r="K130" s="167">
        <v>1.375</v>
      </c>
      <c r="L130" s="167">
        <v>4.25</v>
      </c>
      <c r="M130" s="167">
        <v>68.125</v>
      </c>
      <c r="N130" s="168" t="s">
        <v>125</v>
      </c>
      <c r="R130" s="78"/>
      <c r="W130" s="57">
        <v>67</v>
      </c>
      <c r="X130" s="57">
        <v>13</v>
      </c>
      <c r="Y130">
        <v>6</v>
      </c>
      <c r="Z130">
        <v>8</v>
      </c>
    </row>
    <row r="131" spans="1:27" ht="15.75" customHeight="1" thickBot="1" x14ac:dyDescent="0.3">
      <c r="A131" s="1">
        <v>2018</v>
      </c>
      <c r="B131" s="1">
        <v>7</v>
      </c>
      <c r="C131" s="1">
        <v>8</v>
      </c>
      <c r="D131" s="1">
        <v>19.100000000000001</v>
      </c>
      <c r="E131" s="1" t="s">
        <v>14</v>
      </c>
      <c r="F131" s="17" t="s">
        <v>16</v>
      </c>
      <c r="G131">
        <f t="shared" si="6"/>
        <v>4.1000000000000014</v>
      </c>
      <c r="H131" s="5">
        <v>43289</v>
      </c>
      <c r="I131" s="60">
        <f t="shared" ref="I131:I194" si="7">D131</f>
        <v>19.100000000000001</v>
      </c>
      <c r="J131" s="55">
        <v>0</v>
      </c>
      <c r="K131" s="167">
        <v>1.625</v>
      </c>
      <c r="L131" s="167">
        <v>5.375</v>
      </c>
      <c r="M131" s="167">
        <v>57.75</v>
      </c>
      <c r="N131" s="168" t="s">
        <v>125</v>
      </c>
      <c r="R131" s="78"/>
      <c r="W131" s="57">
        <v>98</v>
      </c>
      <c r="X131" s="57">
        <v>12</v>
      </c>
      <c r="Y131">
        <v>5</v>
      </c>
      <c r="Z131">
        <v>15</v>
      </c>
    </row>
    <row r="132" spans="1:27" ht="15.75" customHeight="1" thickBot="1" x14ac:dyDescent="0.3">
      <c r="A132" s="1">
        <v>2018</v>
      </c>
      <c r="B132" s="1">
        <v>7</v>
      </c>
      <c r="C132" s="1">
        <v>9</v>
      </c>
      <c r="D132" s="1">
        <v>19.600000000000001</v>
      </c>
      <c r="E132" s="1" t="s">
        <v>14</v>
      </c>
      <c r="F132" s="17" t="s">
        <v>16</v>
      </c>
      <c r="G132">
        <f t="shared" si="6"/>
        <v>4.6000000000000014</v>
      </c>
      <c r="H132" s="5">
        <v>43290</v>
      </c>
      <c r="I132" s="60">
        <f t="shared" si="7"/>
        <v>19.600000000000001</v>
      </c>
      <c r="J132" s="55">
        <v>0</v>
      </c>
      <c r="K132" s="167">
        <v>1.375</v>
      </c>
      <c r="L132" s="167">
        <v>6.125</v>
      </c>
      <c r="M132" s="167">
        <v>58.125</v>
      </c>
      <c r="N132" s="168" t="s">
        <v>130</v>
      </c>
      <c r="R132" s="78"/>
      <c r="W132" s="57">
        <v>92</v>
      </c>
      <c r="X132" s="57">
        <v>11</v>
      </c>
      <c r="Y132">
        <v>4</v>
      </c>
      <c r="Z132">
        <v>18</v>
      </c>
    </row>
    <row r="133" spans="1:27" ht="15.75" customHeight="1" thickBot="1" x14ac:dyDescent="0.3">
      <c r="A133" s="1">
        <v>2018</v>
      </c>
      <c r="B133" s="1">
        <v>7</v>
      </c>
      <c r="C133" s="1">
        <v>10</v>
      </c>
      <c r="D133" s="1">
        <v>19.899999999999999</v>
      </c>
      <c r="E133" s="1" t="s">
        <v>14</v>
      </c>
      <c r="F133" s="17" t="s">
        <v>16</v>
      </c>
      <c r="G133">
        <f t="shared" si="6"/>
        <v>4.8999999999999986</v>
      </c>
      <c r="H133" s="5">
        <v>43291</v>
      </c>
      <c r="I133" s="60">
        <f t="shared" si="7"/>
        <v>19.899999999999999</v>
      </c>
      <c r="J133" s="55">
        <v>0</v>
      </c>
      <c r="K133" s="167">
        <v>1.25</v>
      </c>
      <c r="L133" s="167">
        <v>5.125</v>
      </c>
      <c r="M133" s="167">
        <v>58.75</v>
      </c>
      <c r="N133" s="168" t="s">
        <v>127</v>
      </c>
      <c r="R133" s="78"/>
      <c r="W133" s="57">
        <v>87</v>
      </c>
      <c r="X133" s="57">
        <v>5</v>
      </c>
      <c r="Y133">
        <v>4</v>
      </c>
      <c r="Z133">
        <v>21</v>
      </c>
    </row>
    <row r="134" spans="1:27" ht="15.75" customHeight="1" thickBot="1" x14ac:dyDescent="0.3">
      <c r="A134" s="1">
        <v>2018</v>
      </c>
      <c r="B134" s="1">
        <v>7</v>
      </c>
      <c r="C134" s="1">
        <v>11</v>
      </c>
      <c r="D134" s="1">
        <v>21.3</v>
      </c>
      <c r="E134" s="1" t="s">
        <v>14</v>
      </c>
      <c r="F134" s="17" t="s">
        <v>16</v>
      </c>
      <c r="G134">
        <f t="shared" si="6"/>
        <v>6.3000000000000007</v>
      </c>
      <c r="H134" s="5">
        <v>43292</v>
      </c>
      <c r="I134" s="60">
        <f t="shared" si="7"/>
        <v>21.3</v>
      </c>
      <c r="J134" s="55">
        <v>0</v>
      </c>
      <c r="K134" s="167">
        <v>1.125</v>
      </c>
      <c r="L134" s="167">
        <v>4.875</v>
      </c>
      <c r="M134" s="167">
        <v>61.375</v>
      </c>
      <c r="N134" s="168" t="s">
        <v>125</v>
      </c>
      <c r="R134" s="78"/>
      <c r="W134" s="57">
        <v>83</v>
      </c>
      <c r="Y134">
        <v>4</v>
      </c>
      <c r="Z134">
        <v>23</v>
      </c>
    </row>
    <row r="135" spans="1:27" ht="15.75" customHeight="1" thickBot="1" x14ac:dyDescent="0.3">
      <c r="A135" s="1">
        <v>2018</v>
      </c>
      <c r="B135" s="1">
        <v>7</v>
      </c>
      <c r="C135" s="1">
        <v>12</v>
      </c>
      <c r="D135" s="1">
        <v>22.3</v>
      </c>
      <c r="E135" s="1" t="s">
        <v>14</v>
      </c>
      <c r="F135" s="17" t="s">
        <v>16</v>
      </c>
      <c r="G135">
        <f t="shared" si="6"/>
        <v>7.3000000000000007</v>
      </c>
      <c r="H135" s="5">
        <v>43293</v>
      </c>
      <c r="I135" s="60">
        <f t="shared" si="7"/>
        <v>22.3</v>
      </c>
      <c r="J135" s="55">
        <v>0</v>
      </c>
      <c r="K135" s="167">
        <v>0.75</v>
      </c>
      <c r="L135" s="167">
        <v>3.25</v>
      </c>
      <c r="M135" s="167">
        <v>67.25</v>
      </c>
      <c r="N135" s="168" t="s">
        <v>130</v>
      </c>
      <c r="R135" s="78"/>
      <c r="W135" s="57">
        <v>78</v>
      </c>
      <c r="Y135">
        <v>5</v>
      </c>
      <c r="Z135">
        <v>24</v>
      </c>
    </row>
    <row r="136" spans="1:27" ht="15.75" customHeight="1" thickBot="1" x14ac:dyDescent="0.3">
      <c r="A136" s="1">
        <v>2018</v>
      </c>
      <c r="B136" s="1">
        <v>7</v>
      </c>
      <c r="C136" s="1">
        <v>13</v>
      </c>
      <c r="D136" s="1">
        <v>21.7</v>
      </c>
      <c r="E136" s="1" t="s">
        <v>14</v>
      </c>
      <c r="F136" s="17" t="s">
        <v>16</v>
      </c>
      <c r="G136">
        <f t="shared" si="6"/>
        <v>6.6999999999999993</v>
      </c>
      <c r="H136" s="5">
        <v>43294</v>
      </c>
      <c r="I136" s="60">
        <f t="shared" si="7"/>
        <v>21.7</v>
      </c>
      <c r="J136" s="55">
        <v>0</v>
      </c>
      <c r="K136" s="167">
        <v>0.875</v>
      </c>
      <c r="L136" s="167">
        <v>3.375</v>
      </c>
      <c r="M136" s="167">
        <v>71.125</v>
      </c>
      <c r="N136" s="168" t="s">
        <v>121</v>
      </c>
      <c r="R136" s="78"/>
      <c r="W136" s="57">
        <v>74</v>
      </c>
      <c r="Y136">
        <v>4</v>
      </c>
      <c r="Z136">
        <v>22</v>
      </c>
    </row>
    <row r="137" spans="1:27" ht="15.75" customHeight="1" thickBot="1" x14ac:dyDescent="0.3">
      <c r="A137" s="1">
        <v>2018</v>
      </c>
      <c r="B137" s="1">
        <v>7</v>
      </c>
      <c r="C137" s="1">
        <v>14</v>
      </c>
      <c r="D137" s="1">
        <v>23</v>
      </c>
      <c r="E137" s="1" t="s">
        <v>14</v>
      </c>
      <c r="F137" s="17" t="s">
        <v>16</v>
      </c>
      <c r="G137">
        <f t="shared" si="6"/>
        <v>8</v>
      </c>
      <c r="H137" s="5">
        <v>43295</v>
      </c>
      <c r="I137" s="60">
        <f t="shared" si="7"/>
        <v>23</v>
      </c>
      <c r="J137" s="55">
        <v>0</v>
      </c>
      <c r="K137" s="167">
        <v>0.875</v>
      </c>
      <c r="L137" s="167">
        <v>3.875</v>
      </c>
      <c r="M137" s="167">
        <v>72.625</v>
      </c>
      <c r="N137" s="168" t="s">
        <v>117</v>
      </c>
      <c r="R137" s="78"/>
      <c r="W137" s="57">
        <v>69</v>
      </c>
      <c r="Y137">
        <v>5</v>
      </c>
      <c r="Z137">
        <v>20</v>
      </c>
    </row>
    <row r="138" spans="1:27" ht="15.75" customHeight="1" thickBot="1" x14ac:dyDescent="0.3">
      <c r="A138" s="1">
        <v>2018</v>
      </c>
      <c r="B138" s="1">
        <v>7</v>
      </c>
      <c r="C138" s="1">
        <v>15</v>
      </c>
      <c r="D138" s="1">
        <v>23</v>
      </c>
      <c r="E138" s="1" t="s">
        <v>14</v>
      </c>
      <c r="F138" s="17" t="s">
        <v>16</v>
      </c>
      <c r="G138">
        <f t="shared" si="6"/>
        <v>8</v>
      </c>
      <c r="H138" s="5">
        <v>43296</v>
      </c>
      <c r="I138" s="60">
        <f t="shared" si="7"/>
        <v>23</v>
      </c>
      <c r="J138" s="55">
        <v>0</v>
      </c>
      <c r="K138" s="167">
        <v>1.75</v>
      </c>
      <c r="L138" s="167">
        <v>5.5</v>
      </c>
      <c r="M138" s="167">
        <v>68.625</v>
      </c>
      <c r="N138" s="168" t="s">
        <v>129</v>
      </c>
      <c r="R138" s="78"/>
      <c r="W138" s="57">
        <v>65</v>
      </c>
      <c r="Y138">
        <v>4</v>
      </c>
      <c r="Z138">
        <v>18</v>
      </c>
    </row>
    <row r="139" spans="1:27" ht="15.75" customHeight="1" thickBot="1" x14ac:dyDescent="0.3">
      <c r="A139" s="1">
        <v>2018</v>
      </c>
      <c r="B139" s="1">
        <v>7</v>
      </c>
      <c r="C139" s="1">
        <v>16</v>
      </c>
      <c r="D139" s="1">
        <v>22.4</v>
      </c>
      <c r="E139" s="1" t="s">
        <v>14</v>
      </c>
      <c r="F139" s="17" t="s">
        <v>16</v>
      </c>
      <c r="G139">
        <f t="shared" si="6"/>
        <v>7.3999999999999986</v>
      </c>
      <c r="H139" s="5">
        <v>43297</v>
      </c>
      <c r="I139" s="60">
        <f t="shared" si="7"/>
        <v>22.4</v>
      </c>
      <c r="J139" s="55">
        <v>0</v>
      </c>
      <c r="K139" s="167">
        <v>1.875</v>
      </c>
      <c r="L139" s="167">
        <v>6.625</v>
      </c>
      <c r="M139" s="167">
        <v>56.125</v>
      </c>
      <c r="N139" s="168" t="s">
        <v>117</v>
      </c>
      <c r="R139" s="78"/>
      <c r="W139" s="57">
        <v>61</v>
      </c>
      <c r="Y139">
        <v>4</v>
      </c>
      <c r="Z139">
        <v>16</v>
      </c>
    </row>
    <row r="140" spans="1:27" ht="15.75" customHeight="1" thickBot="1" x14ac:dyDescent="0.3">
      <c r="A140" s="1">
        <v>2018</v>
      </c>
      <c r="B140" s="1">
        <v>7</v>
      </c>
      <c r="C140" s="1">
        <v>17</v>
      </c>
      <c r="D140" s="1">
        <v>20.7</v>
      </c>
      <c r="E140" s="1" t="s">
        <v>14</v>
      </c>
      <c r="F140" s="17" t="s">
        <v>16</v>
      </c>
      <c r="G140">
        <f t="shared" si="6"/>
        <v>5.6999999999999993</v>
      </c>
      <c r="H140" s="5">
        <v>43298</v>
      </c>
      <c r="I140" s="60">
        <f t="shared" si="7"/>
        <v>20.7</v>
      </c>
      <c r="J140" s="55">
        <v>0</v>
      </c>
      <c r="K140" s="167">
        <v>1.375</v>
      </c>
      <c r="L140" s="167">
        <v>6</v>
      </c>
      <c r="M140" s="167">
        <v>54</v>
      </c>
      <c r="N140" s="168" t="s">
        <v>121</v>
      </c>
      <c r="R140" s="78"/>
      <c r="W140" s="57">
        <v>56</v>
      </c>
      <c r="Y140">
        <v>3</v>
      </c>
      <c r="Z140">
        <v>14</v>
      </c>
    </row>
    <row r="141" spans="1:27" ht="15.75" customHeight="1" thickBot="1" x14ac:dyDescent="0.3">
      <c r="A141" s="1">
        <v>2018</v>
      </c>
      <c r="B141" s="1">
        <v>7</v>
      </c>
      <c r="C141" s="1">
        <v>18</v>
      </c>
      <c r="D141" s="1">
        <v>19.100000000000001</v>
      </c>
      <c r="E141" s="1" t="s">
        <v>14</v>
      </c>
      <c r="F141" s="17" t="s">
        <v>16</v>
      </c>
      <c r="G141">
        <f t="shared" si="6"/>
        <v>4.1000000000000014</v>
      </c>
      <c r="H141" s="5">
        <v>43299</v>
      </c>
      <c r="I141" s="60">
        <f t="shared" si="7"/>
        <v>19.100000000000001</v>
      </c>
      <c r="J141" s="55">
        <v>0</v>
      </c>
      <c r="K141" s="167">
        <v>1.25</v>
      </c>
      <c r="L141" s="167">
        <v>5.5</v>
      </c>
      <c r="M141" s="167">
        <v>64.375</v>
      </c>
      <c r="N141" s="168" t="s">
        <v>122</v>
      </c>
      <c r="R141" s="78"/>
      <c r="W141" s="57">
        <v>52</v>
      </c>
      <c r="Y141">
        <v>2</v>
      </c>
      <c r="Z141">
        <v>12</v>
      </c>
    </row>
    <row r="142" spans="1:27" ht="15.75" customHeight="1" thickBot="1" x14ac:dyDescent="0.3">
      <c r="A142" s="1">
        <v>2018</v>
      </c>
      <c r="B142" s="1">
        <v>7</v>
      </c>
      <c r="C142" s="1">
        <v>19</v>
      </c>
      <c r="D142" s="1">
        <v>19.8</v>
      </c>
      <c r="E142" s="1" t="s">
        <v>14</v>
      </c>
      <c r="F142" s="17" t="s">
        <v>16</v>
      </c>
      <c r="G142">
        <f t="shared" si="6"/>
        <v>4.8000000000000007</v>
      </c>
      <c r="H142" s="5">
        <v>43300</v>
      </c>
      <c r="I142" s="60">
        <f t="shared" si="7"/>
        <v>19.8</v>
      </c>
      <c r="J142" s="55">
        <v>0</v>
      </c>
      <c r="K142" s="167">
        <v>0.875</v>
      </c>
      <c r="L142" s="167">
        <v>3.5</v>
      </c>
      <c r="M142" s="167">
        <v>71.5</v>
      </c>
      <c r="N142" s="168" t="s">
        <v>121</v>
      </c>
      <c r="R142" s="78"/>
      <c r="W142" s="57">
        <v>47</v>
      </c>
      <c r="Y142">
        <v>1</v>
      </c>
      <c r="Z142" s="57">
        <v>9</v>
      </c>
    </row>
    <row r="143" spans="1:27" ht="15.75" customHeight="1" thickBot="1" x14ac:dyDescent="0.3">
      <c r="A143" s="1">
        <v>2018</v>
      </c>
      <c r="B143" s="1">
        <v>7</v>
      </c>
      <c r="C143" s="1">
        <v>20</v>
      </c>
      <c r="D143" s="1">
        <v>19.7</v>
      </c>
      <c r="E143" s="1" t="s">
        <v>14</v>
      </c>
      <c r="F143" s="17" t="s">
        <v>16</v>
      </c>
      <c r="G143">
        <f t="shared" si="6"/>
        <v>4.6999999999999993</v>
      </c>
      <c r="H143" s="5">
        <v>43301</v>
      </c>
      <c r="I143" s="60">
        <f t="shared" si="7"/>
        <v>19.7</v>
      </c>
      <c r="J143" s="55">
        <v>0</v>
      </c>
      <c r="K143" s="167">
        <v>0.75</v>
      </c>
      <c r="L143" s="167">
        <v>3.125</v>
      </c>
      <c r="M143" s="167">
        <v>71.375</v>
      </c>
      <c r="N143" s="168" t="s">
        <v>118</v>
      </c>
      <c r="R143" s="78"/>
      <c r="W143" s="57">
        <v>43</v>
      </c>
      <c r="Y143">
        <v>1</v>
      </c>
      <c r="Z143" s="57">
        <v>6</v>
      </c>
    </row>
    <row r="144" spans="1:27" ht="15.75" customHeight="1" thickBot="1" x14ac:dyDescent="0.3">
      <c r="A144" s="1">
        <v>2018</v>
      </c>
      <c r="B144" s="1">
        <v>7</v>
      </c>
      <c r="C144" s="1">
        <v>21</v>
      </c>
      <c r="D144" s="1">
        <v>19.600000000000001</v>
      </c>
      <c r="E144" s="1" t="s">
        <v>14</v>
      </c>
      <c r="F144" s="17" t="s">
        <v>16</v>
      </c>
      <c r="G144">
        <f t="shared" si="6"/>
        <v>4.6000000000000014</v>
      </c>
      <c r="H144" s="5">
        <v>43302</v>
      </c>
      <c r="I144" s="60">
        <f t="shared" si="7"/>
        <v>19.600000000000001</v>
      </c>
      <c r="J144" s="55">
        <v>0</v>
      </c>
      <c r="K144" s="167">
        <v>0.875</v>
      </c>
      <c r="L144" s="167">
        <v>3.875</v>
      </c>
      <c r="M144" s="167">
        <v>83.75</v>
      </c>
      <c r="N144" s="168" t="s">
        <v>117</v>
      </c>
      <c r="R144" s="78"/>
      <c r="W144" s="57">
        <v>38</v>
      </c>
      <c r="Z144" s="57">
        <v>3</v>
      </c>
      <c r="AA144">
        <v>5</v>
      </c>
    </row>
    <row r="145" spans="1:28" ht="15.75" customHeight="1" thickBot="1" x14ac:dyDescent="0.3">
      <c r="A145" s="1">
        <v>2018</v>
      </c>
      <c r="B145" s="1">
        <v>7</v>
      </c>
      <c r="C145" s="1">
        <v>22</v>
      </c>
      <c r="D145" s="1">
        <v>16.600000000000001</v>
      </c>
      <c r="E145" s="1" t="s">
        <v>14</v>
      </c>
      <c r="F145" s="17" t="s">
        <v>16</v>
      </c>
      <c r="G145">
        <f t="shared" si="6"/>
        <v>1.6000000000000014</v>
      </c>
      <c r="H145" s="5">
        <v>43303</v>
      </c>
      <c r="I145" s="60">
        <f t="shared" si="7"/>
        <v>16.600000000000001</v>
      </c>
      <c r="J145" s="55">
        <v>1.1000000000000001</v>
      </c>
      <c r="K145" s="167">
        <v>0.75</v>
      </c>
      <c r="L145" s="167">
        <v>3.375</v>
      </c>
      <c r="M145" s="167">
        <v>93.875</v>
      </c>
      <c r="N145" s="168" t="s">
        <v>117</v>
      </c>
      <c r="R145" s="78"/>
      <c r="W145" s="57">
        <v>26</v>
      </c>
      <c r="AA145">
        <v>5</v>
      </c>
    </row>
    <row r="146" spans="1:28" ht="15.75" customHeight="1" thickBot="1" x14ac:dyDescent="0.3">
      <c r="A146" s="1">
        <v>2018</v>
      </c>
      <c r="B146" s="1">
        <v>7</v>
      </c>
      <c r="C146" s="1">
        <v>23</v>
      </c>
      <c r="D146" s="1">
        <v>16.7</v>
      </c>
      <c r="E146" s="1" t="s">
        <v>14</v>
      </c>
      <c r="F146" s="17" t="s">
        <v>16</v>
      </c>
      <c r="G146">
        <f t="shared" si="6"/>
        <v>1.6999999999999993</v>
      </c>
      <c r="H146" s="5">
        <v>43304</v>
      </c>
      <c r="I146" s="60">
        <f t="shared" si="7"/>
        <v>16.7</v>
      </c>
      <c r="J146" s="55">
        <v>0.8</v>
      </c>
      <c r="K146" s="167">
        <v>1.375</v>
      </c>
      <c r="L146" s="167">
        <v>5.875</v>
      </c>
      <c r="M146" s="167">
        <v>91.125</v>
      </c>
      <c r="N146" s="168" t="s">
        <v>118</v>
      </c>
      <c r="R146" s="78"/>
      <c r="W146" s="57">
        <v>21</v>
      </c>
      <c r="AA146">
        <v>8</v>
      </c>
    </row>
    <row r="147" spans="1:28" ht="15.75" customHeight="1" thickBot="1" x14ac:dyDescent="0.3">
      <c r="A147" s="1">
        <v>2018</v>
      </c>
      <c r="B147" s="1">
        <v>7</v>
      </c>
      <c r="C147" s="1">
        <v>24</v>
      </c>
      <c r="D147" s="1">
        <v>16.8</v>
      </c>
      <c r="E147" s="1" t="s">
        <v>14</v>
      </c>
      <c r="F147" s="17" t="s">
        <v>16</v>
      </c>
      <c r="G147">
        <f t="shared" si="6"/>
        <v>1.8000000000000007</v>
      </c>
      <c r="H147" s="5">
        <v>43305</v>
      </c>
      <c r="I147" s="60">
        <f t="shared" si="7"/>
        <v>16.8</v>
      </c>
      <c r="J147" s="55">
        <v>1</v>
      </c>
      <c r="K147" s="167">
        <v>1.25</v>
      </c>
      <c r="L147" s="167">
        <v>4.25</v>
      </c>
      <c r="M147" s="167">
        <v>72.125</v>
      </c>
      <c r="N147" s="168" t="s">
        <v>117</v>
      </c>
      <c r="R147" s="78"/>
      <c r="W147" s="57">
        <v>19</v>
      </c>
      <c r="AA147">
        <v>9</v>
      </c>
    </row>
    <row r="148" spans="1:28" ht="15.75" customHeight="1" thickBot="1" x14ac:dyDescent="0.3">
      <c r="A148" s="1">
        <v>2018</v>
      </c>
      <c r="B148" s="1">
        <v>7</v>
      </c>
      <c r="C148" s="1">
        <v>25</v>
      </c>
      <c r="D148" s="1">
        <v>16.100000000000001</v>
      </c>
      <c r="E148" s="1" t="s">
        <v>14</v>
      </c>
      <c r="F148" s="17" t="s">
        <v>16</v>
      </c>
      <c r="G148">
        <f t="shared" si="6"/>
        <v>1.1000000000000014</v>
      </c>
      <c r="H148" s="5">
        <v>43306</v>
      </c>
      <c r="I148" s="60">
        <f t="shared" si="7"/>
        <v>16.100000000000001</v>
      </c>
      <c r="J148" s="55">
        <v>0</v>
      </c>
      <c r="K148" s="167">
        <v>1.125</v>
      </c>
      <c r="L148" s="167">
        <v>4.75</v>
      </c>
      <c r="M148" s="167">
        <v>80.625</v>
      </c>
      <c r="N148" s="168" t="s">
        <v>117</v>
      </c>
      <c r="R148" s="78"/>
      <c r="W148" s="57">
        <v>27</v>
      </c>
      <c r="AA148">
        <v>15</v>
      </c>
    </row>
    <row r="149" spans="1:28" ht="15.75" customHeight="1" thickBot="1" x14ac:dyDescent="0.3">
      <c r="A149" s="1">
        <v>2018</v>
      </c>
      <c r="B149" s="1">
        <v>7</v>
      </c>
      <c r="C149" s="1">
        <v>26</v>
      </c>
      <c r="D149" s="1">
        <v>16.600000000000001</v>
      </c>
      <c r="E149" s="1" t="s">
        <v>14</v>
      </c>
      <c r="F149" s="17" t="s">
        <v>16</v>
      </c>
      <c r="G149">
        <f t="shared" si="6"/>
        <v>1.6000000000000014</v>
      </c>
      <c r="H149" s="5">
        <v>43307</v>
      </c>
      <c r="I149" s="60">
        <f t="shared" si="7"/>
        <v>16.600000000000001</v>
      </c>
      <c r="J149" s="55">
        <v>0.3</v>
      </c>
      <c r="K149" s="167">
        <v>1.5</v>
      </c>
      <c r="L149" s="167">
        <v>5.625</v>
      </c>
      <c r="M149" s="167">
        <v>78.125</v>
      </c>
      <c r="N149" s="168" t="s">
        <v>117</v>
      </c>
      <c r="R149" s="78"/>
      <c r="W149" s="57">
        <v>19</v>
      </c>
      <c r="AA149">
        <v>15</v>
      </c>
    </row>
    <row r="150" spans="1:28" ht="15.75" customHeight="1" thickBot="1" x14ac:dyDescent="0.3">
      <c r="A150" s="1">
        <v>2018</v>
      </c>
      <c r="B150" s="1">
        <v>7</v>
      </c>
      <c r="C150" s="1">
        <v>27</v>
      </c>
      <c r="D150" s="1">
        <v>17.100000000000001</v>
      </c>
      <c r="E150" s="1" t="s">
        <v>14</v>
      </c>
      <c r="F150" s="17" t="s">
        <v>16</v>
      </c>
      <c r="G150">
        <f t="shared" si="6"/>
        <v>2.1000000000000014</v>
      </c>
      <c r="H150" s="5">
        <v>43308</v>
      </c>
      <c r="I150" s="60">
        <f t="shared" si="7"/>
        <v>17.100000000000001</v>
      </c>
      <c r="J150" s="55">
        <v>19.5</v>
      </c>
      <c r="K150" s="167">
        <v>1</v>
      </c>
      <c r="L150" s="167">
        <v>5</v>
      </c>
      <c r="M150" s="167">
        <v>82.5</v>
      </c>
      <c r="N150" s="168" t="s">
        <v>128</v>
      </c>
      <c r="R150" s="78"/>
      <c r="W150" s="57">
        <v>5</v>
      </c>
      <c r="AA150">
        <v>3</v>
      </c>
    </row>
    <row r="151" spans="1:28" ht="15.75" customHeight="1" thickBot="1" x14ac:dyDescent="0.3">
      <c r="A151" s="1">
        <v>2018</v>
      </c>
      <c r="B151" s="1">
        <v>7</v>
      </c>
      <c r="C151" s="1">
        <v>28</v>
      </c>
      <c r="D151" s="1">
        <v>15.1</v>
      </c>
      <c r="E151" s="1" t="s">
        <v>14</v>
      </c>
      <c r="F151" s="17" t="s">
        <v>16</v>
      </c>
      <c r="G151">
        <f t="shared" si="6"/>
        <v>9.9999999999999645E-2</v>
      </c>
      <c r="H151" s="5">
        <v>43309</v>
      </c>
      <c r="I151" s="60">
        <f t="shared" si="7"/>
        <v>15.1</v>
      </c>
      <c r="J151" s="55">
        <v>0.8</v>
      </c>
      <c r="K151" s="167">
        <v>0.625</v>
      </c>
      <c r="L151" s="167">
        <v>3.875</v>
      </c>
      <c r="M151" s="167">
        <v>87.25</v>
      </c>
      <c r="N151" s="168" t="s">
        <v>121</v>
      </c>
      <c r="R151" s="78"/>
      <c r="W151" s="57">
        <v>3</v>
      </c>
      <c r="AA151">
        <v>9</v>
      </c>
    </row>
    <row r="152" spans="1:28" ht="15.75" customHeight="1" thickBot="1" x14ac:dyDescent="0.3">
      <c r="A152" s="1">
        <v>2018</v>
      </c>
      <c r="B152" s="1">
        <v>7</v>
      </c>
      <c r="C152" s="1">
        <v>29</v>
      </c>
      <c r="D152" s="1">
        <v>17</v>
      </c>
      <c r="E152" s="1" t="s">
        <v>14</v>
      </c>
      <c r="F152" s="17" t="s">
        <v>16</v>
      </c>
      <c r="G152">
        <f t="shared" si="6"/>
        <v>2</v>
      </c>
      <c r="H152" s="5">
        <v>43310</v>
      </c>
      <c r="I152" s="60">
        <f t="shared" si="7"/>
        <v>17</v>
      </c>
      <c r="J152" s="55">
        <v>0</v>
      </c>
      <c r="K152" s="167">
        <v>1.125</v>
      </c>
      <c r="L152" s="167">
        <v>4</v>
      </c>
      <c r="M152" s="167">
        <v>68.5</v>
      </c>
      <c r="N152" s="168" t="s">
        <v>120</v>
      </c>
      <c r="R152" s="78"/>
      <c r="W152" s="57">
        <v>9</v>
      </c>
      <c r="AA152">
        <v>18</v>
      </c>
    </row>
    <row r="153" spans="1:28" ht="15.75" customHeight="1" thickBot="1" x14ac:dyDescent="0.3">
      <c r="A153" s="1">
        <v>2018</v>
      </c>
      <c r="B153" s="1">
        <v>7</v>
      </c>
      <c r="C153" s="1">
        <v>30</v>
      </c>
      <c r="D153" s="1">
        <v>17.100000000000001</v>
      </c>
      <c r="E153" s="1" t="s">
        <v>14</v>
      </c>
      <c r="F153" s="17" t="s">
        <v>16</v>
      </c>
      <c r="G153">
        <f t="shared" si="6"/>
        <v>2.1000000000000014</v>
      </c>
      <c r="H153" s="5">
        <v>43311</v>
      </c>
      <c r="I153" s="60">
        <f t="shared" si="7"/>
        <v>17.100000000000001</v>
      </c>
      <c r="J153" s="55">
        <v>0</v>
      </c>
      <c r="K153" s="167">
        <v>1.5</v>
      </c>
      <c r="L153" s="167">
        <v>5</v>
      </c>
      <c r="M153" s="167">
        <v>78.125</v>
      </c>
      <c r="N153" s="168" t="s">
        <v>121</v>
      </c>
      <c r="R153" s="78"/>
      <c r="W153" s="57">
        <v>7</v>
      </c>
      <c r="AA153">
        <v>23</v>
      </c>
    </row>
    <row r="154" spans="1:28" ht="15.75" customHeight="1" thickBot="1" x14ac:dyDescent="0.3">
      <c r="A154" s="1">
        <v>2018</v>
      </c>
      <c r="B154" s="1">
        <v>7</v>
      </c>
      <c r="C154" s="1">
        <v>31</v>
      </c>
      <c r="D154" s="1">
        <v>15.9</v>
      </c>
      <c r="E154" s="1" t="s">
        <v>14</v>
      </c>
      <c r="F154" s="17" t="s">
        <v>16</v>
      </c>
      <c r="G154">
        <f t="shared" si="6"/>
        <v>0.90000000000000036</v>
      </c>
      <c r="H154" s="5">
        <v>43312</v>
      </c>
      <c r="I154" s="60">
        <f t="shared" si="7"/>
        <v>15.9</v>
      </c>
      <c r="J154" s="55">
        <v>0</v>
      </c>
      <c r="K154" s="167">
        <v>1.125</v>
      </c>
      <c r="L154" s="167">
        <v>4.75</v>
      </c>
      <c r="M154" s="167">
        <v>67.125</v>
      </c>
      <c r="N154" s="168" t="s">
        <v>120</v>
      </c>
      <c r="R154" s="78"/>
      <c r="W154" s="57">
        <v>5</v>
      </c>
      <c r="AA154">
        <v>30</v>
      </c>
    </row>
    <row r="155" spans="1:28" ht="15.75" customHeight="1" thickBot="1" x14ac:dyDescent="0.3">
      <c r="A155" s="1">
        <v>2018</v>
      </c>
      <c r="B155" s="1">
        <v>8</v>
      </c>
      <c r="C155" s="1">
        <v>1</v>
      </c>
      <c r="D155" s="1">
        <v>15.1</v>
      </c>
      <c r="E155" s="1" t="s">
        <v>14</v>
      </c>
      <c r="F155" s="17" t="s">
        <v>16</v>
      </c>
      <c r="G155">
        <f t="shared" si="6"/>
        <v>9.9999999999999645E-2</v>
      </c>
      <c r="H155" s="5">
        <v>43313</v>
      </c>
      <c r="I155" s="60">
        <f t="shared" si="7"/>
        <v>15.1</v>
      </c>
      <c r="J155" s="55">
        <v>0</v>
      </c>
      <c r="K155" s="167">
        <v>0.375</v>
      </c>
      <c r="L155" s="167">
        <v>2.5</v>
      </c>
      <c r="M155" s="167">
        <v>74.125</v>
      </c>
      <c r="N155" s="168" t="s">
        <v>129</v>
      </c>
      <c r="R155" s="78"/>
      <c r="W155" s="57">
        <v>4</v>
      </c>
      <c r="AA155">
        <v>43</v>
      </c>
    </row>
    <row r="156" spans="1:28" ht="15.75" customHeight="1" thickBot="1" x14ac:dyDescent="0.3">
      <c r="A156" s="1">
        <v>2018</v>
      </c>
      <c r="B156" s="1">
        <v>8</v>
      </c>
      <c r="C156" s="1">
        <v>2</v>
      </c>
      <c r="D156" s="1">
        <v>16.100000000000001</v>
      </c>
      <c r="E156" s="1" t="s">
        <v>14</v>
      </c>
      <c r="F156" s="17" t="s">
        <v>16</v>
      </c>
      <c r="G156">
        <f t="shared" si="6"/>
        <v>1.1000000000000014</v>
      </c>
      <c r="H156" s="5">
        <v>43314</v>
      </c>
      <c r="I156" s="60">
        <f t="shared" si="7"/>
        <v>16.100000000000001</v>
      </c>
      <c r="J156" s="55">
        <v>0</v>
      </c>
      <c r="K156" s="167">
        <v>1</v>
      </c>
      <c r="L156" s="167">
        <v>4.375</v>
      </c>
      <c r="M156" s="167">
        <v>75.5</v>
      </c>
      <c r="N156" s="168" t="s">
        <v>119</v>
      </c>
      <c r="R156" s="78"/>
      <c r="W156" s="57">
        <v>3</v>
      </c>
      <c r="AA156">
        <v>47</v>
      </c>
    </row>
    <row r="157" spans="1:28" ht="15.75" customHeight="1" thickBot="1" x14ac:dyDescent="0.3">
      <c r="A157" s="1">
        <v>2018</v>
      </c>
      <c r="B157" s="1">
        <v>8</v>
      </c>
      <c r="C157" s="1">
        <v>3</v>
      </c>
      <c r="D157" s="1">
        <v>14.7</v>
      </c>
      <c r="E157" s="1" t="s">
        <v>13</v>
      </c>
      <c r="F157" s="17" t="s">
        <v>16</v>
      </c>
      <c r="G157">
        <f t="shared" si="6"/>
        <v>-0.30000000000000071</v>
      </c>
      <c r="H157" s="5">
        <v>43315</v>
      </c>
      <c r="I157" s="60">
        <f t="shared" si="7"/>
        <v>14.7</v>
      </c>
      <c r="J157" s="55">
        <v>0</v>
      </c>
      <c r="K157" s="167">
        <v>0.5</v>
      </c>
      <c r="L157" s="167">
        <v>3.125</v>
      </c>
      <c r="M157" s="167">
        <v>67</v>
      </c>
      <c r="N157" s="168" t="s">
        <v>129</v>
      </c>
      <c r="R157" s="78"/>
      <c r="W157" s="57">
        <v>2</v>
      </c>
      <c r="AA157">
        <v>50</v>
      </c>
    </row>
    <row r="158" spans="1:28" ht="15.75" customHeight="1" thickBot="1" x14ac:dyDescent="0.3">
      <c r="A158" s="1">
        <v>2018</v>
      </c>
      <c r="B158" s="1">
        <v>8</v>
      </c>
      <c r="C158" s="1">
        <v>4</v>
      </c>
      <c r="D158" s="1">
        <v>16.7</v>
      </c>
      <c r="E158" s="1" t="s">
        <v>14</v>
      </c>
      <c r="F158" s="17" t="s">
        <v>16</v>
      </c>
      <c r="G158">
        <f t="shared" si="6"/>
        <v>1.6999999999999993</v>
      </c>
      <c r="H158" s="5">
        <v>43316</v>
      </c>
      <c r="I158" s="60">
        <f t="shared" si="7"/>
        <v>16.7</v>
      </c>
      <c r="J158" s="55">
        <v>0</v>
      </c>
      <c r="K158" s="167">
        <v>1.5</v>
      </c>
      <c r="L158" s="167">
        <v>4.25</v>
      </c>
      <c r="M158" s="167">
        <v>57.75</v>
      </c>
      <c r="N158" s="168" t="s">
        <v>121</v>
      </c>
      <c r="R158" s="78"/>
      <c r="W158" s="57">
        <v>1</v>
      </c>
      <c r="AA158">
        <v>53</v>
      </c>
    </row>
    <row r="159" spans="1:28" ht="15.75" customHeight="1" thickBot="1" x14ac:dyDescent="0.3">
      <c r="A159" s="1">
        <v>2018</v>
      </c>
      <c r="B159" s="1">
        <v>8</v>
      </c>
      <c r="C159" s="1">
        <v>5</v>
      </c>
      <c r="D159" s="1">
        <v>18.8</v>
      </c>
      <c r="E159" s="1" t="s">
        <v>14</v>
      </c>
      <c r="F159" s="17" t="s">
        <v>16</v>
      </c>
      <c r="G159">
        <f t="shared" si="6"/>
        <v>3.8000000000000007</v>
      </c>
      <c r="H159" s="5">
        <v>43317</v>
      </c>
      <c r="I159" s="60">
        <f t="shared" si="7"/>
        <v>18.8</v>
      </c>
      <c r="J159" s="55">
        <v>1.9</v>
      </c>
      <c r="K159" s="167">
        <v>1.375</v>
      </c>
      <c r="L159" s="167">
        <v>5</v>
      </c>
      <c r="M159" s="167">
        <v>78.75</v>
      </c>
      <c r="N159" s="168" t="s">
        <v>117</v>
      </c>
      <c r="R159" s="78"/>
      <c r="AA159">
        <v>40</v>
      </c>
      <c r="AB159" s="57">
        <v>7</v>
      </c>
    </row>
    <row r="160" spans="1:28" ht="15.75" customHeight="1" thickBot="1" x14ac:dyDescent="0.3">
      <c r="A160" s="1">
        <v>2018</v>
      </c>
      <c r="B160" s="1">
        <v>8</v>
      </c>
      <c r="C160" s="1">
        <v>6</v>
      </c>
      <c r="D160" s="1">
        <v>13.3</v>
      </c>
      <c r="E160" s="1" t="s">
        <v>13</v>
      </c>
      <c r="F160" s="17" t="s">
        <v>16</v>
      </c>
      <c r="G160">
        <f t="shared" si="6"/>
        <v>-1.6999999999999993</v>
      </c>
      <c r="H160" s="5">
        <v>43318</v>
      </c>
      <c r="I160" s="60">
        <f t="shared" si="7"/>
        <v>13.3</v>
      </c>
      <c r="J160" s="55">
        <v>0</v>
      </c>
      <c r="K160" s="167">
        <v>1</v>
      </c>
      <c r="L160" s="167">
        <v>3.875</v>
      </c>
      <c r="M160" s="167">
        <v>71.125</v>
      </c>
      <c r="N160" s="168" t="s">
        <v>130</v>
      </c>
      <c r="R160" s="78"/>
      <c r="AA160">
        <v>60</v>
      </c>
      <c r="AB160" s="57">
        <v>9</v>
      </c>
    </row>
    <row r="161" spans="1:28" ht="15.75" customHeight="1" thickBot="1" x14ac:dyDescent="0.3">
      <c r="A161" s="1">
        <v>2018</v>
      </c>
      <c r="B161" s="1">
        <v>8</v>
      </c>
      <c r="C161" s="1">
        <v>7</v>
      </c>
      <c r="D161" s="1">
        <v>14.7</v>
      </c>
      <c r="E161" s="1" t="s">
        <v>13</v>
      </c>
      <c r="F161" s="17" t="s">
        <v>16</v>
      </c>
      <c r="G161">
        <f t="shared" si="6"/>
        <v>-0.30000000000000071</v>
      </c>
      <c r="H161" s="5">
        <v>43319</v>
      </c>
      <c r="I161" s="60">
        <f t="shared" si="7"/>
        <v>14.7</v>
      </c>
      <c r="J161" s="55">
        <v>0</v>
      </c>
      <c r="K161" s="167">
        <v>0.375</v>
      </c>
      <c r="L161" s="167">
        <v>2.75</v>
      </c>
      <c r="M161" s="167">
        <v>71.625</v>
      </c>
      <c r="N161" s="168" t="s">
        <v>127</v>
      </c>
      <c r="R161" s="78"/>
      <c r="AA161">
        <v>61</v>
      </c>
      <c r="AB161" s="57">
        <v>12</v>
      </c>
    </row>
    <row r="162" spans="1:28" ht="15.75" customHeight="1" thickBot="1" x14ac:dyDescent="0.3">
      <c r="A162" s="1">
        <v>2018</v>
      </c>
      <c r="B162" s="1">
        <v>8</v>
      </c>
      <c r="C162" s="1">
        <v>8</v>
      </c>
      <c r="D162" s="1">
        <v>16.8</v>
      </c>
      <c r="E162" s="1" t="s">
        <v>14</v>
      </c>
      <c r="F162" s="17" t="s">
        <v>16</v>
      </c>
      <c r="G162">
        <f t="shared" si="6"/>
        <v>1.8000000000000007</v>
      </c>
      <c r="H162" s="5">
        <v>43320</v>
      </c>
      <c r="I162" s="60">
        <f t="shared" si="7"/>
        <v>16.8</v>
      </c>
      <c r="J162" s="55">
        <v>0</v>
      </c>
      <c r="K162" s="167">
        <v>0.75</v>
      </c>
      <c r="L162" s="167">
        <v>2.5</v>
      </c>
      <c r="M162" s="167">
        <v>71.5</v>
      </c>
      <c r="N162" s="168" t="s">
        <v>121</v>
      </c>
      <c r="R162" s="78"/>
      <c r="AA162">
        <v>63</v>
      </c>
      <c r="AB162" s="57">
        <v>15</v>
      </c>
    </row>
    <row r="163" spans="1:28" ht="15.75" customHeight="1" thickBot="1" x14ac:dyDescent="0.3">
      <c r="A163" s="1">
        <v>2018</v>
      </c>
      <c r="B163" s="1">
        <v>8</v>
      </c>
      <c r="C163" s="1">
        <v>9</v>
      </c>
      <c r="D163" s="1">
        <v>18.399999999999999</v>
      </c>
      <c r="E163" s="1" t="s">
        <v>14</v>
      </c>
      <c r="F163" s="17" t="s">
        <v>16</v>
      </c>
      <c r="G163">
        <f t="shared" ref="G163:G184" si="8">D163-15</f>
        <v>3.3999999999999986</v>
      </c>
      <c r="H163" s="5">
        <v>43321</v>
      </c>
      <c r="I163" s="60">
        <f t="shared" si="7"/>
        <v>18.399999999999999</v>
      </c>
      <c r="J163" s="55">
        <v>0</v>
      </c>
      <c r="K163" s="167">
        <v>0.5</v>
      </c>
      <c r="L163" s="167">
        <v>1.875</v>
      </c>
      <c r="M163" s="167">
        <v>66</v>
      </c>
      <c r="N163" s="168" t="s">
        <v>118</v>
      </c>
      <c r="R163" s="78"/>
      <c r="AA163">
        <v>65</v>
      </c>
      <c r="AB163" s="57">
        <v>19</v>
      </c>
    </row>
    <row r="164" spans="1:28" ht="15.75" customHeight="1" thickBot="1" x14ac:dyDescent="0.3">
      <c r="A164" s="1">
        <v>2018</v>
      </c>
      <c r="B164" s="1">
        <v>8</v>
      </c>
      <c r="C164" s="1">
        <v>10</v>
      </c>
      <c r="D164" s="1">
        <v>20.5</v>
      </c>
      <c r="E164" s="1" t="s">
        <v>14</v>
      </c>
      <c r="F164" s="17" t="s">
        <v>16</v>
      </c>
      <c r="G164">
        <f t="shared" si="8"/>
        <v>5.5</v>
      </c>
      <c r="H164" s="5">
        <v>43322</v>
      </c>
      <c r="I164" s="60">
        <f t="shared" si="7"/>
        <v>20.5</v>
      </c>
      <c r="J164" s="55">
        <v>0</v>
      </c>
      <c r="K164" s="167">
        <v>0.75</v>
      </c>
      <c r="L164" s="167">
        <v>3</v>
      </c>
      <c r="M164" s="167">
        <v>59</v>
      </c>
      <c r="N164" s="168" t="s">
        <v>129</v>
      </c>
      <c r="R164" s="78"/>
      <c r="AA164">
        <v>67</v>
      </c>
      <c r="AB164" s="57">
        <v>24</v>
      </c>
    </row>
    <row r="165" spans="1:28" ht="15.75" customHeight="1" thickBot="1" x14ac:dyDescent="0.3">
      <c r="A165" s="1">
        <v>2018</v>
      </c>
      <c r="B165" s="1">
        <v>8</v>
      </c>
      <c r="C165" s="1">
        <v>11</v>
      </c>
      <c r="D165" s="1">
        <v>20.3</v>
      </c>
      <c r="E165" s="1" t="s">
        <v>14</v>
      </c>
      <c r="F165" s="17" t="s">
        <v>16</v>
      </c>
      <c r="G165">
        <f t="shared" si="8"/>
        <v>5.3000000000000007</v>
      </c>
      <c r="H165" s="5">
        <v>43323</v>
      </c>
      <c r="I165" s="60">
        <f t="shared" si="7"/>
        <v>20.3</v>
      </c>
      <c r="J165" s="55">
        <v>0.5</v>
      </c>
      <c r="K165" s="167">
        <v>2</v>
      </c>
      <c r="L165" s="167">
        <v>6.5</v>
      </c>
      <c r="M165" s="167">
        <v>77.5</v>
      </c>
      <c r="N165" s="168" t="s">
        <v>118</v>
      </c>
      <c r="R165" s="78"/>
      <c r="AA165">
        <v>54</v>
      </c>
      <c r="AB165" s="57">
        <v>21</v>
      </c>
    </row>
    <row r="166" spans="1:28" ht="15.75" customHeight="1" thickBot="1" x14ac:dyDescent="0.3">
      <c r="A166" s="1">
        <v>2018</v>
      </c>
      <c r="B166" s="1">
        <v>8</v>
      </c>
      <c r="C166" s="1">
        <v>12</v>
      </c>
      <c r="D166" s="1">
        <v>16.7</v>
      </c>
      <c r="E166" s="1" t="s">
        <v>14</v>
      </c>
      <c r="F166" s="17" t="s">
        <v>16</v>
      </c>
      <c r="G166">
        <f t="shared" si="8"/>
        <v>1.6999999999999993</v>
      </c>
      <c r="H166" s="5">
        <v>43324</v>
      </c>
      <c r="I166" s="60">
        <f t="shared" si="7"/>
        <v>16.7</v>
      </c>
      <c r="J166" s="55">
        <v>0.3</v>
      </c>
      <c r="K166" s="167">
        <v>1.5</v>
      </c>
      <c r="L166" s="167">
        <v>5.625</v>
      </c>
      <c r="M166" s="167">
        <v>81.75</v>
      </c>
      <c r="N166" s="168" t="s">
        <v>120</v>
      </c>
      <c r="R166" s="78"/>
      <c r="AA166">
        <v>51</v>
      </c>
      <c r="AB166" s="57">
        <v>23</v>
      </c>
    </row>
    <row r="167" spans="1:28" ht="15.75" customHeight="1" thickBot="1" x14ac:dyDescent="0.3">
      <c r="A167" s="1">
        <v>2018</v>
      </c>
      <c r="B167" s="1">
        <v>8</v>
      </c>
      <c r="C167" s="1">
        <v>13</v>
      </c>
      <c r="D167" s="1">
        <v>13.6</v>
      </c>
      <c r="E167" s="1" t="s">
        <v>13</v>
      </c>
      <c r="F167" s="17" t="s">
        <v>16</v>
      </c>
      <c r="G167">
        <f t="shared" si="8"/>
        <v>-1.4000000000000004</v>
      </c>
      <c r="H167" s="5">
        <v>43325</v>
      </c>
      <c r="I167" s="60">
        <f t="shared" si="7"/>
        <v>13.6</v>
      </c>
      <c r="J167" s="55">
        <v>0</v>
      </c>
      <c r="K167" s="167">
        <v>1.125</v>
      </c>
      <c r="L167" s="167">
        <v>4.125</v>
      </c>
      <c r="M167" s="167">
        <v>75.5</v>
      </c>
      <c r="N167" s="168" t="s">
        <v>124</v>
      </c>
      <c r="R167" s="78"/>
      <c r="AA167">
        <v>47</v>
      </c>
      <c r="AB167" s="57">
        <v>27</v>
      </c>
    </row>
    <row r="168" spans="1:28" ht="15.75" customHeight="1" thickBot="1" x14ac:dyDescent="0.3">
      <c r="A168" s="1">
        <v>2018</v>
      </c>
      <c r="B168" s="1">
        <v>8</v>
      </c>
      <c r="C168" s="1">
        <v>14</v>
      </c>
      <c r="D168" s="1">
        <v>15.6</v>
      </c>
      <c r="E168" s="1" t="s">
        <v>14</v>
      </c>
      <c r="F168" s="17" t="s">
        <v>16</v>
      </c>
      <c r="G168">
        <f t="shared" si="8"/>
        <v>0.59999999999999964</v>
      </c>
      <c r="H168" s="5">
        <v>43326</v>
      </c>
      <c r="I168" s="60">
        <f t="shared" si="7"/>
        <v>15.6</v>
      </c>
      <c r="J168" s="55">
        <v>0</v>
      </c>
      <c r="K168" s="167">
        <v>0.375</v>
      </c>
      <c r="L168" s="167">
        <v>2.5</v>
      </c>
      <c r="M168" s="167">
        <v>75.125</v>
      </c>
      <c r="N168" s="168" t="s">
        <v>125</v>
      </c>
      <c r="R168" s="78"/>
      <c r="AA168">
        <v>40</v>
      </c>
      <c r="AB168" s="57">
        <v>32</v>
      </c>
    </row>
    <row r="169" spans="1:28" ht="15.75" customHeight="1" thickBot="1" x14ac:dyDescent="0.3">
      <c r="A169" s="1">
        <v>2018</v>
      </c>
      <c r="B169" s="1">
        <v>8</v>
      </c>
      <c r="C169" s="1">
        <v>15</v>
      </c>
      <c r="D169" s="1">
        <v>15.8</v>
      </c>
      <c r="E169" s="1" t="s">
        <v>14</v>
      </c>
      <c r="F169" s="17" t="s">
        <v>16</v>
      </c>
      <c r="G169">
        <f t="shared" si="8"/>
        <v>0.80000000000000071</v>
      </c>
      <c r="H169" s="5">
        <v>43327</v>
      </c>
      <c r="I169" s="60">
        <f t="shared" si="7"/>
        <v>15.8</v>
      </c>
      <c r="J169" s="55">
        <v>0</v>
      </c>
      <c r="K169" s="167">
        <v>1</v>
      </c>
      <c r="L169" s="167">
        <v>3.5</v>
      </c>
      <c r="M169" s="167">
        <v>73.25</v>
      </c>
      <c r="N169" s="168" t="s">
        <v>130</v>
      </c>
      <c r="R169" s="78"/>
      <c r="AA169">
        <v>33</v>
      </c>
      <c r="AB169" s="57">
        <v>38</v>
      </c>
    </row>
    <row r="170" spans="1:28" ht="15.75" customHeight="1" thickBot="1" x14ac:dyDescent="0.3">
      <c r="A170" s="1">
        <v>2018</v>
      </c>
      <c r="B170" s="1">
        <v>8</v>
      </c>
      <c r="C170" s="1">
        <v>16</v>
      </c>
      <c r="D170" s="1">
        <v>18.2</v>
      </c>
      <c r="E170" s="1" t="s">
        <v>14</v>
      </c>
      <c r="F170" s="17" t="s">
        <v>16</v>
      </c>
      <c r="G170">
        <f t="shared" si="8"/>
        <v>3.1999999999999993</v>
      </c>
      <c r="H170" s="5">
        <v>43328</v>
      </c>
      <c r="I170" s="60">
        <f t="shared" si="7"/>
        <v>18.2</v>
      </c>
      <c r="J170" s="55">
        <v>0</v>
      </c>
      <c r="K170" s="167">
        <v>0.75</v>
      </c>
      <c r="L170" s="167">
        <v>3.125</v>
      </c>
      <c r="M170" s="167">
        <v>67.25</v>
      </c>
      <c r="N170" s="168" t="s">
        <v>130</v>
      </c>
      <c r="R170" s="78"/>
      <c r="AA170">
        <v>27</v>
      </c>
      <c r="AB170" s="57">
        <v>48</v>
      </c>
    </row>
    <row r="171" spans="1:28" ht="15.75" customHeight="1" thickBot="1" x14ac:dyDescent="0.3">
      <c r="A171" s="1">
        <v>2018</v>
      </c>
      <c r="B171" s="1">
        <v>8</v>
      </c>
      <c r="C171" s="1">
        <v>17</v>
      </c>
      <c r="D171" s="1">
        <v>20.7</v>
      </c>
      <c r="E171" s="1" t="s">
        <v>14</v>
      </c>
      <c r="F171" s="17" t="s">
        <v>16</v>
      </c>
      <c r="G171">
        <f t="shared" si="8"/>
        <v>5.6999999999999993</v>
      </c>
      <c r="H171" s="5">
        <v>43329</v>
      </c>
      <c r="I171" s="60">
        <f t="shared" si="7"/>
        <v>20.7</v>
      </c>
      <c r="J171" s="55">
        <v>0</v>
      </c>
      <c r="K171" s="167">
        <v>0.875</v>
      </c>
      <c r="L171" s="167">
        <v>4.125</v>
      </c>
      <c r="M171" s="167">
        <v>63.625</v>
      </c>
      <c r="N171" s="168" t="s">
        <v>124</v>
      </c>
      <c r="R171" s="78"/>
      <c r="AA171">
        <v>20</v>
      </c>
      <c r="AB171" s="57">
        <v>42</v>
      </c>
    </row>
    <row r="172" spans="1:28" ht="15.75" customHeight="1" thickBot="1" x14ac:dyDescent="0.3">
      <c r="A172" s="1">
        <v>2018</v>
      </c>
      <c r="B172" s="1">
        <v>8</v>
      </c>
      <c r="C172" s="1">
        <v>18</v>
      </c>
      <c r="D172" s="1">
        <v>22.3</v>
      </c>
      <c r="E172" s="1" t="s">
        <v>14</v>
      </c>
      <c r="F172" s="17" t="s">
        <v>16</v>
      </c>
      <c r="G172">
        <f t="shared" si="8"/>
        <v>7.3000000000000007</v>
      </c>
      <c r="H172" s="5">
        <v>43330</v>
      </c>
      <c r="I172" s="60">
        <f t="shared" si="7"/>
        <v>22.3</v>
      </c>
      <c r="J172" s="55">
        <v>0</v>
      </c>
      <c r="K172" s="167">
        <v>1</v>
      </c>
      <c r="L172" s="167">
        <v>3.625</v>
      </c>
      <c r="M172" s="167">
        <v>67.375</v>
      </c>
      <c r="N172" s="168" t="s">
        <v>117</v>
      </c>
      <c r="R172" s="78"/>
      <c r="AA172">
        <v>13</v>
      </c>
      <c r="AB172" s="57">
        <v>37</v>
      </c>
    </row>
    <row r="173" spans="1:28" ht="15.75" customHeight="1" thickBot="1" x14ac:dyDescent="0.3">
      <c r="A173" s="1">
        <v>2018</v>
      </c>
      <c r="B173" s="1">
        <v>8</v>
      </c>
      <c r="C173" s="1">
        <v>19</v>
      </c>
      <c r="D173" s="1">
        <v>20.7</v>
      </c>
      <c r="E173" s="1" t="s">
        <v>14</v>
      </c>
      <c r="F173" s="17" t="s">
        <v>16</v>
      </c>
      <c r="G173">
        <f t="shared" si="8"/>
        <v>5.6999999999999993</v>
      </c>
      <c r="H173" s="5">
        <v>43331</v>
      </c>
      <c r="I173" s="60">
        <f t="shared" si="7"/>
        <v>20.7</v>
      </c>
      <c r="J173" s="55">
        <v>0</v>
      </c>
      <c r="K173" s="167">
        <v>0.75</v>
      </c>
      <c r="L173" s="167">
        <v>3.625</v>
      </c>
      <c r="M173" s="167">
        <v>66</v>
      </c>
      <c r="N173" s="168" t="s">
        <v>130</v>
      </c>
      <c r="R173" s="78"/>
      <c r="AA173">
        <v>10</v>
      </c>
      <c r="AB173" s="57">
        <v>31</v>
      </c>
    </row>
    <row r="174" spans="1:28" ht="15.75" customHeight="1" thickBot="1" x14ac:dyDescent="0.3">
      <c r="A174" s="1">
        <v>2018</v>
      </c>
      <c r="B174" s="1">
        <v>8</v>
      </c>
      <c r="C174" s="1">
        <v>20</v>
      </c>
      <c r="D174" s="1">
        <v>21.9</v>
      </c>
      <c r="E174" s="1" t="s">
        <v>14</v>
      </c>
      <c r="F174" s="17" t="s">
        <v>16</v>
      </c>
      <c r="G174">
        <f t="shared" si="8"/>
        <v>6.8999999999999986</v>
      </c>
      <c r="H174" s="5">
        <v>43332</v>
      </c>
      <c r="I174" s="60">
        <f t="shared" si="7"/>
        <v>21.9</v>
      </c>
      <c r="J174" s="55">
        <v>0</v>
      </c>
      <c r="K174" s="167">
        <v>1</v>
      </c>
      <c r="L174" s="167">
        <v>4.125</v>
      </c>
      <c r="M174" s="167">
        <v>61</v>
      </c>
      <c r="N174" s="168" t="s">
        <v>127</v>
      </c>
      <c r="R174" s="78"/>
      <c r="AA174">
        <v>7</v>
      </c>
      <c r="AB174" s="57">
        <v>26</v>
      </c>
    </row>
    <row r="175" spans="1:28" ht="15.75" customHeight="1" thickBot="1" x14ac:dyDescent="0.3">
      <c r="A175" s="1">
        <v>2018</v>
      </c>
      <c r="B175" s="1">
        <v>8</v>
      </c>
      <c r="C175" s="1">
        <v>21</v>
      </c>
      <c r="D175" s="1">
        <v>21.9</v>
      </c>
      <c r="E175" s="1" t="s">
        <v>14</v>
      </c>
      <c r="F175" s="17" t="s">
        <v>16</v>
      </c>
      <c r="G175">
        <f t="shared" si="8"/>
        <v>6.8999999999999986</v>
      </c>
      <c r="H175" s="5">
        <v>43333</v>
      </c>
      <c r="I175" s="60">
        <f t="shared" si="7"/>
        <v>21.9</v>
      </c>
      <c r="J175" s="55">
        <v>2.6</v>
      </c>
      <c r="K175" s="167">
        <v>2</v>
      </c>
      <c r="L175" s="167">
        <v>7.375</v>
      </c>
      <c r="M175" s="167">
        <v>74.5</v>
      </c>
      <c r="N175" s="168" t="s">
        <v>118</v>
      </c>
      <c r="R175" s="78"/>
      <c r="AA175">
        <v>2</v>
      </c>
      <c r="AB175" s="57">
        <v>18</v>
      </c>
    </row>
    <row r="176" spans="1:28" ht="15.75" customHeight="1" thickBot="1" x14ac:dyDescent="0.3">
      <c r="A176" s="1">
        <v>2018</v>
      </c>
      <c r="B176" s="1">
        <v>8</v>
      </c>
      <c r="C176" s="1">
        <v>22</v>
      </c>
      <c r="D176" s="1">
        <v>14.7</v>
      </c>
      <c r="E176" s="1" t="s">
        <v>13</v>
      </c>
      <c r="F176" s="17" t="s">
        <v>16</v>
      </c>
      <c r="G176">
        <f t="shared" si="8"/>
        <v>-0.30000000000000071</v>
      </c>
      <c r="H176" s="5">
        <v>43334</v>
      </c>
      <c r="I176" s="60">
        <f t="shared" si="7"/>
        <v>14.7</v>
      </c>
      <c r="J176" s="55">
        <v>0.6</v>
      </c>
      <c r="K176" s="167">
        <v>3.125</v>
      </c>
      <c r="L176" s="167">
        <v>10.5</v>
      </c>
      <c r="M176" s="167">
        <v>81.25</v>
      </c>
      <c r="N176" s="168" t="s">
        <v>117</v>
      </c>
      <c r="R176" s="78"/>
      <c r="AB176" s="57">
        <v>12</v>
      </c>
    </row>
    <row r="177" spans="1:28" ht="15.75" customHeight="1" thickBot="1" x14ac:dyDescent="0.3">
      <c r="A177" s="1">
        <v>2018</v>
      </c>
      <c r="B177" s="1">
        <v>8</v>
      </c>
      <c r="C177" s="1">
        <v>23</v>
      </c>
      <c r="D177" s="1">
        <v>14.5</v>
      </c>
      <c r="E177" s="1" t="s">
        <v>13</v>
      </c>
      <c r="F177" s="17" t="s">
        <v>16</v>
      </c>
      <c r="G177">
        <f t="shared" si="8"/>
        <v>-0.5</v>
      </c>
      <c r="H177" s="5">
        <v>43335</v>
      </c>
      <c r="I177" s="60">
        <f t="shared" si="7"/>
        <v>14.5</v>
      </c>
      <c r="J177" s="55">
        <v>3.9</v>
      </c>
      <c r="K177" s="167">
        <v>1.25</v>
      </c>
      <c r="L177" s="167">
        <v>5.375</v>
      </c>
      <c r="M177" s="167">
        <v>84.875</v>
      </c>
      <c r="N177" s="168" t="s">
        <v>118</v>
      </c>
      <c r="R177" s="78"/>
      <c r="AB177" s="57">
        <v>5</v>
      </c>
    </row>
    <row r="178" spans="1:28" ht="15.75" customHeight="1" thickBot="1" x14ac:dyDescent="0.3">
      <c r="A178" s="1">
        <v>2018</v>
      </c>
      <c r="B178" s="1">
        <v>8</v>
      </c>
      <c r="C178" s="1">
        <v>24</v>
      </c>
      <c r="D178" s="1">
        <v>17.100000000000001</v>
      </c>
      <c r="E178" s="1" t="s">
        <v>14</v>
      </c>
      <c r="F178" s="17" t="s">
        <v>16</v>
      </c>
      <c r="G178">
        <f t="shared" si="8"/>
        <v>2.1000000000000014</v>
      </c>
      <c r="H178" s="5">
        <v>43336</v>
      </c>
      <c r="I178" s="60">
        <f t="shared" si="7"/>
        <v>17.100000000000001</v>
      </c>
      <c r="J178" s="55">
        <v>0</v>
      </c>
      <c r="K178" s="167">
        <v>0.375</v>
      </c>
      <c r="L178" s="167">
        <v>2.5</v>
      </c>
      <c r="M178" s="167">
        <v>74.75</v>
      </c>
      <c r="N178" s="168" t="s">
        <v>127</v>
      </c>
      <c r="R178" s="78"/>
    </row>
    <row r="179" spans="1:28" ht="15.75" customHeight="1" thickBot="1" x14ac:dyDescent="0.3">
      <c r="A179" s="1">
        <v>2018</v>
      </c>
      <c r="B179" s="1">
        <v>8</v>
      </c>
      <c r="C179" s="1">
        <v>25</v>
      </c>
      <c r="D179" s="1">
        <v>17.600000000000001</v>
      </c>
      <c r="E179" s="1" t="s">
        <v>14</v>
      </c>
      <c r="F179" s="17" t="s">
        <v>16</v>
      </c>
      <c r="G179">
        <f t="shared" si="8"/>
        <v>2.6000000000000014</v>
      </c>
      <c r="H179" s="5">
        <v>43337</v>
      </c>
      <c r="I179" s="60">
        <f t="shared" si="7"/>
        <v>17.600000000000001</v>
      </c>
      <c r="J179" s="55">
        <v>1.3</v>
      </c>
      <c r="K179" s="167">
        <v>1.5</v>
      </c>
      <c r="L179" s="167">
        <v>5.5</v>
      </c>
      <c r="M179" s="167">
        <v>75</v>
      </c>
      <c r="N179" s="168" t="s">
        <v>118</v>
      </c>
      <c r="R179" s="78"/>
    </row>
    <row r="180" spans="1:28" ht="15.75" customHeight="1" thickBot="1" x14ac:dyDescent="0.3">
      <c r="A180" s="1">
        <v>2018</v>
      </c>
      <c r="B180" s="1">
        <v>8</v>
      </c>
      <c r="C180" s="1">
        <v>26</v>
      </c>
      <c r="D180" s="1">
        <v>17.3</v>
      </c>
      <c r="E180" s="1" t="s">
        <v>14</v>
      </c>
      <c r="F180" s="17" t="s">
        <v>16</v>
      </c>
      <c r="G180">
        <f t="shared" si="8"/>
        <v>2.3000000000000007</v>
      </c>
      <c r="H180" s="5">
        <v>43338</v>
      </c>
      <c r="I180" s="60">
        <f t="shared" si="7"/>
        <v>17.3</v>
      </c>
      <c r="J180" s="55">
        <v>0</v>
      </c>
      <c r="K180" s="167">
        <v>1.625</v>
      </c>
      <c r="L180" s="167">
        <v>5.375</v>
      </c>
      <c r="M180" s="167">
        <v>70.125</v>
      </c>
      <c r="N180" s="168" t="s">
        <v>124</v>
      </c>
      <c r="R180" s="78"/>
    </row>
    <row r="181" spans="1:28" ht="15.75" customHeight="1" thickBot="1" x14ac:dyDescent="0.3">
      <c r="A181" s="1">
        <v>2018</v>
      </c>
      <c r="B181" s="1">
        <v>8</v>
      </c>
      <c r="C181" s="1">
        <v>27</v>
      </c>
      <c r="D181" s="1">
        <v>14.8</v>
      </c>
      <c r="E181" s="1" t="s">
        <v>13</v>
      </c>
      <c r="F181" s="17" t="s">
        <v>16</v>
      </c>
      <c r="G181">
        <f t="shared" si="8"/>
        <v>-0.19999999999999929</v>
      </c>
      <c r="H181" s="5">
        <v>43339</v>
      </c>
      <c r="I181" s="60">
        <f t="shared" si="7"/>
        <v>14.8</v>
      </c>
      <c r="J181" s="55">
        <v>0.3</v>
      </c>
      <c r="K181" s="167">
        <v>1.5</v>
      </c>
      <c r="L181" s="167">
        <v>7.75</v>
      </c>
      <c r="M181" s="167">
        <v>73.75</v>
      </c>
      <c r="N181" s="168" t="s">
        <v>124</v>
      </c>
      <c r="R181" s="78"/>
    </row>
    <row r="182" spans="1:28" ht="15.75" customHeight="1" thickBot="1" x14ac:dyDescent="0.3">
      <c r="A182" s="1">
        <v>2018</v>
      </c>
      <c r="B182" s="1">
        <v>8</v>
      </c>
      <c r="C182" s="1">
        <v>28</v>
      </c>
      <c r="D182" s="1">
        <v>16</v>
      </c>
      <c r="E182" s="1" t="s">
        <v>14</v>
      </c>
      <c r="F182" s="17" t="s">
        <v>16</v>
      </c>
      <c r="G182">
        <f t="shared" si="8"/>
        <v>1</v>
      </c>
      <c r="H182" s="5">
        <v>43340</v>
      </c>
      <c r="I182" s="60">
        <f t="shared" si="7"/>
        <v>16</v>
      </c>
      <c r="J182" s="55">
        <v>0</v>
      </c>
      <c r="K182" s="167">
        <v>1.75</v>
      </c>
      <c r="L182" s="167">
        <v>6.625</v>
      </c>
      <c r="M182" s="167">
        <v>68.625</v>
      </c>
      <c r="N182" s="168" t="s">
        <v>124</v>
      </c>
      <c r="R182" s="78"/>
    </row>
    <row r="183" spans="1:28" ht="15.75" customHeight="1" thickBot="1" x14ac:dyDescent="0.3">
      <c r="A183" s="1">
        <v>2018</v>
      </c>
      <c r="B183" s="1">
        <v>8</v>
      </c>
      <c r="C183" s="1">
        <v>29</v>
      </c>
      <c r="D183" s="1">
        <v>16.3</v>
      </c>
      <c r="E183" s="1" t="s">
        <v>14</v>
      </c>
      <c r="F183" s="17" t="s">
        <v>16</v>
      </c>
      <c r="G183">
        <f t="shared" si="8"/>
        <v>1.3000000000000007</v>
      </c>
      <c r="H183" s="5">
        <v>43341</v>
      </c>
      <c r="I183" s="60">
        <f t="shared" si="7"/>
        <v>16.3</v>
      </c>
      <c r="J183" s="55">
        <v>0</v>
      </c>
      <c r="K183" s="167">
        <v>0.25</v>
      </c>
      <c r="L183" s="167">
        <v>2.75</v>
      </c>
      <c r="M183" s="167">
        <v>71.25</v>
      </c>
      <c r="N183" s="168" t="s">
        <v>127</v>
      </c>
      <c r="R183" s="78"/>
    </row>
    <row r="184" spans="1:28" ht="15.75" customHeight="1" thickBot="1" x14ac:dyDescent="0.3">
      <c r="A184" s="51">
        <v>2018</v>
      </c>
      <c r="B184" s="51">
        <v>8</v>
      </c>
      <c r="C184" s="51">
        <v>30</v>
      </c>
      <c r="D184" s="51">
        <v>16.2</v>
      </c>
      <c r="E184" s="51" t="s">
        <v>14</v>
      </c>
      <c r="F184" s="17" t="s">
        <v>16</v>
      </c>
      <c r="G184" s="30">
        <f t="shared" si="8"/>
        <v>1.1999999999999993</v>
      </c>
      <c r="H184" s="5">
        <v>43342</v>
      </c>
      <c r="I184" s="117">
        <f t="shared" si="7"/>
        <v>16.2</v>
      </c>
      <c r="J184" s="55">
        <v>0</v>
      </c>
      <c r="K184" s="167">
        <v>0.375</v>
      </c>
      <c r="L184" s="167">
        <v>3.375</v>
      </c>
      <c r="M184" s="167">
        <v>73.25</v>
      </c>
      <c r="N184" s="168" t="s">
        <v>118</v>
      </c>
      <c r="R184" s="78"/>
    </row>
    <row r="185" spans="1:28" ht="15.75" customHeight="1" thickBot="1" x14ac:dyDescent="0.3">
      <c r="A185" s="1">
        <v>2018</v>
      </c>
      <c r="B185" s="1">
        <v>8</v>
      </c>
      <c r="C185" s="1">
        <v>31</v>
      </c>
      <c r="D185" s="1">
        <v>14.7</v>
      </c>
      <c r="E185" s="1" t="s">
        <v>13</v>
      </c>
      <c r="F185" s="38" t="s">
        <v>17</v>
      </c>
      <c r="G185">
        <f>D185-10</f>
        <v>4.6999999999999993</v>
      </c>
      <c r="H185" s="5">
        <v>43343</v>
      </c>
      <c r="I185" s="60">
        <f t="shared" si="7"/>
        <v>14.7</v>
      </c>
      <c r="J185" s="55">
        <v>0</v>
      </c>
      <c r="K185" s="167">
        <v>0</v>
      </c>
      <c r="L185" s="167">
        <v>2.75</v>
      </c>
      <c r="M185" s="167">
        <v>79.625</v>
      </c>
      <c r="N185" s="168" t="s">
        <v>133</v>
      </c>
      <c r="R185" s="78"/>
    </row>
    <row r="186" spans="1:28" ht="15.75" customHeight="1" thickBot="1" x14ac:dyDescent="0.3">
      <c r="A186" s="1">
        <v>2018</v>
      </c>
      <c r="B186" s="1">
        <v>9</v>
      </c>
      <c r="C186" s="1">
        <v>1</v>
      </c>
      <c r="D186" s="1">
        <v>12.7</v>
      </c>
      <c r="E186" s="1" t="s">
        <v>13</v>
      </c>
      <c r="F186" s="19" t="s">
        <v>17</v>
      </c>
      <c r="G186">
        <f t="shared" ref="G186:G216" si="9">D186-10</f>
        <v>2.6999999999999993</v>
      </c>
      <c r="H186" s="5">
        <v>43344</v>
      </c>
      <c r="I186" s="60">
        <f t="shared" si="7"/>
        <v>12.7</v>
      </c>
      <c r="J186" s="55">
        <v>3</v>
      </c>
      <c r="K186" s="167">
        <v>0.875</v>
      </c>
      <c r="L186" s="167">
        <v>3.75</v>
      </c>
      <c r="M186" s="167">
        <v>95.625</v>
      </c>
      <c r="N186" s="168" t="s">
        <v>124</v>
      </c>
      <c r="R186" s="78"/>
    </row>
    <row r="187" spans="1:28" ht="15.75" customHeight="1" thickBot="1" x14ac:dyDescent="0.3">
      <c r="A187" s="1">
        <v>2018</v>
      </c>
      <c r="B187" s="1">
        <v>9</v>
      </c>
      <c r="C187" s="1">
        <v>2</v>
      </c>
      <c r="D187" s="1">
        <v>11.8</v>
      </c>
      <c r="E187" s="1" t="s">
        <v>13</v>
      </c>
      <c r="F187" s="19" t="s">
        <v>17</v>
      </c>
      <c r="G187">
        <f t="shared" si="9"/>
        <v>1.8000000000000007</v>
      </c>
      <c r="H187" s="5">
        <v>43345</v>
      </c>
      <c r="I187" s="60">
        <f t="shared" si="7"/>
        <v>11.8</v>
      </c>
      <c r="J187" s="55">
        <v>6.3</v>
      </c>
      <c r="K187" s="167">
        <v>0.875</v>
      </c>
      <c r="L187" s="167">
        <v>5.5</v>
      </c>
      <c r="M187" s="167">
        <v>87.125</v>
      </c>
      <c r="N187" s="168" t="s">
        <v>129</v>
      </c>
      <c r="R187" s="78"/>
    </row>
    <row r="188" spans="1:28" ht="15.75" customHeight="1" thickBot="1" x14ac:dyDescent="0.3">
      <c r="A188" s="1">
        <v>2018</v>
      </c>
      <c r="B188" s="1">
        <v>9</v>
      </c>
      <c r="C188" s="1">
        <v>3</v>
      </c>
      <c r="D188" s="1">
        <v>7.9</v>
      </c>
      <c r="E188" s="1" t="s">
        <v>12</v>
      </c>
      <c r="F188" s="19" t="s">
        <v>17</v>
      </c>
      <c r="G188">
        <f t="shared" si="9"/>
        <v>-2.0999999999999996</v>
      </c>
      <c r="H188" s="5">
        <v>43346</v>
      </c>
      <c r="I188" s="60">
        <f t="shared" si="7"/>
        <v>7.9</v>
      </c>
      <c r="J188" s="55">
        <v>2.9</v>
      </c>
      <c r="K188" s="167">
        <v>0.75</v>
      </c>
      <c r="L188" s="167">
        <v>5</v>
      </c>
      <c r="M188" s="167">
        <v>83</v>
      </c>
      <c r="N188" s="168" t="s">
        <v>129</v>
      </c>
      <c r="R188" s="78"/>
    </row>
    <row r="189" spans="1:28" ht="15.75" customHeight="1" thickBot="1" x14ac:dyDescent="0.3">
      <c r="A189" s="1">
        <v>2018</v>
      </c>
      <c r="B189" s="1">
        <v>9</v>
      </c>
      <c r="C189" s="1">
        <v>4</v>
      </c>
      <c r="D189" s="1">
        <v>9.4</v>
      </c>
      <c r="E189" s="1" t="s">
        <v>12</v>
      </c>
      <c r="F189" s="19" t="s">
        <v>17</v>
      </c>
      <c r="G189">
        <f t="shared" si="9"/>
        <v>-0.59999999999999964</v>
      </c>
      <c r="H189" s="5">
        <v>43347</v>
      </c>
      <c r="I189" s="60">
        <f t="shared" si="7"/>
        <v>9.4</v>
      </c>
      <c r="J189" s="55">
        <v>2.9</v>
      </c>
      <c r="K189" s="167">
        <v>0.625</v>
      </c>
      <c r="L189" s="167">
        <v>3.375</v>
      </c>
      <c r="M189" s="167">
        <v>91.75</v>
      </c>
      <c r="N189" s="168" t="s">
        <v>129</v>
      </c>
      <c r="R189" s="78"/>
    </row>
    <row r="190" spans="1:28" ht="15.75" customHeight="1" thickBot="1" x14ac:dyDescent="0.3">
      <c r="A190" s="1">
        <v>2018</v>
      </c>
      <c r="B190" s="1">
        <v>9</v>
      </c>
      <c r="C190" s="1">
        <v>5</v>
      </c>
      <c r="D190" s="1">
        <v>10.199999999999999</v>
      </c>
      <c r="E190" s="1" t="s">
        <v>13</v>
      </c>
      <c r="F190" s="19" t="s">
        <v>17</v>
      </c>
      <c r="G190">
        <f t="shared" si="9"/>
        <v>0.19999999999999929</v>
      </c>
      <c r="H190" s="5">
        <v>43348</v>
      </c>
      <c r="I190" s="60">
        <f t="shared" si="7"/>
        <v>10.199999999999999</v>
      </c>
      <c r="J190" s="55">
        <v>0.4</v>
      </c>
      <c r="K190" s="167">
        <v>0.625</v>
      </c>
      <c r="L190" s="167">
        <v>3.625</v>
      </c>
      <c r="M190" s="167">
        <v>76.75</v>
      </c>
      <c r="N190" s="168" t="s">
        <v>129</v>
      </c>
      <c r="R190" s="78"/>
    </row>
    <row r="191" spans="1:28" ht="15.75" customHeight="1" thickBot="1" x14ac:dyDescent="0.3">
      <c r="A191" s="1">
        <v>2018</v>
      </c>
      <c r="B191" s="1">
        <v>9</v>
      </c>
      <c r="C191" s="1">
        <v>6</v>
      </c>
      <c r="D191" s="1">
        <v>12.2</v>
      </c>
      <c r="E191" s="1" t="s">
        <v>13</v>
      </c>
      <c r="F191" s="19" t="s">
        <v>17</v>
      </c>
      <c r="G191">
        <f t="shared" si="9"/>
        <v>2.1999999999999993</v>
      </c>
      <c r="H191" s="5">
        <v>43349</v>
      </c>
      <c r="I191" s="60">
        <f t="shared" si="7"/>
        <v>12.2</v>
      </c>
      <c r="J191" s="55">
        <v>0</v>
      </c>
      <c r="K191" s="167">
        <v>0.5</v>
      </c>
      <c r="L191" s="167">
        <v>3.125</v>
      </c>
      <c r="M191" s="167">
        <v>75.25</v>
      </c>
      <c r="N191" s="168" t="s">
        <v>130</v>
      </c>
      <c r="R191" s="78"/>
    </row>
    <row r="192" spans="1:28" ht="15.75" customHeight="1" thickBot="1" x14ac:dyDescent="0.3">
      <c r="A192" s="1">
        <v>2018</v>
      </c>
      <c r="B192" s="1">
        <v>9</v>
      </c>
      <c r="C192" s="1">
        <v>7</v>
      </c>
      <c r="D192" s="1">
        <v>13</v>
      </c>
      <c r="E192" s="1" t="s">
        <v>13</v>
      </c>
      <c r="F192" s="19" t="s">
        <v>17</v>
      </c>
      <c r="G192">
        <f t="shared" si="9"/>
        <v>3</v>
      </c>
      <c r="H192" s="5">
        <v>43350</v>
      </c>
      <c r="I192" s="60">
        <f t="shared" si="7"/>
        <v>13</v>
      </c>
      <c r="J192" s="55">
        <v>0</v>
      </c>
      <c r="K192" s="167">
        <v>0.75</v>
      </c>
      <c r="L192" s="167">
        <v>3.125</v>
      </c>
      <c r="M192" s="167">
        <v>73.625</v>
      </c>
      <c r="N192" s="168" t="s">
        <v>125</v>
      </c>
      <c r="R192" s="78"/>
    </row>
    <row r="193" spans="1:18" ht="15.75" customHeight="1" thickBot="1" x14ac:dyDescent="0.3">
      <c r="A193" s="1">
        <v>2018</v>
      </c>
      <c r="B193" s="1">
        <v>9</v>
      </c>
      <c r="C193" s="1">
        <v>8</v>
      </c>
      <c r="D193" s="1">
        <v>13.4</v>
      </c>
      <c r="E193" s="1" t="s">
        <v>13</v>
      </c>
      <c r="F193" s="19" t="s">
        <v>17</v>
      </c>
      <c r="G193">
        <f t="shared" si="9"/>
        <v>3.4000000000000004</v>
      </c>
      <c r="H193" s="5">
        <v>43351</v>
      </c>
      <c r="I193" s="60">
        <f t="shared" si="7"/>
        <v>13.4</v>
      </c>
      <c r="J193" s="55">
        <v>0</v>
      </c>
      <c r="K193" s="167">
        <v>1.75</v>
      </c>
      <c r="L193" s="167">
        <v>6.25</v>
      </c>
      <c r="M193" s="167">
        <v>77.625</v>
      </c>
      <c r="N193" s="168" t="s">
        <v>120</v>
      </c>
      <c r="R193" s="78"/>
    </row>
    <row r="194" spans="1:18" ht="15.75" customHeight="1" thickBot="1" x14ac:dyDescent="0.3">
      <c r="A194" s="1">
        <v>2018</v>
      </c>
      <c r="B194" s="1">
        <v>9</v>
      </c>
      <c r="C194" s="1">
        <v>9</v>
      </c>
      <c r="D194" s="1">
        <v>11.1</v>
      </c>
      <c r="E194" s="1" t="s">
        <v>13</v>
      </c>
      <c r="F194" s="19" t="s">
        <v>17</v>
      </c>
      <c r="G194">
        <f t="shared" si="9"/>
        <v>1.0999999999999996</v>
      </c>
      <c r="H194" s="5">
        <v>43352</v>
      </c>
      <c r="I194" s="60">
        <f t="shared" si="7"/>
        <v>11.1</v>
      </c>
      <c r="J194" s="55">
        <v>0</v>
      </c>
      <c r="K194" s="167">
        <v>1.125</v>
      </c>
      <c r="L194" s="167">
        <v>4.5</v>
      </c>
      <c r="M194" s="167">
        <v>82.5</v>
      </c>
      <c r="N194" s="168" t="s">
        <v>121</v>
      </c>
      <c r="R194" s="78"/>
    </row>
    <row r="195" spans="1:18" ht="15.75" customHeight="1" thickBot="1" x14ac:dyDescent="0.3">
      <c r="A195" s="1">
        <v>2018</v>
      </c>
      <c r="B195" s="1">
        <v>9</v>
      </c>
      <c r="C195" s="1">
        <v>10</v>
      </c>
      <c r="D195" s="1">
        <v>13.3</v>
      </c>
      <c r="E195" s="1" t="s">
        <v>13</v>
      </c>
      <c r="F195" s="19" t="s">
        <v>17</v>
      </c>
      <c r="G195">
        <f t="shared" si="9"/>
        <v>3.3000000000000007</v>
      </c>
      <c r="H195" s="5">
        <v>43353</v>
      </c>
      <c r="I195" s="60">
        <f t="shared" ref="I195:I216" si="10">D195</f>
        <v>13.3</v>
      </c>
      <c r="J195" s="55">
        <v>1</v>
      </c>
      <c r="K195" s="167">
        <v>2.5</v>
      </c>
      <c r="L195" s="167">
        <v>8.875</v>
      </c>
      <c r="M195" s="167">
        <v>79.875</v>
      </c>
      <c r="N195" s="168" t="s">
        <v>120</v>
      </c>
      <c r="R195" s="78"/>
    </row>
    <row r="196" spans="1:18" ht="15.75" customHeight="1" thickBot="1" x14ac:dyDescent="0.3">
      <c r="A196" s="1">
        <v>2018</v>
      </c>
      <c r="B196" s="1">
        <v>9</v>
      </c>
      <c r="C196" s="1">
        <v>11</v>
      </c>
      <c r="D196" s="1">
        <v>7.6</v>
      </c>
      <c r="E196" s="1" t="s">
        <v>12</v>
      </c>
      <c r="F196" s="19" t="s">
        <v>17</v>
      </c>
      <c r="G196">
        <f t="shared" si="9"/>
        <v>-2.4000000000000004</v>
      </c>
      <c r="H196" s="5">
        <v>43354</v>
      </c>
      <c r="I196" s="60">
        <f t="shared" si="10"/>
        <v>7.6</v>
      </c>
      <c r="J196" s="55">
        <v>0.4</v>
      </c>
      <c r="K196" s="167">
        <v>2.125</v>
      </c>
      <c r="L196" s="167">
        <v>7.125</v>
      </c>
      <c r="M196" s="167">
        <v>83.125</v>
      </c>
      <c r="N196" s="168" t="s">
        <v>122</v>
      </c>
      <c r="R196" s="78"/>
    </row>
    <row r="197" spans="1:18" ht="15.75" customHeight="1" thickBot="1" x14ac:dyDescent="0.3">
      <c r="A197" s="1">
        <v>2018</v>
      </c>
      <c r="B197" s="1">
        <v>9</v>
      </c>
      <c r="C197" s="1">
        <v>12</v>
      </c>
      <c r="D197" s="1">
        <v>4.8</v>
      </c>
      <c r="E197" s="1" t="s">
        <v>11</v>
      </c>
      <c r="F197" s="19" t="s">
        <v>17</v>
      </c>
      <c r="G197">
        <f t="shared" si="9"/>
        <v>-5.2</v>
      </c>
      <c r="H197" s="5">
        <v>43355</v>
      </c>
      <c r="I197" s="60">
        <f t="shared" si="10"/>
        <v>4.8</v>
      </c>
      <c r="J197" s="55">
        <v>0.4</v>
      </c>
      <c r="K197" s="167">
        <v>2.5</v>
      </c>
      <c r="L197" s="167">
        <v>7.125</v>
      </c>
      <c r="M197" s="167">
        <v>62.75</v>
      </c>
      <c r="N197" s="168" t="s">
        <v>119</v>
      </c>
      <c r="R197" s="78"/>
    </row>
    <row r="198" spans="1:18" ht="15.75" customHeight="1" thickBot="1" x14ac:dyDescent="0.3">
      <c r="A198" s="1">
        <v>2018</v>
      </c>
      <c r="B198" s="1">
        <v>9</v>
      </c>
      <c r="C198" s="1">
        <v>13</v>
      </c>
      <c r="D198" s="1">
        <v>9.5</v>
      </c>
      <c r="E198" s="1" t="s">
        <v>12</v>
      </c>
      <c r="F198" s="19" t="s">
        <v>17</v>
      </c>
      <c r="G198">
        <f t="shared" si="9"/>
        <v>-0.5</v>
      </c>
      <c r="H198" s="5">
        <v>43356</v>
      </c>
      <c r="I198" s="60">
        <f t="shared" si="10"/>
        <v>9.5</v>
      </c>
      <c r="J198" s="55">
        <v>0</v>
      </c>
      <c r="K198" s="167">
        <v>3.375</v>
      </c>
      <c r="L198" s="167">
        <v>7.5</v>
      </c>
      <c r="M198" s="167">
        <v>69.875</v>
      </c>
      <c r="N198" s="168" t="s">
        <v>120</v>
      </c>
      <c r="R198" s="78"/>
    </row>
    <row r="199" spans="1:18" ht="15.75" customHeight="1" thickBot="1" x14ac:dyDescent="0.3">
      <c r="A199" s="1">
        <v>2018</v>
      </c>
      <c r="B199" s="1">
        <v>9</v>
      </c>
      <c r="C199" s="1">
        <v>14</v>
      </c>
      <c r="D199" s="1">
        <v>12.9</v>
      </c>
      <c r="E199" s="1" t="s">
        <v>13</v>
      </c>
      <c r="F199" s="19" t="s">
        <v>17</v>
      </c>
      <c r="G199">
        <f t="shared" si="9"/>
        <v>2.9000000000000004</v>
      </c>
      <c r="H199" s="5">
        <v>43357</v>
      </c>
      <c r="I199" s="60">
        <f t="shared" si="10"/>
        <v>12.9</v>
      </c>
      <c r="J199" s="55">
        <v>0</v>
      </c>
      <c r="K199" s="167">
        <v>5.125</v>
      </c>
      <c r="L199" s="167">
        <v>11.625</v>
      </c>
      <c r="M199" s="167">
        <v>45.75</v>
      </c>
      <c r="N199" s="168" t="s">
        <v>120</v>
      </c>
      <c r="R199" s="78"/>
    </row>
    <row r="200" spans="1:18" ht="15.75" customHeight="1" thickBot="1" x14ac:dyDescent="0.3">
      <c r="A200" s="1">
        <v>2018</v>
      </c>
      <c r="B200" s="1">
        <v>9</v>
      </c>
      <c r="C200" s="1">
        <v>15</v>
      </c>
      <c r="D200" s="1">
        <v>17.2</v>
      </c>
      <c r="E200" s="1" t="s">
        <v>14</v>
      </c>
      <c r="F200" s="19" t="s">
        <v>17</v>
      </c>
      <c r="G200">
        <f t="shared" si="9"/>
        <v>7.1999999999999993</v>
      </c>
      <c r="H200" s="5">
        <v>43358</v>
      </c>
      <c r="I200" s="60">
        <f t="shared" si="10"/>
        <v>17.2</v>
      </c>
      <c r="J200" s="55">
        <v>0</v>
      </c>
      <c r="K200" s="167">
        <v>3.875</v>
      </c>
      <c r="L200" s="167">
        <v>9.75</v>
      </c>
      <c r="M200" s="167">
        <v>52.375</v>
      </c>
      <c r="N200" s="168" t="s">
        <v>120</v>
      </c>
      <c r="R200" s="78"/>
    </row>
    <row r="201" spans="1:18" ht="15.75" customHeight="1" thickBot="1" x14ac:dyDescent="0.3">
      <c r="A201" s="1">
        <v>2018</v>
      </c>
      <c r="B201" s="1">
        <v>9</v>
      </c>
      <c r="C201" s="1">
        <v>16</v>
      </c>
      <c r="D201" s="1">
        <v>14.3</v>
      </c>
      <c r="E201" s="1" t="s">
        <v>13</v>
      </c>
      <c r="F201" s="19" t="s">
        <v>17</v>
      </c>
      <c r="G201">
        <f t="shared" si="9"/>
        <v>4.3000000000000007</v>
      </c>
      <c r="H201" s="5">
        <v>43359</v>
      </c>
      <c r="I201" s="60">
        <f t="shared" si="10"/>
        <v>14.3</v>
      </c>
      <c r="J201" s="55">
        <v>0</v>
      </c>
      <c r="K201" s="167">
        <v>1.875</v>
      </c>
      <c r="L201" s="167">
        <v>6</v>
      </c>
      <c r="M201" s="167">
        <v>68.875</v>
      </c>
      <c r="N201" s="168" t="s">
        <v>117</v>
      </c>
      <c r="R201" s="78"/>
    </row>
    <row r="202" spans="1:18" ht="15.75" customHeight="1" thickBot="1" x14ac:dyDescent="0.3">
      <c r="A202" s="1">
        <v>2018</v>
      </c>
      <c r="B202" s="1">
        <v>9</v>
      </c>
      <c r="C202" s="1">
        <v>17</v>
      </c>
      <c r="D202" s="1">
        <v>8.6999999999999993</v>
      </c>
      <c r="E202" s="1" t="s">
        <v>12</v>
      </c>
      <c r="F202" s="19" t="s">
        <v>17</v>
      </c>
      <c r="G202">
        <f t="shared" si="9"/>
        <v>-1.3000000000000007</v>
      </c>
      <c r="H202" s="5">
        <v>43360</v>
      </c>
      <c r="I202" s="60">
        <f t="shared" si="10"/>
        <v>8.6999999999999993</v>
      </c>
      <c r="J202" s="55">
        <v>1.3</v>
      </c>
      <c r="K202" s="167">
        <v>0.875</v>
      </c>
      <c r="L202" s="167">
        <v>3.875</v>
      </c>
      <c r="M202" s="167">
        <v>86.125</v>
      </c>
      <c r="N202" s="168" t="s">
        <v>118</v>
      </c>
      <c r="R202" s="78"/>
    </row>
    <row r="203" spans="1:18" ht="15.75" customHeight="1" thickBot="1" x14ac:dyDescent="0.3">
      <c r="A203" s="1">
        <v>2018</v>
      </c>
      <c r="B203" s="1">
        <v>9</v>
      </c>
      <c r="C203" s="1">
        <v>18</v>
      </c>
      <c r="D203" s="1">
        <v>8</v>
      </c>
      <c r="E203" s="1" t="s">
        <v>12</v>
      </c>
      <c r="F203" s="19" t="s">
        <v>17</v>
      </c>
      <c r="G203">
        <f t="shared" si="9"/>
        <v>-2</v>
      </c>
      <c r="H203" s="5">
        <v>43361</v>
      </c>
      <c r="I203" s="60">
        <f t="shared" si="10"/>
        <v>8</v>
      </c>
      <c r="J203" s="55">
        <v>0</v>
      </c>
      <c r="K203" s="167">
        <v>0.375</v>
      </c>
      <c r="L203" s="167">
        <v>3</v>
      </c>
      <c r="M203" s="167">
        <v>69.125</v>
      </c>
      <c r="N203" s="168" t="s">
        <v>127</v>
      </c>
      <c r="R203" s="78"/>
    </row>
    <row r="204" spans="1:18" ht="15.75" customHeight="1" thickBot="1" x14ac:dyDescent="0.3">
      <c r="A204" s="1">
        <v>2018</v>
      </c>
      <c r="B204" s="1">
        <v>9</v>
      </c>
      <c r="C204" s="1">
        <v>19</v>
      </c>
      <c r="D204" s="1">
        <v>5.7</v>
      </c>
      <c r="E204" s="1" t="s">
        <v>12</v>
      </c>
      <c r="F204" s="19" t="s">
        <v>17</v>
      </c>
      <c r="G204">
        <f t="shared" si="9"/>
        <v>-4.3</v>
      </c>
      <c r="H204" s="5">
        <v>43362</v>
      </c>
      <c r="I204" s="60">
        <f t="shared" si="10"/>
        <v>5.7</v>
      </c>
      <c r="J204" s="55">
        <v>0</v>
      </c>
      <c r="K204" s="167">
        <v>1</v>
      </c>
      <c r="L204" s="167">
        <v>4.5</v>
      </c>
      <c r="M204" s="167">
        <v>60.125</v>
      </c>
      <c r="N204" s="168" t="s">
        <v>125</v>
      </c>
      <c r="R204" s="78"/>
    </row>
    <row r="205" spans="1:18" ht="15.75" customHeight="1" thickBot="1" x14ac:dyDescent="0.3">
      <c r="A205" s="1">
        <v>2018</v>
      </c>
      <c r="B205" s="1">
        <v>9</v>
      </c>
      <c r="C205" s="1">
        <v>20</v>
      </c>
      <c r="D205" s="1">
        <v>10.4</v>
      </c>
      <c r="E205" s="1" t="s">
        <v>13</v>
      </c>
      <c r="F205" s="19" t="s">
        <v>17</v>
      </c>
      <c r="G205">
        <f t="shared" si="9"/>
        <v>0.40000000000000036</v>
      </c>
      <c r="H205" s="5">
        <v>43363</v>
      </c>
      <c r="I205" s="60">
        <f t="shared" si="10"/>
        <v>10.4</v>
      </c>
      <c r="J205" s="55">
        <v>0</v>
      </c>
      <c r="K205" s="167">
        <v>0.75</v>
      </c>
      <c r="L205" s="167">
        <v>4.125</v>
      </c>
      <c r="M205" s="167">
        <v>59.625</v>
      </c>
      <c r="N205" s="168" t="s">
        <v>130</v>
      </c>
      <c r="R205" s="78"/>
    </row>
    <row r="206" spans="1:18" ht="15.75" customHeight="1" thickBot="1" x14ac:dyDescent="0.3">
      <c r="A206" s="1">
        <v>2018</v>
      </c>
      <c r="B206" s="1">
        <v>9</v>
      </c>
      <c r="C206" s="1">
        <v>21</v>
      </c>
      <c r="D206" s="1">
        <v>13.7</v>
      </c>
      <c r="E206" s="1" t="s">
        <v>13</v>
      </c>
      <c r="F206" s="19" t="s">
        <v>17</v>
      </c>
      <c r="G206">
        <f t="shared" si="9"/>
        <v>3.6999999999999993</v>
      </c>
      <c r="H206" s="5">
        <v>43364</v>
      </c>
      <c r="I206" s="60">
        <f t="shared" si="10"/>
        <v>13.7</v>
      </c>
      <c r="J206" s="55">
        <v>0</v>
      </c>
      <c r="K206" s="167">
        <v>1.625</v>
      </c>
      <c r="L206" s="167">
        <v>6.25</v>
      </c>
      <c r="M206" s="167">
        <v>60.5</v>
      </c>
      <c r="N206" s="168" t="s">
        <v>124</v>
      </c>
      <c r="R206" s="78"/>
    </row>
    <row r="207" spans="1:18" ht="15.75" customHeight="1" thickBot="1" x14ac:dyDescent="0.3">
      <c r="A207" s="1">
        <v>2018</v>
      </c>
      <c r="B207" s="1">
        <v>9</v>
      </c>
      <c r="C207" s="1">
        <v>22</v>
      </c>
      <c r="D207" s="1">
        <v>15.2</v>
      </c>
      <c r="E207" s="1" t="s">
        <v>14</v>
      </c>
      <c r="F207" s="19" t="s">
        <v>17</v>
      </c>
      <c r="G207">
        <f t="shared" si="9"/>
        <v>5.1999999999999993</v>
      </c>
      <c r="H207" s="5">
        <v>43365</v>
      </c>
      <c r="I207" s="60">
        <f t="shared" si="10"/>
        <v>15.2</v>
      </c>
      <c r="J207" s="55">
        <v>0.6</v>
      </c>
      <c r="K207" s="167">
        <v>1.75</v>
      </c>
      <c r="L207" s="167">
        <v>7</v>
      </c>
      <c r="M207" s="167">
        <v>55.375</v>
      </c>
      <c r="N207" s="168" t="s">
        <v>121</v>
      </c>
      <c r="R207" s="78"/>
    </row>
    <row r="208" spans="1:18" ht="15.75" customHeight="1" thickBot="1" x14ac:dyDescent="0.3">
      <c r="A208" s="1">
        <v>2018</v>
      </c>
      <c r="B208" s="1">
        <v>9</v>
      </c>
      <c r="C208" s="1">
        <v>23</v>
      </c>
      <c r="D208" s="1">
        <v>13.8</v>
      </c>
      <c r="E208" s="1" t="s">
        <v>13</v>
      </c>
      <c r="F208" s="19" t="s">
        <v>17</v>
      </c>
      <c r="G208">
        <f t="shared" si="9"/>
        <v>3.8000000000000007</v>
      </c>
      <c r="H208" s="5">
        <v>43366</v>
      </c>
      <c r="I208" s="60">
        <f t="shared" si="10"/>
        <v>13.8</v>
      </c>
      <c r="J208" s="55">
        <v>0</v>
      </c>
      <c r="K208" s="167">
        <v>2.25</v>
      </c>
      <c r="L208" s="167">
        <v>6.25</v>
      </c>
      <c r="M208" s="167">
        <v>71.625</v>
      </c>
      <c r="N208" s="168" t="s">
        <v>117</v>
      </c>
      <c r="R208" s="78"/>
    </row>
    <row r="209" spans="1:18" ht="15.75" customHeight="1" thickBot="1" x14ac:dyDescent="0.3">
      <c r="A209" s="1">
        <v>2018</v>
      </c>
      <c r="B209" s="1">
        <v>9</v>
      </c>
      <c r="C209" s="1">
        <v>24</v>
      </c>
      <c r="D209" s="1">
        <v>11.1</v>
      </c>
      <c r="E209" s="1" t="s">
        <v>13</v>
      </c>
      <c r="F209" s="19" t="s">
        <v>17</v>
      </c>
      <c r="G209">
        <f t="shared" si="9"/>
        <v>1.0999999999999996</v>
      </c>
      <c r="H209" s="5">
        <v>43367</v>
      </c>
      <c r="I209" s="60">
        <f t="shared" si="10"/>
        <v>11.1</v>
      </c>
      <c r="J209" s="55">
        <v>0.8</v>
      </c>
      <c r="K209" s="167">
        <v>2.375</v>
      </c>
      <c r="L209" s="167">
        <v>6.875</v>
      </c>
      <c r="M209" s="167">
        <v>87.625</v>
      </c>
      <c r="N209" s="168" t="s">
        <v>122</v>
      </c>
      <c r="R209" s="78"/>
    </row>
    <row r="210" spans="1:18" ht="15.75" customHeight="1" thickBot="1" x14ac:dyDescent="0.3">
      <c r="A210" s="1">
        <v>2018</v>
      </c>
      <c r="B210" s="1">
        <v>9</v>
      </c>
      <c r="C210" s="1">
        <v>25</v>
      </c>
      <c r="D210" s="1">
        <v>10.4</v>
      </c>
      <c r="E210" s="1" t="s">
        <v>13</v>
      </c>
      <c r="F210" s="19" t="s">
        <v>17</v>
      </c>
      <c r="G210">
        <f t="shared" si="9"/>
        <v>0.40000000000000036</v>
      </c>
      <c r="H210" s="5">
        <v>43368</v>
      </c>
      <c r="I210" s="60">
        <f t="shared" si="10"/>
        <v>10.4</v>
      </c>
      <c r="J210" s="55">
        <v>2.7</v>
      </c>
      <c r="K210" s="167">
        <v>1.875</v>
      </c>
      <c r="L210" s="167">
        <v>5.375</v>
      </c>
      <c r="M210" s="167">
        <v>81.375</v>
      </c>
      <c r="N210" s="168" t="s">
        <v>119</v>
      </c>
      <c r="R210" s="78"/>
    </row>
    <row r="211" spans="1:18" ht="15.75" customHeight="1" thickBot="1" x14ac:dyDescent="0.3">
      <c r="A211" s="1">
        <v>2018</v>
      </c>
      <c r="B211" s="1">
        <v>9</v>
      </c>
      <c r="C211" s="1">
        <v>26</v>
      </c>
      <c r="D211" s="1">
        <v>14.3</v>
      </c>
      <c r="E211" s="1" t="s">
        <v>13</v>
      </c>
      <c r="F211" s="19" t="s">
        <v>17</v>
      </c>
      <c r="G211">
        <f t="shared" si="9"/>
        <v>4.3000000000000007</v>
      </c>
      <c r="H211" s="5">
        <v>43369</v>
      </c>
      <c r="I211" s="60">
        <f t="shared" si="10"/>
        <v>14.3</v>
      </c>
      <c r="J211" s="55">
        <v>0</v>
      </c>
      <c r="K211" s="167">
        <v>1.375</v>
      </c>
      <c r="L211" s="167">
        <v>4.125</v>
      </c>
      <c r="M211" s="167">
        <v>74.625</v>
      </c>
      <c r="N211" s="168" t="s">
        <v>124</v>
      </c>
      <c r="R211" s="78"/>
    </row>
    <row r="212" spans="1:18" ht="15.75" customHeight="1" thickBot="1" x14ac:dyDescent="0.3">
      <c r="A212" s="1">
        <v>2018</v>
      </c>
      <c r="B212" s="1">
        <v>9</v>
      </c>
      <c r="C212" s="1">
        <v>27</v>
      </c>
      <c r="D212" s="1">
        <v>13.9</v>
      </c>
      <c r="E212" s="1" t="s">
        <v>13</v>
      </c>
      <c r="F212" s="19" t="s">
        <v>17</v>
      </c>
      <c r="G212">
        <f t="shared" si="9"/>
        <v>3.9000000000000004</v>
      </c>
      <c r="H212" s="5">
        <v>43370</v>
      </c>
      <c r="I212" s="60">
        <f t="shared" si="10"/>
        <v>13.9</v>
      </c>
      <c r="J212" s="55">
        <v>0</v>
      </c>
      <c r="K212" s="167">
        <v>0.375</v>
      </c>
      <c r="L212" s="167">
        <v>1.5</v>
      </c>
      <c r="M212" s="167">
        <v>78</v>
      </c>
      <c r="N212" s="168" t="s">
        <v>129</v>
      </c>
      <c r="R212" s="78"/>
    </row>
    <row r="213" spans="1:18" ht="15.75" customHeight="1" thickBot="1" x14ac:dyDescent="0.3">
      <c r="A213" s="1">
        <v>2018</v>
      </c>
      <c r="B213" s="1">
        <v>9</v>
      </c>
      <c r="C213" s="1">
        <v>28</v>
      </c>
      <c r="D213" s="1">
        <v>13.9</v>
      </c>
      <c r="E213" s="1" t="s">
        <v>13</v>
      </c>
      <c r="F213" s="19" t="s">
        <v>17</v>
      </c>
      <c r="G213">
        <f t="shared" si="9"/>
        <v>3.9000000000000004</v>
      </c>
      <c r="H213" s="5">
        <v>43371</v>
      </c>
      <c r="I213" s="60">
        <f t="shared" si="10"/>
        <v>13.9</v>
      </c>
      <c r="J213" s="55">
        <v>0</v>
      </c>
      <c r="K213" s="167">
        <v>0.625</v>
      </c>
      <c r="L213" s="167">
        <v>4.375</v>
      </c>
      <c r="M213" s="167">
        <v>59.5</v>
      </c>
      <c r="N213" s="168" t="s">
        <v>127</v>
      </c>
      <c r="R213" s="78"/>
    </row>
    <row r="214" spans="1:18" ht="15.75" customHeight="1" thickBot="1" x14ac:dyDescent="0.3">
      <c r="A214" s="1">
        <v>2018</v>
      </c>
      <c r="B214" s="1">
        <v>9</v>
      </c>
      <c r="C214" s="1">
        <v>29</v>
      </c>
      <c r="D214" s="1">
        <v>14.6</v>
      </c>
      <c r="E214" s="1" t="s">
        <v>13</v>
      </c>
      <c r="F214" s="19" t="s">
        <v>17</v>
      </c>
      <c r="G214">
        <f t="shared" si="9"/>
        <v>4.5999999999999996</v>
      </c>
      <c r="H214" s="5">
        <v>43372</v>
      </c>
      <c r="I214" s="60">
        <f t="shared" si="10"/>
        <v>14.6</v>
      </c>
      <c r="J214" s="55">
        <v>0</v>
      </c>
      <c r="K214" s="167">
        <v>2.875</v>
      </c>
      <c r="L214" s="167">
        <v>7.75</v>
      </c>
      <c r="M214" s="167">
        <v>54.875</v>
      </c>
      <c r="N214" s="168" t="s">
        <v>120</v>
      </c>
      <c r="R214" s="78"/>
    </row>
    <row r="215" spans="1:18" ht="15.75" customHeight="1" thickBot="1" x14ac:dyDescent="0.3">
      <c r="A215" s="51">
        <v>2018</v>
      </c>
      <c r="B215" s="51">
        <v>9</v>
      </c>
      <c r="C215" s="51">
        <v>30</v>
      </c>
      <c r="D215" s="51">
        <v>11.7</v>
      </c>
      <c r="E215" s="51" t="s">
        <v>13</v>
      </c>
      <c r="F215" s="19" t="s">
        <v>17</v>
      </c>
      <c r="G215" s="30">
        <f t="shared" si="9"/>
        <v>1.6999999999999993</v>
      </c>
      <c r="H215" s="5">
        <v>43373</v>
      </c>
      <c r="I215" s="117">
        <f t="shared" si="10"/>
        <v>11.7</v>
      </c>
      <c r="J215" s="55">
        <v>0</v>
      </c>
      <c r="K215" s="167">
        <v>0.875</v>
      </c>
      <c r="L215" s="167">
        <v>4.25</v>
      </c>
      <c r="M215" s="167">
        <v>56.75</v>
      </c>
      <c r="N215" s="168" t="s">
        <v>129</v>
      </c>
      <c r="R215" s="78"/>
    </row>
    <row r="216" spans="1:18" ht="15.75" customHeight="1" thickBot="1" x14ac:dyDescent="0.3">
      <c r="A216" s="67">
        <v>2018</v>
      </c>
      <c r="B216" s="67">
        <v>10</v>
      </c>
      <c r="C216" s="67">
        <v>1</v>
      </c>
      <c r="D216" s="67">
        <v>12</v>
      </c>
      <c r="E216" s="51" t="s">
        <v>13</v>
      </c>
      <c r="F216" s="19" t="s">
        <v>17</v>
      </c>
      <c r="G216" s="30">
        <f t="shared" si="9"/>
        <v>2</v>
      </c>
      <c r="H216" s="5">
        <v>43374</v>
      </c>
      <c r="I216" s="117">
        <f t="shared" si="10"/>
        <v>12</v>
      </c>
      <c r="K216" s="169">
        <v>2.875</v>
      </c>
      <c r="L216" s="169">
        <v>7</v>
      </c>
      <c r="M216" s="169">
        <v>51.5</v>
      </c>
      <c r="N216" s="170" t="s">
        <v>117</v>
      </c>
      <c r="R216" s="78"/>
    </row>
    <row r="217" spans="1:18" ht="15.75" customHeight="1" thickBot="1" x14ac:dyDescent="0.3">
      <c r="A217" s="67">
        <v>2018</v>
      </c>
      <c r="B217" s="67">
        <v>10</v>
      </c>
      <c r="C217" s="67">
        <v>2</v>
      </c>
      <c r="D217" s="67">
        <v>9.3000000000000007</v>
      </c>
      <c r="G217" s="30">
        <f>D217-5</f>
        <v>4.3000000000000007</v>
      </c>
      <c r="K217" s="143">
        <v>1.375</v>
      </c>
      <c r="L217" s="143">
        <v>4.875</v>
      </c>
      <c r="M217" s="143">
        <v>88.625</v>
      </c>
      <c r="N217" s="143" t="s">
        <v>122</v>
      </c>
      <c r="R217" s="78"/>
    </row>
    <row r="218" spans="1:18" ht="15.75" customHeight="1" thickBot="1" x14ac:dyDescent="0.3">
      <c r="A218" s="67">
        <v>2018</v>
      </c>
      <c r="B218" s="67">
        <v>10</v>
      </c>
      <c r="C218" s="67">
        <v>3</v>
      </c>
      <c r="D218" s="67">
        <v>6.1</v>
      </c>
      <c r="G218" s="30">
        <f t="shared" ref="G218:G240" si="11">D218-5</f>
        <v>1.0999999999999996</v>
      </c>
      <c r="R218" s="78"/>
    </row>
    <row r="219" spans="1:18" ht="15.75" customHeight="1" thickBot="1" x14ac:dyDescent="0.3">
      <c r="A219" s="67">
        <v>2018</v>
      </c>
      <c r="B219" s="67">
        <v>10</v>
      </c>
      <c r="C219" s="67">
        <v>4</v>
      </c>
      <c r="D219" s="67">
        <v>5</v>
      </c>
      <c r="G219" s="30">
        <f t="shared" si="11"/>
        <v>0</v>
      </c>
      <c r="R219" s="78"/>
    </row>
    <row r="220" spans="1:18" ht="15.75" customHeight="1" thickBot="1" x14ac:dyDescent="0.3">
      <c r="A220" s="67">
        <v>2018</v>
      </c>
      <c r="B220" s="67">
        <v>10</v>
      </c>
      <c r="C220" s="67">
        <v>5</v>
      </c>
      <c r="D220" s="67">
        <v>8.3000000000000007</v>
      </c>
      <c r="G220" s="30">
        <f t="shared" si="11"/>
        <v>3.3000000000000007</v>
      </c>
      <c r="R220" s="78"/>
    </row>
    <row r="221" spans="1:18" ht="15.75" customHeight="1" thickBot="1" x14ac:dyDescent="0.3">
      <c r="A221" s="67">
        <v>2018</v>
      </c>
      <c r="B221" s="67">
        <v>10</v>
      </c>
      <c r="C221" s="67">
        <v>6</v>
      </c>
      <c r="D221" s="67">
        <v>8.1</v>
      </c>
      <c r="G221" s="30">
        <f t="shared" si="11"/>
        <v>3.0999999999999996</v>
      </c>
      <c r="R221" s="78"/>
    </row>
    <row r="222" spans="1:18" ht="15.75" customHeight="1" thickBot="1" x14ac:dyDescent="0.3">
      <c r="A222" s="67">
        <v>2018</v>
      </c>
      <c r="B222" s="67">
        <v>10</v>
      </c>
      <c r="C222" s="67">
        <v>7</v>
      </c>
      <c r="D222" s="67">
        <v>11.4</v>
      </c>
      <c r="G222" s="30">
        <f t="shared" si="11"/>
        <v>6.4</v>
      </c>
      <c r="R222" s="78"/>
    </row>
    <row r="223" spans="1:18" ht="15.75" customHeight="1" thickBot="1" x14ac:dyDescent="0.3">
      <c r="A223" s="67">
        <v>2018</v>
      </c>
      <c r="B223" s="67">
        <v>10</v>
      </c>
      <c r="C223" s="67">
        <v>8</v>
      </c>
      <c r="D223" s="67">
        <v>9.5</v>
      </c>
      <c r="G223" s="30">
        <f t="shared" si="11"/>
        <v>4.5</v>
      </c>
      <c r="R223" s="78"/>
    </row>
    <row r="224" spans="1:18" ht="15.75" customHeight="1" thickBot="1" x14ac:dyDescent="0.3">
      <c r="A224" s="67">
        <v>2018</v>
      </c>
      <c r="B224" s="67">
        <v>10</v>
      </c>
      <c r="C224" s="67">
        <v>9</v>
      </c>
      <c r="D224" s="67">
        <v>8</v>
      </c>
      <c r="G224" s="30">
        <f t="shared" si="11"/>
        <v>3</v>
      </c>
      <c r="R224" s="78"/>
    </row>
    <row r="225" spans="1:18" ht="15.75" customHeight="1" thickBot="1" x14ac:dyDescent="0.3">
      <c r="A225" s="67">
        <v>2018</v>
      </c>
      <c r="B225" s="67">
        <v>10</v>
      </c>
      <c r="C225" s="67">
        <v>10</v>
      </c>
      <c r="D225" s="67">
        <v>10.199999999999999</v>
      </c>
      <c r="G225" s="30">
        <f t="shared" si="11"/>
        <v>5.1999999999999993</v>
      </c>
      <c r="R225" s="78"/>
    </row>
    <row r="226" spans="1:18" ht="15.75" customHeight="1" thickBot="1" x14ac:dyDescent="0.3">
      <c r="A226" s="67">
        <v>2018</v>
      </c>
      <c r="B226" s="67">
        <v>10</v>
      </c>
      <c r="C226" s="67">
        <v>11</v>
      </c>
      <c r="D226" s="67">
        <v>5.4</v>
      </c>
      <c r="G226" s="30">
        <f t="shared" si="11"/>
        <v>0.40000000000000036</v>
      </c>
      <c r="R226" s="78"/>
    </row>
    <row r="227" spans="1:18" ht="15.75" customHeight="1" thickBot="1" x14ac:dyDescent="0.3">
      <c r="A227" s="67">
        <v>2018</v>
      </c>
      <c r="B227" s="67">
        <v>10</v>
      </c>
      <c r="C227" s="67">
        <v>12</v>
      </c>
      <c r="D227" s="67">
        <v>9.3000000000000007</v>
      </c>
      <c r="G227" s="30">
        <f t="shared" si="11"/>
        <v>4.3000000000000007</v>
      </c>
      <c r="R227" s="78"/>
    </row>
    <row r="228" spans="1:18" ht="15.75" customHeight="1" thickBot="1" x14ac:dyDescent="0.3">
      <c r="A228" s="67">
        <v>2018</v>
      </c>
      <c r="B228" s="67">
        <v>10</v>
      </c>
      <c r="C228" s="67">
        <v>13</v>
      </c>
      <c r="D228" s="67">
        <v>14.8</v>
      </c>
      <c r="G228" s="30">
        <f t="shared" si="11"/>
        <v>9.8000000000000007</v>
      </c>
      <c r="R228" s="78"/>
    </row>
    <row r="229" spans="1:18" ht="15.75" customHeight="1" thickBot="1" x14ac:dyDescent="0.3">
      <c r="A229" s="67">
        <v>2018</v>
      </c>
      <c r="B229" s="67">
        <v>10</v>
      </c>
      <c r="C229" s="67">
        <v>14</v>
      </c>
      <c r="D229" s="67">
        <v>3.2</v>
      </c>
      <c r="G229" s="30">
        <f t="shared" si="11"/>
        <v>-1.7999999999999998</v>
      </c>
      <c r="R229" s="78"/>
    </row>
    <row r="230" spans="1:18" ht="15.75" customHeight="1" thickBot="1" x14ac:dyDescent="0.3">
      <c r="A230" s="67">
        <v>2018</v>
      </c>
      <c r="B230" s="67">
        <v>10</v>
      </c>
      <c r="C230" s="67">
        <v>15</v>
      </c>
      <c r="D230" s="67">
        <v>1.8</v>
      </c>
      <c r="G230" s="30">
        <f t="shared" si="11"/>
        <v>-3.2</v>
      </c>
      <c r="R230" s="78"/>
    </row>
    <row r="231" spans="1:18" ht="15.75" customHeight="1" thickBot="1" x14ac:dyDescent="0.3">
      <c r="A231" s="67">
        <v>2018</v>
      </c>
      <c r="B231" s="67">
        <v>10</v>
      </c>
      <c r="C231" s="67">
        <v>16</v>
      </c>
      <c r="D231" s="67">
        <v>3.9</v>
      </c>
      <c r="G231" s="30">
        <f t="shared" si="11"/>
        <v>-1.1000000000000001</v>
      </c>
      <c r="R231" s="78"/>
    </row>
    <row r="232" spans="1:18" ht="15.75" customHeight="1" thickBot="1" x14ac:dyDescent="0.3">
      <c r="A232" s="67">
        <v>2018</v>
      </c>
      <c r="B232" s="67">
        <v>10</v>
      </c>
      <c r="C232" s="67">
        <v>17</v>
      </c>
      <c r="D232" s="67">
        <v>3.8</v>
      </c>
      <c r="G232" s="30">
        <f t="shared" si="11"/>
        <v>-1.2000000000000002</v>
      </c>
      <c r="R232" s="78"/>
    </row>
    <row r="233" spans="1:18" ht="15.75" customHeight="1" thickBot="1" x14ac:dyDescent="0.3">
      <c r="A233" s="67">
        <v>2018</v>
      </c>
      <c r="B233" s="67">
        <v>10</v>
      </c>
      <c r="C233" s="67">
        <v>18</v>
      </c>
      <c r="D233" s="67">
        <v>2.8</v>
      </c>
      <c r="G233" s="30">
        <f t="shared" si="11"/>
        <v>-2.2000000000000002</v>
      </c>
      <c r="R233" s="78"/>
    </row>
    <row r="234" spans="1:18" ht="15.75" customHeight="1" thickBot="1" x14ac:dyDescent="0.3">
      <c r="A234" s="67">
        <v>2018</v>
      </c>
      <c r="B234" s="67">
        <v>10</v>
      </c>
      <c r="C234" s="67">
        <v>19</v>
      </c>
      <c r="D234" s="67">
        <v>4.8</v>
      </c>
      <c r="G234" s="30">
        <f t="shared" si="11"/>
        <v>-0.20000000000000018</v>
      </c>
      <c r="R234" s="78"/>
    </row>
    <row r="235" spans="1:18" ht="15.75" customHeight="1" thickBot="1" x14ac:dyDescent="0.3">
      <c r="A235" s="67">
        <v>2018</v>
      </c>
      <c r="B235" s="67">
        <v>10</v>
      </c>
      <c r="C235" s="67">
        <v>20</v>
      </c>
      <c r="D235" s="67">
        <v>1.6</v>
      </c>
      <c r="G235" s="30">
        <f t="shared" si="11"/>
        <v>-3.4</v>
      </c>
      <c r="R235" s="78"/>
    </row>
    <row r="236" spans="1:18" ht="15.75" customHeight="1" thickBot="1" x14ac:dyDescent="0.3">
      <c r="A236" s="67">
        <v>2018</v>
      </c>
      <c r="B236" s="67">
        <v>10</v>
      </c>
      <c r="C236" s="67">
        <v>21</v>
      </c>
      <c r="D236" s="67">
        <v>3.5</v>
      </c>
      <c r="G236" s="30">
        <f t="shared" si="11"/>
        <v>-1.5</v>
      </c>
      <c r="R236" s="78"/>
    </row>
    <row r="237" spans="1:18" ht="15.75" customHeight="1" thickBot="1" x14ac:dyDescent="0.3">
      <c r="A237" s="67">
        <v>2018</v>
      </c>
      <c r="B237" s="67">
        <v>10</v>
      </c>
      <c r="C237" s="67">
        <v>22</v>
      </c>
      <c r="D237" s="67">
        <v>4.3</v>
      </c>
      <c r="G237" s="30">
        <f t="shared" si="11"/>
        <v>-0.70000000000000018</v>
      </c>
      <c r="R237" s="78"/>
    </row>
    <row r="238" spans="1:18" ht="15.75" customHeight="1" thickBot="1" x14ac:dyDescent="0.3">
      <c r="A238" s="67">
        <v>2018</v>
      </c>
      <c r="B238" s="67">
        <v>10</v>
      </c>
      <c r="C238" s="67">
        <v>23</v>
      </c>
      <c r="D238" s="67">
        <v>-0.7</v>
      </c>
      <c r="G238" s="30">
        <f t="shared" si="11"/>
        <v>-5.7</v>
      </c>
      <c r="R238" s="78"/>
    </row>
    <row r="239" spans="1:18" ht="15.75" customHeight="1" thickBot="1" x14ac:dyDescent="0.3">
      <c r="A239" s="67">
        <v>2018</v>
      </c>
      <c r="B239" s="67">
        <v>10</v>
      </c>
      <c r="C239" s="67">
        <v>24</v>
      </c>
      <c r="D239" s="67">
        <v>0.6</v>
      </c>
      <c r="G239" s="30">
        <f t="shared" si="11"/>
        <v>-4.4000000000000004</v>
      </c>
      <c r="R239" s="78"/>
    </row>
    <row r="240" spans="1:18" ht="15.75" customHeight="1" thickBot="1" x14ac:dyDescent="0.3">
      <c r="A240" s="67">
        <v>2018</v>
      </c>
      <c r="B240" s="67">
        <v>10</v>
      </c>
      <c r="C240" s="67">
        <v>25</v>
      </c>
      <c r="D240" s="67">
        <v>2.8</v>
      </c>
      <c r="G240" s="30">
        <f t="shared" si="11"/>
        <v>-2.2000000000000002</v>
      </c>
      <c r="R240" s="78"/>
    </row>
    <row r="241" spans="1:18" ht="15.75" customHeight="1" thickBot="1" x14ac:dyDescent="0.3">
      <c r="A241" s="67">
        <v>2018</v>
      </c>
      <c r="B241" s="67">
        <v>10</v>
      </c>
      <c r="C241" s="67">
        <v>26</v>
      </c>
      <c r="D241" s="67">
        <v>4</v>
      </c>
      <c r="R241" s="78"/>
    </row>
    <row r="242" spans="1:18" ht="15.75" customHeight="1" thickBot="1" x14ac:dyDescent="0.3">
      <c r="A242" s="67">
        <v>2018</v>
      </c>
      <c r="B242" s="67">
        <v>10</v>
      </c>
      <c r="C242" s="67">
        <v>27</v>
      </c>
      <c r="D242" s="67">
        <v>3.9</v>
      </c>
      <c r="R242" s="78"/>
    </row>
    <row r="243" spans="1:18" ht="15.75" customHeight="1" thickBot="1" x14ac:dyDescent="0.3">
      <c r="A243" s="67">
        <v>2018</v>
      </c>
      <c r="B243" s="67">
        <v>10</v>
      </c>
      <c r="C243" s="67">
        <v>28</v>
      </c>
      <c r="D243" s="67">
        <v>9.6999999999999993</v>
      </c>
      <c r="R243" s="78"/>
    </row>
    <row r="244" spans="1:18" ht="15.75" customHeight="1" thickBot="1" x14ac:dyDescent="0.3">
      <c r="A244" s="67">
        <v>2018</v>
      </c>
      <c r="B244" s="67">
        <v>10</v>
      </c>
      <c r="C244" s="67">
        <v>29</v>
      </c>
      <c r="D244" s="67">
        <v>4.4000000000000004</v>
      </c>
      <c r="R244" s="78"/>
    </row>
    <row r="245" spans="1:18" ht="15.75" customHeight="1" thickBot="1" x14ac:dyDescent="0.3">
      <c r="A245" s="67">
        <v>2018</v>
      </c>
      <c r="B245" s="67">
        <v>10</v>
      </c>
      <c r="C245" s="67">
        <v>30</v>
      </c>
      <c r="D245" s="67">
        <v>2.1</v>
      </c>
      <c r="R245" s="78"/>
    </row>
    <row r="246" spans="1:18" ht="15.75" customHeight="1" thickBot="1" x14ac:dyDescent="0.3">
      <c r="A246" s="67">
        <v>2018</v>
      </c>
      <c r="B246" s="67">
        <v>10</v>
      </c>
      <c r="C246" s="67">
        <v>31</v>
      </c>
      <c r="D246" s="67">
        <v>-4.5</v>
      </c>
      <c r="R246" s="78"/>
    </row>
    <row r="247" spans="1:18" ht="15.75" customHeight="1" x14ac:dyDescent="0.25">
      <c r="R247" s="78"/>
    </row>
    <row r="248" spans="1:18" ht="15.75" customHeight="1" x14ac:dyDescent="0.25">
      <c r="R248" s="78"/>
    </row>
    <row r="249" spans="1:18" ht="15.75" customHeight="1" x14ac:dyDescent="0.25">
      <c r="R249" s="78"/>
    </row>
    <row r="250" spans="1:18" ht="15.75" customHeight="1" x14ac:dyDescent="0.25">
      <c r="R250" s="78"/>
    </row>
    <row r="251" spans="1:18" ht="15.75" customHeight="1" x14ac:dyDescent="0.25">
      <c r="R251" s="78"/>
    </row>
    <row r="252" spans="1:18" ht="15.75" customHeight="1" x14ac:dyDescent="0.25">
      <c r="R252" s="78"/>
    </row>
    <row r="253" spans="1:18" ht="15.75" customHeight="1" x14ac:dyDescent="0.25">
      <c r="R253" s="78"/>
    </row>
    <row r="254" spans="1:18" ht="15.75" customHeight="1" x14ac:dyDescent="0.25">
      <c r="R254" s="78"/>
    </row>
    <row r="255" spans="1:18" ht="15.75" customHeight="1" x14ac:dyDescent="0.25">
      <c r="R255" s="78"/>
    </row>
    <row r="256" spans="1:18" ht="15.75" customHeight="1" x14ac:dyDescent="0.25">
      <c r="R256" s="78"/>
    </row>
    <row r="257" spans="18:18" ht="15.75" customHeight="1" x14ac:dyDescent="0.25">
      <c r="R257" s="78"/>
    </row>
    <row r="258" spans="18:18" ht="15.75" customHeight="1" x14ac:dyDescent="0.25">
      <c r="R258" s="78"/>
    </row>
    <row r="259" spans="18:18" ht="15.75" customHeight="1" x14ac:dyDescent="0.25">
      <c r="R259" s="78"/>
    </row>
    <row r="260" spans="18:18" ht="15.75" customHeight="1" x14ac:dyDescent="0.25">
      <c r="R260" s="78"/>
    </row>
    <row r="261" spans="18:18" ht="15.75" customHeight="1" x14ac:dyDescent="0.25">
      <c r="R261" s="78"/>
    </row>
    <row r="262" spans="18:18" ht="15.75" customHeight="1" x14ac:dyDescent="0.25">
      <c r="R262" s="78"/>
    </row>
    <row r="263" spans="18:18" ht="15.75" customHeight="1" x14ac:dyDescent="0.25">
      <c r="R263" s="78"/>
    </row>
    <row r="264" spans="18:18" ht="15.75" customHeight="1" x14ac:dyDescent="0.25">
      <c r="R264" s="78"/>
    </row>
    <row r="265" spans="18:18" ht="15.75" customHeight="1" x14ac:dyDescent="0.25">
      <c r="R265" s="78"/>
    </row>
    <row r="266" spans="18:18" ht="15.75" customHeight="1" x14ac:dyDescent="0.25">
      <c r="R266" s="78"/>
    </row>
    <row r="267" spans="18:18" ht="15.75" customHeight="1" x14ac:dyDescent="0.25">
      <c r="R267" s="78"/>
    </row>
    <row r="268" spans="18:18" ht="15.75" customHeight="1" x14ac:dyDescent="0.25">
      <c r="R268" s="78"/>
    </row>
    <row r="269" spans="18:18" ht="15.75" customHeight="1" x14ac:dyDescent="0.25">
      <c r="R269" s="78"/>
    </row>
    <row r="270" spans="18:18" ht="15.75" customHeight="1" x14ac:dyDescent="0.25">
      <c r="R270" s="78"/>
    </row>
    <row r="271" spans="18:18" ht="15.75" customHeight="1" x14ac:dyDescent="0.25">
      <c r="R271" s="78"/>
    </row>
    <row r="272" spans="18:18" ht="15.75" customHeight="1" x14ac:dyDescent="0.25">
      <c r="R272" s="78"/>
    </row>
    <row r="273" spans="18:18" ht="15.75" customHeight="1" x14ac:dyDescent="0.25">
      <c r="R273" s="78"/>
    </row>
    <row r="274" spans="18:18" ht="15.75" customHeight="1" x14ac:dyDescent="0.25">
      <c r="R274" s="78"/>
    </row>
    <row r="275" spans="18:18" ht="15.75" customHeight="1" x14ac:dyDescent="0.25">
      <c r="R275" s="78"/>
    </row>
    <row r="276" spans="18:18" ht="15.75" customHeight="1" x14ac:dyDescent="0.25">
      <c r="R276" s="78"/>
    </row>
    <row r="277" spans="18:18" ht="15.75" customHeight="1" x14ac:dyDescent="0.25">
      <c r="R277" s="78"/>
    </row>
    <row r="278" spans="18:18" ht="15.75" customHeight="1" x14ac:dyDescent="0.25">
      <c r="R278" s="78"/>
    </row>
    <row r="279" spans="18:18" ht="15.75" customHeight="1" x14ac:dyDescent="0.25">
      <c r="R279" s="78"/>
    </row>
    <row r="280" spans="18:18" ht="15.75" customHeight="1" x14ac:dyDescent="0.25">
      <c r="R280" s="78"/>
    </row>
    <row r="281" spans="18:18" ht="15.75" customHeight="1" x14ac:dyDescent="0.25">
      <c r="R281" s="78"/>
    </row>
    <row r="282" spans="18:18" ht="15.75" customHeight="1" x14ac:dyDescent="0.25">
      <c r="R282" s="78"/>
    </row>
    <row r="283" spans="18:18" ht="15.75" customHeight="1" x14ac:dyDescent="0.25">
      <c r="R283" s="78"/>
    </row>
    <row r="284" spans="18:18" ht="15.75" customHeight="1" x14ac:dyDescent="0.25">
      <c r="R284" s="78"/>
    </row>
    <row r="285" spans="18:18" ht="15.75" customHeight="1" x14ac:dyDescent="0.25">
      <c r="R285" s="78"/>
    </row>
    <row r="286" spans="18:18" ht="15.75" customHeight="1" x14ac:dyDescent="0.25">
      <c r="R286" s="78"/>
    </row>
    <row r="287" spans="18:18" ht="15.75" customHeight="1" x14ac:dyDescent="0.25">
      <c r="R287" s="78"/>
    </row>
    <row r="288" spans="18:18" ht="15.75" customHeight="1" x14ac:dyDescent="0.25">
      <c r="R288" s="78"/>
    </row>
    <row r="289" spans="18:18" ht="15.75" customHeight="1" x14ac:dyDescent="0.25">
      <c r="R289" s="78"/>
    </row>
    <row r="290" spans="18:18" ht="15.75" customHeight="1" x14ac:dyDescent="0.25">
      <c r="R290" s="78"/>
    </row>
    <row r="291" spans="18:18" ht="15.75" customHeight="1" x14ac:dyDescent="0.25">
      <c r="R291" s="78"/>
    </row>
    <row r="292" spans="18:18" ht="15.75" customHeight="1" x14ac:dyDescent="0.25">
      <c r="R292" s="78"/>
    </row>
    <row r="293" spans="18:18" ht="15.75" customHeight="1" x14ac:dyDescent="0.25">
      <c r="R293" s="78"/>
    </row>
    <row r="294" spans="18:18" ht="15.75" customHeight="1" x14ac:dyDescent="0.25">
      <c r="R294" s="78"/>
    </row>
    <row r="295" spans="18:18" ht="15.75" customHeight="1" x14ac:dyDescent="0.25">
      <c r="R295" s="78"/>
    </row>
    <row r="296" spans="18:18" ht="15.75" customHeight="1" x14ac:dyDescent="0.25">
      <c r="R296" s="78"/>
    </row>
    <row r="297" spans="18:18" ht="15.75" customHeight="1" x14ac:dyDescent="0.25">
      <c r="R297" s="78"/>
    </row>
    <row r="298" spans="18:18" ht="15.75" customHeight="1" x14ac:dyDescent="0.25">
      <c r="R298" s="78"/>
    </row>
    <row r="299" spans="18:18" ht="15.75" customHeight="1" x14ac:dyDescent="0.25">
      <c r="R299" s="78"/>
    </row>
    <row r="300" spans="18:18" ht="15.75" customHeight="1" x14ac:dyDescent="0.25">
      <c r="R300" s="78"/>
    </row>
    <row r="301" spans="18:18" ht="15.75" customHeight="1" x14ac:dyDescent="0.25">
      <c r="R301" s="78"/>
    </row>
    <row r="302" spans="18:18" ht="15.75" customHeight="1" x14ac:dyDescent="0.25">
      <c r="R302" s="78"/>
    </row>
    <row r="303" spans="18:18" ht="15.75" customHeight="1" x14ac:dyDescent="0.25">
      <c r="R303" s="78"/>
    </row>
    <row r="304" spans="18:18" ht="15.75" customHeight="1" x14ac:dyDescent="0.25">
      <c r="R304" s="78"/>
    </row>
    <row r="305" spans="18:18" ht="15.75" customHeight="1" x14ac:dyDescent="0.25">
      <c r="R305" s="78"/>
    </row>
    <row r="306" spans="18:18" ht="15.75" customHeight="1" x14ac:dyDescent="0.25">
      <c r="R306" s="78"/>
    </row>
    <row r="307" spans="18:18" ht="15.75" customHeight="1" x14ac:dyDescent="0.25">
      <c r="R307" s="78"/>
    </row>
    <row r="308" spans="18:18" ht="15.75" customHeight="1" x14ac:dyDescent="0.25">
      <c r="R308" s="78"/>
    </row>
    <row r="309" spans="18:18" ht="15.75" customHeight="1" x14ac:dyDescent="0.25">
      <c r="R309" s="78"/>
    </row>
    <row r="310" spans="18:18" ht="15.75" customHeight="1" x14ac:dyDescent="0.25">
      <c r="R310" s="78"/>
    </row>
    <row r="311" spans="18:18" ht="15.75" customHeight="1" x14ac:dyDescent="0.25">
      <c r="R311" s="78"/>
    </row>
    <row r="312" spans="18:18" ht="15.75" customHeight="1" x14ac:dyDescent="0.25">
      <c r="R312" s="78"/>
    </row>
    <row r="313" spans="18:18" ht="15.75" customHeight="1" x14ac:dyDescent="0.25">
      <c r="R313" s="78"/>
    </row>
    <row r="314" spans="18:18" ht="15.75" customHeight="1" x14ac:dyDescent="0.25">
      <c r="R314" s="78"/>
    </row>
    <row r="315" spans="18:18" ht="15.75" customHeight="1" x14ac:dyDescent="0.25">
      <c r="R315" s="78"/>
    </row>
    <row r="316" spans="18:18" ht="15.75" customHeight="1" x14ac:dyDescent="0.25">
      <c r="R316" s="78"/>
    </row>
    <row r="317" spans="18:18" ht="15.75" customHeight="1" x14ac:dyDescent="0.25">
      <c r="R317" s="78"/>
    </row>
    <row r="318" spans="18:18" ht="15.75" customHeight="1" x14ac:dyDescent="0.25">
      <c r="R318" s="78"/>
    </row>
    <row r="319" spans="18:18" ht="15.75" customHeight="1" x14ac:dyDescent="0.25">
      <c r="R319" s="78"/>
    </row>
    <row r="320" spans="18:18" ht="15.75" customHeight="1" x14ac:dyDescent="0.25">
      <c r="R320" s="78"/>
    </row>
    <row r="321" spans="18:18" ht="15.75" customHeight="1" x14ac:dyDescent="0.25">
      <c r="R321" s="78"/>
    </row>
    <row r="322" spans="18:18" ht="15.75" customHeight="1" x14ac:dyDescent="0.25">
      <c r="R322" s="78"/>
    </row>
    <row r="323" spans="18:18" ht="15.75" customHeight="1" x14ac:dyDescent="0.25"/>
    <row r="324" spans="18:18" ht="15.75" customHeight="1" x14ac:dyDescent="0.25"/>
    <row r="325" spans="18:18" ht="15.75" customHeight="1" x14ac:dyDescent="0.25"/>
    <row r="326" spans="18:18" ht="15.75" customHeight="1" x14ac:dyDescent="0.25"/>
    <row r="327" spans="18:18" ht="15.75" customHeight="1" x14ac:dyDescent="0.25"/>
    <row r="328" spans="18:18" ht="15.75" customHeight="1" x14ac:dyDescent="0.25"/>
    <row r="329" spans="18:18" ht="15.75" customHeight="1" x14ac:dyDescent="0.25"/>
    <row r="330" spans="18:18" ht="15.75" customHeight="1" x14ac:dyDescent="0.25"/>
    <row r="331" spans="18:18" ht="15.75" customHeight="1" x14ac:dyDescent="0.25"/>
    <row r="332" spans="18:18" ht="15.75" customHeight="1" x14ac:dyDescent="0.25"/>
    <row r="333" spans="18:18" ht="15.75" customHeight="1" x14ac:dyDescent="0.25"/>
    <row r="334" spans="18:18" ht="15.75" customHeight="1" x14ac:dyDescent="0.25"/>
    <row r="335" spans="18:18" ht="15.75" customHeight="1" x14ac:dyDescent="0.25"/>
    <row r="336" spans="18:1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H1" zoomScale="85" zoomScaleNormal="85" workbookViewId="0">
      <pane ySplit="1" topLeftCell="A143" activePane="bottomLeft" state="frozen"/>
      <selection activeCell="F5" sqref="F5"/>
      <selection pane="bottomLeft" activeCell="W70" sqref="W70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3.85546875" customWidth="1"/>
    <col min="7" max="7" width="12.7109375" bestFit="1" customWidth="1"/>
    <col min="8" max="8" width="12" bestFit="1" customWidth="1"/>
    <col min="9" max="9" width="18.140625" style="60" customWidth="1"/>
    <col min="10" max="10" width="9" customWidth="1"/>
    <col min="11" max="11" width="8.28515625" style="143" customWidth="1"/>
    <col min="12" max="12" width="9.140625" style="143" customWidth="1"/>
    <col min="13" max="13" width="8.5703125" style="143" customWidth="1"/>
    <col min="14" max="14" width="11" style="143" customWidth="1"/>
    <col min="15" max="15" width="7.28515625" customWidth="1"/>
    <col min="16" max="16" width="10.7109375" customWidth="1"/>
    <col min="17" max="17" width="9.5703125" customWidth="1"/>
    <col min="18" max="18" width="7.5703125" customWidth="1"/>
    <col min="19" max="19" width="8.42578125" customWidth="1"/>
    <col min="20" max="20" width="7.5703125" customWidth="1"/>
    <col min="21" max="21" width="8.28515625" customWidth="1"/>
    <col min="22" max="22" width="8.140625" customWidth="1"/>
    <col min="23" max="23" width="8.42578125" bestFit="1" customWidth="1"/>
    <col min="24" max="24" width="8.28515625" bestFit="1" customWidth="1"/>
    <col min="25" max="25" width="13.7109375" customWidth="1"/>
    <col min="26" max="26" width="8.7109375" customWidth="1"/>
    <col min="27" max="27" width="9.7109375" customWidth="1"/>
    <col min="28" max="28" width="15.7109375" customWidth="1"/>
  </cols>
  <sheetData>
    <row r="1" spans="1:28" ht="60" x14ac:dyDescent="0.25">
      <c r="A1" s="108" t="s">
        <v>0</v>
      </c>
      <c r="B1" s="108" t="s">
        <v>1</v>
      </c>
      <c r="C1" s="108" t="s">
        <v>2</v>
      </c>
      <c r="D1" s="111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6.5" thickBot="1" x14ac:dyDescent="0.3">
      <c r="A2" s="1">
        <v>2019</v>
      </c>
      <c r="B2" s="1">
        <v>3</v>
      </c>
      <c r="C2" s="1">
        <v>1</v>
      </c>
      <c r="D2" s="1">
        <v>-1.7</v>
      </c>
      <c r="E2" s="1" t="s">
        <v>10</v>
      </c>
      <c r="F2" s="141" t="s">
        <v>9</v>
      </c>
      <c r="G2">
        <f>D2+5</f>
        <v>3.3</v>
      </c>
      <c r="H2" s="5">
        <v>43525</v>
      </c>
      <c r="I2" s="60">
        <f>D2</f>
        <v>-1.7</v>
      </c>
      <c r="J2" s="96">
        <v>1.4</v>
      </c>
      <c r="K2" s="143">
        <v>2.25</v>
      </c>
      <c r="L2" s="143">
        <v>5.25</v>
      </c>
      <c r="M2" s="143">
        <v>85.875</v>
      </c>
      <c r="N2" s="143" t="s">
        <v>121</v>
      </c>
      <c r="R2" s="2"/>
    </row>
    <row r="3" spans="1:28" ht="16.5" thickBot="1" x14ac:dyDescent="0.3">
      <c r="A3" s="1">
        <v>2019</v>
      </c>
      <c r="B3" s="1">
        <v>3</v>
      </c>
      <c r="C3" s="1">
        <v>2</v>
      </c>
      <c r="D3" s="1">
        <v>-4.3</v>
      </c>
      <c r="E3" s="1" t="s">
        <v>10</v>
      </c>
      <c r="F3" s="81" t="s">
        <v>9</v>
      </c>
      <c r="G3">
        <f t="shared" ref="G3:G28" si="0">D3+5</f>
        <v>0.70000000000000018</v>
      </c>
      <c r="H3" s="5">
        <v>43526</v>
      </c>
      <c r="I3" s="60">
        <f t="shared" ref="I3:I66" si="1">D3</f>
        <v>-4.3</v>
      </c>
      <c r="J3" s="55">
        <v>0</v>
      </c>
      <c r="K3" s="143">
        <v>0.25</v>
      </c>
      <c r="L3" s="143">
        <v>2.25</v>
      </c>
      <c r="M3" s="143">
        <v>86.875</v>
      </c>
      <c r="N3" s="143" t="s">
        <v>127</v>
      </c>
      <c r="R3" s="2"/>
    </row>
    <row r="4" spans="1:28" ht="16.5" thickBot="1" x14ac:dyDescent="0.3">
      <c r="A4" s="1">
        <v>2019</v>
      </c>
      <c r="B4" s="1">
        <v>3</v>
      </c>
      <c r="C4" s="1">
        <v>3</v>
      </c>
      <c r="D4" s="1">
        <v>-4.5999999999999996</v>
      </c>
      <c r="E4" s="1" t="s">
        <v>10</v>
      </c>
      <c r="F4" s="81" t="s">
        <v>9</v>
      </c>
      <c r="G4">
        <f t="shared" si="0"/>
        <v>0.40000000000000036</v>
      </c>
      <c r="H4" s="5">
        <v>43527</v>
      </c>
      <c r="I4" s="60">
        <f t="shared" si="1"/>
        <v>-4.5999999999999996</v>
      </c>
      <c r="J4" s="55">
        <v>0</v>
      </c>
      <c r="K4" s="143">
        <v>2.5</v>
      </c>
      <c r="L4" s="143">
        <v>6</v>
      </c>
      <c r="M4" s="143">
        <v>77.75</v>
      </c>
      <c r="N4" s="143" t="s">
        <v>118</v>
      </c>
      <c r="R4" s="2"/>
    </row>
    <row r="5" spans="1:28" ht="16.5" thickBot="1" x14ac:dyDescent="0.3">
      <c r="A5" s="1">
        <v>2019</v>
      </c>
      <c r="B5" s="1">
        <v>3</v>
      </c>
      <c r="C5" s="1">
        <v>4</v>
      </c>
      <c r="D5" s="1">
        <v>0.9</v>
      </c>
      <c r="E5" s="1" t="s">
        <v>11</v>
      </c>
      <c r="F5" s="81" t="s">
        <v>9</v>
      </c>
      <c r="G5">
        <f t="shared" si="0"/>
        <v>5.9</v>
      </c>
      <c r="H5" s="5">
        <v>43528</v>
      </c>
      <c r="I5" s="60">
        <f t="shared" si="1"/>
        <v>0.9</v>
      </c>
      <c r="J5" s="55">
        <v>0</v>
      </c>
      <c r="K5" s="143">
        <v>1.875</v>
      </c>
      <c r="L5" s="143">
        <v>5.375</v>
      </c>
      <c r="M5" s="143">
        <v>78.5</v>
      </c>
      <c r="N5" s="143" t="s">
        <v>118</v>
      </c>
      <c r="R5" s="2"/>
    </row>
    <row r="6" spans="1:28" ht="16.5" thickBot="1" x14ac:dyDescent="0.3">
      <c r="A6" s="1">
        <v>2019</v>
      </c>
      <c r="B6" s="1">
        <v>3</v>
      </c>
      <c r="C6" s="1">
        <v>5</v>
      </c>
      <c r="D6" s="1">
        <v>-2</v>
      </c>
      <c r="E6" s="1" t="s">
        <v>10</v>
      </c>
      <c r="F6" s="81" t="s">
        <v>9</v>
      </c>
      <c r="G6">
        <f t="shared" si="0"/>
        <v>3</v>
      </c>
      <c r="H6" s="5">
        <v>43529</v>
      </c>
      <c r="I6" s="60">
        <f t="shared" si="1"/>
        <v>-2</v>
      </c>
      <c r="J6" s="55">
        <v>1.1000000000000001</v>
      </c>
      <c r="K6" s="143">
        <v>3.75</v>
      </c>
      <c r="L6" s="143">
        <v>7.875</v>
      </c>
      <c r="M6" s="143">
        <v>75.625</v>
      </c>
      <c r="N6" s="143" t="s">
        <v>120</v>
      </c>
      <c r="R6" s="2"/>
    </row>
    <row r="7" spans="1:28" ht="16.5" thickBot="1" x14ac:dyDescent="0.3">
      <c r="A7" s="1">
        <v>2019</v>
      </c>
      <c r="B7" s="1">
        <v>3</v>
      </c>
      <c r="C7" s="1">
        <v>6</v>
      </c>
      <c r="D7" s="1">
        <v>-6.5</v>
      </c>
      <c r="E7" s="1" t="s">
        <v>9</v>
      </c>
      <c r="F7" s="81" t="s">
        <v>9</v>
      </c>
      <c r="G7">
        <f t="shared" si="0"/>
        <v>-1.5</v>
      </c>
      <c r="H7" s="5">
        <v>43530</v>
      </c>
      <c r="I7" s="60">
        <f t="shared" si="1"/>
        <v>-6.5</v>
      </c>
      <c r="J7" s="55">
        <v>0</v>
      </c>
      <c r="K7" s="143">
        <v>1.75</v>
      </c>
      <c r="L7" s="143">
        <v>4.375</v>
      </c>
      <c r="M7" s="143">
        <v>76.875</v>
      </c>
      <c r="N7" s="143" t="s">
        <v>117</v>
      </c>
      <c r="R7" s="2"/>
    </row>
    <row r="8" spans="1:28" ht="16.5" thickBot="1" x14ac:dyDescent="0.3">
      <c r="A8" s="1">
        <v>2019</v>
      </c>
      <c r="B8" s="1">
        <v>3</v>
      </c>
      <c r="C8" s="1">
        <v>7</v>
      </c>
      <c r="D8" s="1">
        <v>-4.0999999999999996</v>
      </c>
      <c r="E8" s="1" t="s">
        <v>10</v>
      </c>
      <c r="F8" s="81" t="s">
        <v>9</v>
      </c>
      <c r="G8">
        <f t="shared" si="0"/>
        <v>0.90000000000000036</v>
      </c>
      <c r="H8" s="5">
        <v>43531</v>
      </c>
      <c r="I8" s="60">
        <f t="shared" si="1"/>
        <v>-4.0999999999999996</v>
      </c>
      <c r="J8" s="55">
        <v>0</v>
      </c>
      <c r="K8" s="143">
        <v>1.625</v>
      </c>
      <c r="L8" s="143">
        <v>5.5</v>
      </c>
      <c r="M8" s="143">
        <v>80.125</v>
      </c>
      <c r="N8" s="143" t="s">
        <v>121</v>
      </c>
    </row>
    <row r="9" spans="1:28" ht="16.5" thickBot="1" x14ac:dyDescent="0.3">
      <c r="A9" s="1">
        <v>2019</v>
      </c>
      <c r="B9" s="1">
        <v>3</v>
      </c>
      <c r="C9" s="1">
        <v>8</v>
      </c>
      <c r="D9" s="1">
        <v>-1.9</v>
      </c>
      <c r="E9" s="1" t="s">
        <v>10</v>
      </c>
      <c r="F9" s="81" t="s">
        <v>9</v>
      </c>
      <c r="G9">
        <f t="shared" si="0"/>
        <v>3.1</v>
      </c>
      <c r="H9" s="5">
        <v>43532</v>
      </c>
      <c r="I9" s="60">
        <f t="shared" si="1"/>
        <v>-1.9</v>
      </c>
      <c r="J9" s="55">
        <v>0</v>
      </c>
      <c r="K9" s="143">
        <v>2</v>
      </c>
      <c r="L9" s="143">
        <v>5</v>
      </c>
      <c r="M9" s="143">
        <v>74.5</v>
      </c>
      <c r="N9" s="143" t="s">
        <v>119</v>
      </c>
    </row>
    <row r="10" spans="1:28" ht="16.5" thickBot="1" x14ac:dyDescent="0.3">
      <c r="A10" s="1">
        <v>2019</v>
      </c>
      <c r="B10" s="1">
        <v>3</v>
      </c>
      <c r="C10" s="1">
        <v>9</v>
      </c>
      <c r="D10" s="1">
        <v>-4</v>
      </c>
      <c r="E10" s="1" t="s">
        <v>10</v>
      </c>
      <c r="F10" s="81" t="s">
        <v>9</v>
      </c>
      <c r="G10">
        <f t="shared" si="0"/>
        <v>1</v>
      </c>
      <c r="H10" s="5">
        <v>43533</v>
      </c>
      <c r="I10" s="60">
        <f t="shared" si="1"/>
        <v>-4</v>
      </c>
      <c r="J10" s="55">
        <v>0.3</v>
      </c>
      <c r="K10" s="143">
        <v>2</v>
      </c>
      <c r="L10" s="143">
        <v>5</v>
      </c>
      <c r="M10" s="143">
        <v>73.75</v>
      </c>
      <c r="N10" s="143" t="s">
        <v>119</v>
      </c>
    </row>
    <row r="11" spans="1:28" ht="16.5" thickBot="1" x14ac:dyDescent="0.3">
      <c r="A11" s="1">
        <v>2019</v>
      </c>
      <c r="B11" s="1">
        <v>3</v>
      </c>
      <c r="C11" s="1">
        <v>10</v>
      </c>
      <c r="D11" s="1">
        <v>-9.5</v>
      </c>
      <c r="E11" s="1" t="s">
        <v>9</v>
      </c>
      <c r="F11" s="81" t="s">
        <v>9</v>
      </c>
      <c r="G11">
        <f t="shared" si="0"/>
        <v>-4.5</v>
      </c>
      <c r="H11" s="5">
        <v>43534</v>
      </c>
      <c r="I11" s="60">
        <f t="shared" si="1"/>
        <v>-9.5</v>
      </c>
      <c r="J11" s="55">
        <v>0</v>
      </c>
      <c r="K11" s="143">
        <v>0.375</v>
      </c>
      <c r="L11" s="143">
        <v>2.375</v>
      </c>
      <c r="M11" s="143">
        <v>66.375</v>
      </c>
      <c r="N11" s="143" t="s">
        <v>127</v>
      </c>
    </row>
    <row r="12" spans="1:28" ht="16.5" thickBot="1" x14ac:dyDescent="0.3">
      <c r="A12" s="1">
        <v>2019</v>
      </c>
      <c r="B12" s="1">
        <v>3</v>
      </c>
      <c r="C12" s="1">
        <v>11</v>
      </c>
      <c r="D12" s="1">
        <v>-11.2</v>
      </c>
      <c r="E12" s="1" t="s">
        <v>9</v>
      </c>
      <c r="F12" s="81" t="s">
        <v>9</v>
      </c>
      <c r="G12">
        <f t="shared" si="0"/>
        <v>-6.1999999999999993</v>
      </c>
      <c r="H12" s="5">
        <v>43535</v>
      </c>
      <c r="I12" s="60">
        <f t="shared" si="1"/>
        <v>-11.2</v>
      </c>
      <c r="J12" s="55">
        <v>0</v>
      </c>
      <c r="K12" s="143">
        <v>1.25</v>
      </c>
      <c r="L12" s="143">
        <v>4.5</v>
      </c>
      <c r="M12" s="143">
        <v>77.375</v>
      </c>
      <c r="N12" s="143" t="s">
        <v>118</v>
      </c>
    </row>
    <row r="13" spans="1:28" ht="16.5" thickBot="1" x14ac:dyDescent="0.3">
      <c r="A13" s="1">
        <v>2019</v>
      </c>
      <c r="B13" s="1">
        <v>3</v>
      </c>
      <c r="C13" s="1">
        <v>12</v>
      </c>
      <c r="D13" s="1">
        <v>-3.2</v>
      </c>
      <c r="E13" s="1" t="s">
        <v>10</v>
      </c>
      <c r="F13" s="8" t="s">
        <v>10</v>
      </c>
      <c r="G13">
        <f t="shared" si="0"/>
        <v>1.7999999999999998</v>
      </c>
      <c r="H13" s="5">
        <v>43536</v>
      </c>
      <c r="I13" s="60">
        <f t="shared" si="1"/>
        <v>-3.2</v>
      </c>
      <c r="J13" s="55">
        <v>1</v>
      </c>
      <c r="K13" s="165">
        <v>0.875</v>
      </c>
      <c r="L13" s="165">
        <v>3.875</v>
      </c>
      <c r="M13" s="165">
        <v>85</v>
      </c>
      <c r="N13" s="166" t="s">
        <v>124</v>
      </c>
    </row>
    <row r="14" spans="1:28" ht="16.5" thickBot="1" x14ac:dyDescent="0.3">
      <c r="A14" s="1">
        <v>2019</v>
      </c>
      <c r="B14" s="1">
        <v>3</v>
      </c>
      <c r="C14" s="1">
        <v>13</v>
      </c>
      <c r="D14" s="1">
        <v>-1.6</v>
      </c>
      <c r="E14" s="1" t="s">
        <v>10</v>
      </c>
      <c r="F14" s="8" t="s">
        <v>10</v>
      </c>
      <c r="G14">
        <f t="shared" si="0"/>
        <v>3.4</v>
      </c>
      <c r="H14" s="5">
        <v>43537</v>
      </c>
      <c r="I14" s="60">
        <f t="shared" si="1"/>
        <v>-1.6</v>
      </c>
      <c r="J14" s="55">
        <v>0</v>
      </c>
      <c r="K14" s="167">
        <v>2.25</v>
      </c>
      <c r="L14" s="167">
        <v>5.5</v>
      </c>
      <c r="M14" s="167">
        <v>69.875</v>
      </c>
      <c r="N14" s="168" t="s">
        <v>117</v>
      </c>
      <c r="R14" s="78"/>
    </row>
    <row r="15" spans="1:28" ht="16.5" thickBot="1" x14ac:dyDescent="0.3">
      <c r="A15" s="1">
        <v>2019</v>
      </c>
      <c r="B15" s="1">
        <v>3</v>
      </c>
      <c r="C15" s="1">
        <v>14</v>
      </c>
      <c r="D15" s="1">
        <v>0.7</v>
      </c>
      <c r="E15" s="1" t="s">
        <v>11</v>
      </c>
      <c r="F15" s="8" t="s">
        <v>10</v>
      </c>
      <c r="G15">
        <f t="shared" si="0"/>
        <v>5.7</v>
      </c>
      <c r="H15" s="5">
        <v>43538</v>
      </c>
      <c r="I15" s="60">
        <f t="shared" si="1"/>
        <v>0.7</v>
      </c>
      <c r="J15" s="55">
        <v>0</v>
      </c>
      <c r="K15" s="167">
        <v>1</v>
      </c>
      <c r="L15" s="167">
        <v>4</v>
      </c>
      <c r="M15" s="167">
        <v>66.125</v>
      </c>
      <c r="N15" s="168" t="s">
        <v>121</v>
      </c>
      <c r="R15" s="78"/>
    </row>
    <row r="16" spans="1:28" ht="16.5" thickBot="1" x14ac:dyDescent="0.3">
      <c r="A16" s="1">
        <v>2019</v>
      </c>
      <c r="B16" s="1">
        <v>3</v>
      </c>
      <c r="C16" s="1">
        <v>15</v>
      </c>
      <c r="D16" s="1">
        <v>2</v>
      </c>
      <c r="E16" s="1" t="s">
        <v>11</v>
      </c>
      <c r="F16" s="8" t="s">
        <v>10</v>
      </c>
      <c r="G16">
        <f t="shared" si="0"/>
        <v>7</v>
      </c>
      <c r="H16" s="5">
        <v>43539</v>
      </c>
      <c r="I16" s="60">
        <f t="shared" si="1"/>
        <v>2</v>
      </c>
      <c r="J16" s="55">
        <v>0</v>
      </c>
      <c r="K16" s="167">
        <v>1.375</v>
      </c>
      <c r="L16" s="167">
        <v>5.5</v>
      </c>
      <c r="M16" s="167">
        <v>58.5</v>
      </c>
      <c r="N16" s="168" t="s">
        <v>118</v>
      </c>
      <c r="R16" s="78"/>
    </row>
    <row r="17" spans="1:18" ht="16.5" thickBot="1" x14ac:dyDescent="0.3">
      <c r="A17" s="1">
        <v>2019</v>
      </c>
      <c r="B17" s="1">
        <v>3</v>
      </c>
      <c r="C17" s="1">
        <v>16</v>
      </c>
      <c r="D17" s="1">
        <v>0.4</v>
      </c>
      <c r="E17" s="1" t="s">
        <v>11</v>
      </c>
      <c r="F17" s="8" t="s">
        <v>10</v>
      </c>
      <c r="G17">
        <f t="shared" si="0"/>
        <v>5.4</v>
      </c>
      <c r="H17" s="5">
        <v>43540</v>
      </c>
      <c r="I17" s="60">
        <f t="shared" si="1"/>
        <v>0.4</v>
      </c>
      <c r="J17" s="55">
        <v>3.5</v>
      </c>
      <c r="K17" s="167">
        <v>3.75</v>
      </c>
      <c r="L17" s="167">
        <v>8.5</v>
      </c>
      <c r="M17" s="167">
        <v>81.625</v>
      </c>
      <c r="N17" s="168" t="s">
        <v>120</v>
      </c>
      <c r="R17" s="78"/>
    </row>
    <row r="18" spans="1:18" ht="16.5" thickBot="1" x14ac:dyDescent="0.3">
      <c r="A18" s="1">
        <v>2019</v>
      </c>
      <c r="B18" s="1">
        <v>3</v>
      </c>
      <c r="C18" s="1">
        <v>17</v>
      </c>
      <c r="D18" s="1">
        <v>-5.7</v>
      </c>
      <c r="E18" s="1" t="s">
        <v>9</v>
      </c>
      <c r="F18" s="8" t="s">
        <v>10</v>
      </c>
      <c r="G18">
        <f t="shared" si="0"/>
        <v>-0.70000000000000018</v>
      </c>
      <c r="H18" s="5">
        <v>43541</v>
      </c>
      <c r="I18" s="60">
        <f t="shared" si="1"/>
        <v>-5.7</v>
      </c>
      <c r="J18" s="55">
        <v>1.1000000000000001</v>
      </c>
      <c r="K18" s="167">
        <v>2.75</v>
      </c>
      <c r="L18" s="167">
        <v>5.875</v>
      </c>
      <c r="M18" s="167">
        <v>85.375</v>
      </c>
      <c r="N18" s="168" t="s">
        <v>122</v>
      </c>
      <c r="R18" s="78"/>
    </row>
    <row r="19" spans="1:18" ht="16.5" thickBot="1" x14ac:dyDescent="0.3">
      <c r="A19" s="1">
        <v>2019</v>
      </c>
      <c r="B19" s="1">
        <v>3</v>
      </c>
      <c r="C19" s="1">
        <v>18</v>
      </c>
      <c r="D19" s="1">
        <v>-8.1999999999999993</v>
      </c>
      <c r="E19" s="1" t="s">
        <v>9</v>
      </c>
      <c r="F19" s="8" t="s">
        <v>10</v>
      </c>
      <c r="G19">
        <f t="shared" si="0"/>
        <v>-3.1999999999999993</v>
      </c>
      <c r="H19" s="5">
        <v>43542</v>
      </c>
      <c r="I19" s="60">
        <f t="shared" si="1"/>
        <v>-8.1999999999999993</v>
      </c>
      <c r="J19" s="55">
        <v>0.7</v>
      </c>
      <c r="K19" s="167">
        <v>0.25</v>
      </c>
      <c r="L19" s="167">
        <v>2.625</v>
      </c>
      <c r="M19" s="167">
        <v>78.875</v>
      </c>
      <c r="N19" s="168" t="s">
        <v>125</v>
      </c>
      <c r="R19" s="78"/>
    </row>
    <row r="20" spans="1:18" ht="16.5" thickBot="1" x14ac:dyDescent="0.3">
      <c r="A20" s="1">
        <v>2019</v>
      </c>
      <c r="B20" s="1">
        <v>3</v>
      </c>
      <c r="C20" s="1">
        <v>19</v>
      </c>
      <c r="D20" s="1">
        <v>-9.9</v>
      </c>
      <c r="E20" s="1" t="s">
        <v>9</v>
      </c>
      <c r="F20" s="8" t="s">
        <v>10</v>
      </c>
      <c r="G20">
        <f t="shared" si="0"/>
        <v>-4.9000000000000004</v>
      </c>
      <c r="H20" s="5">
        <v>43543</v>
      </c>
      <c r="I20" s="60">
        <f t="shared" si="1"/>
        <v>-9.9</v>
      </c>
      <c r="J20" s="55">
        <v>0</v>
      </c>
      <c r="K20" s="167">
        <v>1.125</v>
      </c>
      <c r="L20" s="167">
        <v>2.375</v>
      </c>
      <c r="M20" s="167">
        <v>73.125</v>
      </c>
      <c r="N20" s="168" t="s">
        <v>120</v>
      </c>
      <c r="R20" s="78"/>
    </row>
    <row r="21" spans="1:18" ht="15.75" customHeight="1" thickBot="1" x14ac:dyDescent="0.3">
      <c r="A21" s="1">
        <v>2019</v>
      </c>
      <c r="B21" s="1">
        <v>3</v>
      </c>
      <c r="C21" s="1">
        <v>20</v>
      </c>
      <c r="D21" s="1">
        <v>-3.9</v>
      </c>
      <c r="E21" s="1" t="s">
        <v>10</v>
      </c>
      <c r="F21" s="8" t="s">
        <v>10</v>
      </c>
      <c r="G21">
        <f t="shared" si="0"/>
        <v>1.1000000000000001</v>
      </c>
      <c r="H21" s="5">
        <v>43544</v>
      </c>
      <c r="I21" s="60">
        <f t="shared" si="1"/>
        <v>-3.9</v>
      </c>
      <c r="J21" s="55">
        <v>0</v>
      </c>
      <c r="K21" s="167">
        <v>0.5</v>
      </c>
      <c r="L21" s="167">
        <v>2.625</v>
      </c>
      <c r="M21" s="167">
        <v>71</v>
      </c>
      <c r="N21" s="168" t="s">
        <v>129</v>
      </c>
      <c r="R21" s="78"/>
    </row>
    <row r="22" spans="1:18" ht="15.75" customHeight="1" thickBot="1" x14ac:dyDescent="0.3">
      <c r="A22" s="1">
        <v>2019</v>
      </c>
      <c r="B22" s="1">
        <v>3</v>
      </c>
      <c r="C22" s="1">
        <v>21</v>
      </c>
      <c r="D22" s="1">
        <v>-5.6</v>
      </c>
      <c r="E22" s="1" t="s">
        <v>9</v>
      </c>
      <c r="F22" s="8" t="s">
        <v>10</v>
      </c>
      <c r="G22">
        <f t="shared" si="0"/>
        <v>-0.59999999999999964</v>
      </c>
      <c r="H22" s="5">
        <v>43545</v>
      </c>
      <c r="I22" s="60">
        <f t="shared" si="1"/>
        <v>-5.6</v>
      </c>
      <c r="J22" s="55">
        <v>0</v>
      </c>
      <c r="K22" s="167">
        <v>0.375</v>
      </c>
      <c r="L22" s="167">
        <v>2.75</v>
      </c>
      <c r="M22" s="167">
        <v>72</v>
      </c>
      <c r="N22" s="168" t="s">
        <v>130</v>
      </c>
      <c r="R22" s="78"/>
    </row>
    <row r="23" spans="1:18" ht="15.75" customHeight="1" thickBot="1" x14ac:dyDescent="0.3">
      <c r="A23" s="1">
        <v>2019</v>
      </c>
      <c r="B23" s="1">
        <v>3</v>
      </c>
      <c r="C23" s="1">
        <v>22</v>
      </c>
      <c r="D23" s="1">
        <v>-3.2</v>
      </c>
      <c r="E23" s="1" t="s">
        <v>10</v>
      </c>
      <c r="F23" s="8" t="s">
        <v>10</v>
      </c>
      <c r="G23">
        <f t="shared" si="0"/>
        <v>1.7999999999999998</v>
      </c>
      <c r="H23" s="5">
        <v>43546</v>
      </c>
      <c r="I23" s="60">
        <f t="shared" si="1"/>
        <v>-3.2</v>
      </c>
      <c r="J23" s="55">
        <v>0</v>
      </c>
      <c r="K23" s="167">
        <v>0.75</v>
      </c>
      <c r="L23" s="167">
        <v>3.5</v>
      </c>
      <c r="M23" s="167">
        <v>68.625</v>
      </c>
      <c r="N23" s="168" t="s">
        <v>129</v>
      </c>
      <c r="R23" s="78"/>
    </row>
    <row r="24" spans="1:18" ht="15.75" customHeight="1" thickBot="1" x14ac:dyDescent="0.3">
      <c r="A24" s="1">
        <v>2019</v>
      </c>
      <c r="B24" s="1">
        <v>3</v>
      </c>
      <c r="C24" s="1">
        <v>23</v>
      </c>
      <c r="D24" s="1">
        <v>-0.9</v>
      </c>
      <c r="E24" s="1" t="s">
        <v>10</v>
      </c>
      <c r="F24" s="8" t="s">
        <v>10</v>
      </c>
      <c r="G24">
        <f t="shared" si="0"/>
        <v>4.0999999999999996</v>
      </c>
      <c r="H24" s="5">
        <v>43547</v>
      </c>
      <c r="I24" s="60">
        <f t="shared" si="1"/>
        <v>-0.9</v>
      </c>
      <c r="J24" s="55">
        <v>0</v>
      </c>
      <c r="K24" s="167">
        <v>0.375</v>
      </c>
      <c r="L24" s="167">
        <v>2.25</v>
      </c>
      <c r="M24" s="167">
        <v>64.375</v>
      </c>
      <c r="N24" s="168" t="s">
        <v>125</v>
      </c>
      <c r="R24" s="78"/>
    </row>
    <row r="25" spans="1:18" ht="15.75" customHeight="1" thickBot="1" x14ac:dyDescent="0.3">
      <c r="A25" s="1">
        <v>2019</v>
      </c>
      <c r="B25" s="1">
        <v>3</v>
      </c>
      <c r="C25" s="1">
        <v>24</v>
      </c>
      <c r="D25" s="1">
        <v>0.5</v>
      </c>
      <c r="E25" s="1" t="s">
        <v>11</v>
      </c>
      <c r="F25" s="8" t="s">
        <v>10</v>
      </c>
      <c r="G25">
        <f t="shared" si="0"/>
        <v>5.5</v>
      </c>
      <c r="H25" s="5">
        <v>43548</v>
      </c>
      <c r="I25" s="60">
        <f t="shared" si="1"/>
        <v>0.5</v>
      </c>
      <c r="J25" s="55">
        <v>0</v>
      </c>
      <c r="K25" s="167">
        <v>2</v>
      </c>
      <c r="L25" s="167">
        <v>4.25</v>
      </c>
      <c r="M25" s="167">
        <v>75.25</v>
      </c>
      <c r="N25" s="168" t="s">
        <v>119</v>
      </c>
      <c r="R25" s="78"/>
    </row>
    <row r="26" spans="1:18" ht="15.75" customHeight="1" thickBot="1" x14ac:dyDescent="0.3">
      <c r="A26" s="1">
        <v>2019</v>
      </c>
      <c r="B26" s="1">
        <v>3</v>
      </c>
      <c r="C26" s="1">
        <v>25</v>
      </c>
      <c r="D26" s="1">
        <v>1.2</v>
      </c>
      <c r="E26" s="1" t="s">
        <v>11</v>
      </c>
      <c r="F26" s="8" t="s">
        <v>10</v>
      </c>
      <c r="G26">
        <f t="shared" si="0"/>
        <v>6.2</v>
      </c>
      <c r="H26" s="5">
        <v>43549</v>
      </c>
      <c r="I26" s="60">
        <f t="shared" si="1"/>
        <v>1.2</v>
      </c>
      <c r="J26" s="55">
        <v>0</v>
      </c>
      <c r="K26" s="167">
        <v>1.5</v>
      </c>
      <c r="L26" s="167">
        <v>3.625</v>
      </c>
      <c r="M26" s="167">
        <v>73.25</v>
      </c>
      <c r="N26" s="168" t="s">
        <v>120</v>
      </c>
      <c r="R26" s="78"/>
    </row>
    <row r="27" spans="1:18" ht="15.75" customHeight="1" thickBot="1" x14ac:dyDescent="0.3">
      <c r="A27" s="1">
        <v>2019</v>
      </c>
      <c r="B27" s="1">
        <v>3</v>
      </c>
      <c r="C27" s="1">
        <v>26</v>
      </c>
      <c r="D27" s="1">
        <v>1.3</v>
      </c>
      <c r="E27" s="1" t="s">
        <v>11</v>
      </c>
      <c r="F27" s="8" t="s">
        <v>10</v>
      </c>
      <c r="G27">
        <f t="shared" si="0"/>
        <v>6.3</v>
      </c>
      <c r="H27" s="5">
        <v>43550</v>
      </c>
      <c r="I27" s="60">
        <f t="shared" si="1"/>
        <v>1.3</v>
      </c>
      <c r="J27" s="55">
        <v>0</v>
      </c>
      <c r="K27" s="167">
        <v>1.375</v>
      </c>
      <c r="L27" s="167">
        <v>4.5</v>
      </c>
      <c r="M27" s="167">
        <v>66.75</v>
      </c>
      <c r="N27" s="168" t="s">
        <v>125</v>
      </c>
      <c r="R27" s="78"/>
    </row>
    <row r="28" spans="1:18" ht="15.75" customHeight="1" thickBot="1" x14ac:dyDescent="0.3">
      <c r="A28" s="51">
        <v>2019</v>
      </c>
      <c r="B28" s="51">
        <v>3</v>
      </c>
      <c r="C28" s="51">
        <v>27</v>
      </c>
      <c r="D28" s="51">
        <v>-1.1000000000000001</v>
      </c>
      <c r="E28" s="51" t="s">
        <v>10</v>
      </c>
      <c r="F28" s="8" t="s">
        <v>10</v>
      </c>
      <c r="G28" s="30">
        <f t="shared" si="0"/>
        <v>3.9</v>
      </c>
      <c r="H28" s="31">
        <v>43551</v>
      </c>
      <c r="I28" s="117">
        <f t="shared" si="1"/>
        <v>-1.1000000000000001</v>
      </c>
      <c r="J28" s="55">
        <v>0</v>
      </c>
      <c r="K28" s="167">
        <v>1.375</v>
      </c>
      <c r="L28" s="167">
        <v>4</v>
      </c>
      <c r="M28" s="167">
        <v>73.125</v>
      </c>
      <c r="N28" s="168" t="s">
        <v>120</v>
      </c>
      <c r="R28" s="78"/>
    </row>
    <row r="29" spans="1:18" ht="15.75" customHeight="1" thickBot="1" x14ac:dyDescent="0.3">
      <c r="A29" s="1">
        <v>2019</v>
      </c>
      <c r="B29" s="1">
        <v>3</v>
      </c>
      <c r="C29" s="1">
        <v>28</v>
      </c>
      <c r="D29" s="1">
        <v>1.4</v>
      </c>
      <c r="E29" s="1" t="s">
        <v>11</v>
      </c>
      <c r="F29" s="37" t="s">
        <v>11</v>
      </c>
      <c r="G29">
        <f>D29</f>
        <v>1.4</v>
      </c>
      <c r="H29" s="5">
        <v>43552</v>
      </c>
      <c r="I29" s="60">
        <f t="shared" si="1"/>
        <v>1.4</v>
      </c>
      <c r="J29" s="55">
        <v>0</v>
      </c>
      <c r="K29" s="167">
        <v>1.25</v>
      </c>
      <c r="L29" s="167">
        <v>4.5</v>
      </c>
      <c r="M29" s="167">
        <v>68.375</v>
      </c>
      <c r="N29" s="168" t="s">
        <v>127</v>
      </c>
      <c r="R29" s="78"/>
    </row>
    <row r="30" spans="1:18" ht="15.75" customHeight="1" thickBot="1" x14ac:dyDescent="0.3">
      <c r="A30" s="1">
        <v>2019</v>
      </c>
      <c r="B30" s="1">
        <v>3</v>
      </c>
      <c r="C30" s="1">
        <v>29</v>
      </c>
      <c r="D30" s="1">
        <v>1.9</v>
      </c>
      <c r="E30" s="1" t="s">
        <v>11</v>
      </c>
      <c r="F30" s="11" t="s">
        <v>11</v>
      </c>
      <c r="G30">
        <f t="shared" ref="G30:G55" si="2">D30</f>
        <v>1.9</v>
      </c>
      <c r="H30" s="5">
        <v>43553</v>
      </c>
      <c r="I30" s="60">
        <f t="shared" si="1"/>
        <v>1.9</v>
      </c>
      <c r="J30" s="55">
        <v>0</v>
      </c>
      <c r="K30" s="167">
        <v>2.75</v>
      </c>
      <c r="L30" s="167">
        <v>6.625</v>
      </c>
      <c r="M30" s="167">
        <v>53.375</v>
      </c>
      <c r="N30" s="168" t="s">
        <v>129</v>
      </c>
      <c r="R30" s="78"/>
    </row>
    <row r="31" spans="1:18" ht="15.75" customHeight="1" thickBot="1" x14ac:dyDescent="0.3">
      <c r="A31" s="1">
        <v>2019</v>
      </c>
      <c r="B31" s="1">
        <v>3</v>
      </c>
      <c r="C31" s="1">
        <v>30</v>
      </c>
      <c r="D31" s="1">
        <v>4.4000000000000004</v>
      </c>
      <c r="E31" s="1" t="s">
        <v>11</v>
      </c>
      <c r="F31" s="11" t="s">
        <v>11</v>
      </c>
      <c r="G31">
        <f t="shared" si="2"/>
        <v>4.4000000000000004</v>
      </c>
      <c r="H31" s="5">
        <v>43554</v>
      </c>
      <c r="I31" s="60">
        <f t="shared" si="1"/>
        <v>4.4000000000000004</v>
      </c>
      <c r="J31" s="55">
        <v>0</v>
      </c>
      <c r="K31" s="167">
        <v>2.75</v>
      </c>
      <c r="L31" s="167">
        <v>6.75</v>
      </c>
      <c r="M31" s="167">
        <v>83.875</v>
      </c>
      <c r="N31" s="168" t="s">
        <v>120</v>
      </c>
      <c r="R31" s="78"/>
    </row>
    <row r="32" spans="1:18" ht="15.75" customHeight="1" thickBot="1" x14ac:dyDescent="0.3">
      <c r="A32" s="1">
        <v>2019</v>
      </c>
      <c r="B32" s="1">
        <v>3</v>
      </c>
      <c r="C32" s="1">
        <v>31</v>
      </c>
      <c r="D32" s="1">
        <v>4.5</v>
      </c>
      <c r="E32" s="1" t="s">
        <v>11</v>
      </c>
      <c r="F32" s="11" t="s">
        <v>11</v>
      </c>
      <c r="G32">
        <f t="shared" si="2"/>
        <v>4.5</v>
      </c>
      <c r="H32" s="5">
        <v>43555</v>
      </c>
      <c r="I32" s="60">
        <f t="shared" si="1"/>
        <v>4.5</v>
      </c>
      <c r="J32" s="55">
        <v>0</v>
      </c>
      <c r="K32" s="167">
        <v>2.125</v>
      </c>
      <c r="L32" s="167">
        <v>5.625</v>
      </c>
      <c r="M32" s="167">
        <v>76.625</v>
      </c>
      <c r="N32" s="168" t="s">
        <v>118</v>
      </c>
      <c r="R32" s="78"/>
    </row>
    <row r="33" spans="1:18" ht="15.75" customHeight="1" thickBot="1" x14ac:dyDescent="0.3">
      <c r="A33" s="1">
        <v>2019</v>
      </c>
      <c r="B33" s="1">
        <v>4</v>
      </c>
      <c r="C33" s="1">
        <v>1</v>
      </c>
      <c r="D33" s="1">
        <v>4.3</v>
      </c>
      <c r="E33" s="1" t="s">
        <v>11</v>
      </c>
      <c r="F33" s="11" t="s">
        <v>11</v>
      </c>
      <c r="G33">
        <f t="shared" si="2"/>
        <v>4.3</v>
      </c>
      <c r="H33" s="5">
        <v>43556</v>
      </c>
      <c r="I33" s="60">
        <f t="shared" si="1"/>
        <v>4.3</v>
      </c>
      <c r="J33" s="55">
        <v>0.3</v>
      </c>
      <c r="K33" s="167">
        <v>1.625</v>
      </c>
      <c r="L33" s="167">
        <v>4.625</v>
      </c>
      <c r="M33" s="167">
        <v>75.5</v>
      </c>
      <c r="N33" s="168" t="s">
        <v>118</v>
      </c>
      <c r="R33" s="78"/>
    </row>
    <row r="34" spans="1:18" ht="15.75" customHeight="1" thickBot="1" x14ac:dyDescent="0.3">
      <c r="A34" s="1">
        <v>2019</v>
      </c>
      <c r="B34" s="1">
        <v>4</v>
      </c>
      <c r="C34" s="1">
        <v>2</v>
      </c>
      <c r="D34" s="1">
        <v>2.7</v>
      </c>
      <c r="E34" s="1" t="s">
        <v>11</v>
      </c>
      <c r="F34" s="11" t="s">
        <v>11</v>
      </c>
      <c r="G34">
        <f t="shared" si="2"/>
        <v>2.7</v>
      </c>
      <c r="H34" s="5">
        <v>43557</v>
      </c>
      <c r="I34" s="60">
        <f t="shared" si="1"/>
        <v>2.7</v>
      </c>
      <c r="J34" s="55">
        <v>0</v>
      </c>
      <c r="K34" s="167">
        <v>3</v>
      </c>
      <c r="L34" s="167">
        <v>6.75</v>
      </c>
      <c r="M34" s="167">
        <v>74</v>
      </c>
      <c r="N34" s="168" t="s">
        <v>120</v>
      </c>
      <c r="R34" s="78"/>
    </row>
    <row r="35" spans="1:18" ht="15.75" customHeight="1" thickBot="1" x14ac:dyDescent="0.3">
      <c r="A35" s="1">
        <v>2019</v>
      </c>
      <c r="B35" s="1">
        <v>4</v>
      </c>
      <c r="C35" s="1">
        <v>3</v>
      </c>
      <c r="D35" s="1">
        <v>4.4000000000000004</v>
      </c>
      <c r="E35" s="1" t="s">
        <v>11</v>
      </c>
      <c r="F35" s="11" t="s">
        <v>11</v>
      </c>
      <c r="G35">
        <f t="shared" si="2"/>
        <v>4.4000000000000004</v>
      </c>
      <c r="H35" s="5">
        <v>43558</v>
      </c>
      <c r="I35" s="60">
        <f t="shared" si="1"/>
        <v>4.4000000000000004</v>
      </c>
      <c r="J35" s="55">
        <v>0</v>
      </c>
      <c r="K35" s="167">
        <v>1.625</v>
      </c>
      <c r="L35" s="167">
        <v>4.875</v>
      </c>
      <c r="M35" s="167">
        <v>55.25</v>
      </c>
      <c r="N35" s="168" t="s">
        <v>125</v>
      </c>
      <c r="R35" s="78"/>
    </row>
    <row r="36" spans="1:18" ht="15.75" customHeight="1" thickBot="1" x14ac:dyDescent="0.3">
      <c r="A36" s="1">
        <v>2019</v>
      </c>
      <c r="B36" s="1">
        <v>4</v>
      </c>
      <c r="C36" s="1">
        <v>4</v>
      </c>
      <c r="D36" s="1">
        <v>3.8</v>
      </c>
      <c r="E36" s="1" t="s">
        <v>11</v>
      </c>
      <c r="F36" s="11" t="s">
        <v>11</v>
      </c>
      <c r="G36">
        <f t="shared" si="2"/>
        <v>3.8</v>
      </c>
      <c r="H36" s="5">
        <v>43559</v>
      </c>
      <c r="I36" s="60">
        <f t="shared" si="1"/>
        <v>3.8</v>
      </c>
      <c r="J36" s="55">
        <v>0</v>
      </c>
      <c r="K36" s="167">
        <v>1.625</v>
      </c>
      <c r="L36" s="167">
        <v>6.125</v>
      </c>
      <c r="M36" s="167">
        <v>58.5</v>
      </c>
      <c r="N36" s="168" t="s">
        <v>127</v>
      </c>
      <c r="R36" s="78"/>
    </row>
    <row r="37" spans="1:18" ht="15.75" customHeight="1" thickBot="1" x14ac:dyDescent="0.3">
      <c r="A37" s="1">
        <v>2019</v>
      </c>
      <c r="B37" s="1">
        <v>4</v>
      </c>
      <c r="C37" s="1">
        <v>5</v>
      </c>
      <c r="D37" s="1">
        <v>1.9</v>
      </c>
      <c r="E37" s="1" t="s">
        <v>11</v>
      </c>
      <c r="F37" s="11" t="s">
        <v>11</v>
      </c>
      <c r="G37">
        <f t="shared" si="2"/>
        <v>1.9</v>
      </c>
      <c r="H37" s="5">
        <v>43560</v>
      </c>
      <c r="I37" s="60">
        <f t="shared" si="1"/>
        <v>1.9</v>
      </c>
      <c r="J37" s="55">
        <v>9.6</v>
      </c>
      <c r="K37" s="167">
        <v>1.875</v>
      </c>
      <c r="L37" s="167">
        <v>4.375</v>
      </c>
      <c r="M37" s="167">
        <v>93</v>
      </c>
      <c r="N37" s="168" t="s">
        <v>118</v>
      </c>
      <c r="R37" s="78"/>
    </row>
    <row r="38" spans="1:18" ht="15.75" customHeight="1" thickBot="1" x14ac:dyDescent="0.3">
      <c r="A38" s="1">
        <v>2019</v>
      </c>
      <c r="B38" s="1">
        <v>4</v>
      </c>
      <c r="C38" s="1">
        <v>6</v>
      </c>
      <c r="D38" s="1">
        <v>2.2000000000000002</v>
      </c>
      <c r="E38" s="1" t="s">
        <v>11</v>
      </c>
      <c r="F38" s="11" t="s">
        <v>11</v>
      </c>
      <c r="G38">
        <f t="shared" si="2"/>
        <v>2.2000000000000002</v>
      </c>
      <c r="H38" s="5">
        <v>43561</v>
      </c>
      <c r="I38" s="60">
        <f t="shared" si="1"/>
        <v>2.2000000000000002</v>
      </c>
      <c r="J38" s="55">
        <v>2.2000000000000002</v>
      </c>
      <c r="K38" s="167">
        <v>2.625</v>
      </c>
      <c r="L38" s="167">
        <v>5.375</v>
      </c>
      <c r="M38" s="167">
        <v>65.5</v>
      </c>
      <c r="N38" s="168" t="s">
        <v>122</v>
      </c>
      <c r="R38" s="78"/>
    </row>
    <row r="39" spans="1:18" ht="15.75" customHeight="1" thickBot="1" x14ac:dyDescent="0.3">
      <c r="A39" s="1">
        <v>2019</v>
      </c>
      <c r="B39" s="1">
        <v>4</v>
      </c>
      <c r="C39" s="1">
        <v>7</v>
      </c>
      <c r="D39" s="1">
        <v>2.9</v>
      </c>
      <c r="E39" s="1" t="s">
        <v>11</v>
      </c>
      <c r="F39" s="11" t="s">
        <v>11</v>
      </c>
      <c r="G39">
        <f t="shared" si="2"/>
        <v>2.9</v>
      </c>
      <c r="H39" s="5">
        <v>43562</v>
      </c>
      <c r="I39" s="60">
        <f t="shared" si="1"/>
        <v>2.9</v>
      </c>
      <c r="J39" s="55">
        <v>0</v>
      </c>
      <c r="K39" s="167">
        <v>1.875</v>
      </c>
      <c r="L39" s="167">
        <v>6.25</v>
      </c>
      <c r="M39" s="167">
        <v>57.75</v>
      </c>
      <c r="N39" s="168" t="s">
        <v>119</v>
      </c>
      <c r="R39" s="78"/>
    </row>
    <row r="40" spans="1:18" ht="15.75" customHeight="1" thickBot="1" x14ac:dyDescent="0.3">
      <c r="A40" s="1">
        <v>2019</v>
      </c>
      <c r="B40" s="1">
        <v>4</v>
      </c>
      <c r="C40" s="1">
        <v>8</v>
      </c>
      <c r="D40" s="1">
        <v>1</v>
      </c>
      <c r="E40" s="1" t="s">
        <v>11</v>
      </c>
      <c r="F40" s="11" t="s">
        <v>11</v>
      </c>
      <c r="G40">
        <f t="shared" si="2"/>
        <v>1</v>
      </c>
      <c r="H40" s="5">
        <v>43563</v>
      </c>
      <c r="I40" s="60">
        <f t="shared" si="1"/>
        <v>1</v>
      </c>
      <c r="J40" s="55">
        <v>0</v>
      </c>
      <c r="K40" s="167">
        <v>0.875</v>
      </c>
      <c r="L40" s="167">
        <v>3.75</v>
      </c>
      <c r="M40" s="167">
        <v>53</v>
      </c>
      <c r="N40" s="168" t="s">
        <v>130</v>
      </c>
      <c r="R40" s="78"/>
    </row>
    <row r="41" spans="1:18" ht="15.75" customHeight="1" thickBot="1" x14ac:dyDescent="0.3">
      <c r="A41" s="1">
        <v>2019</v>
      </c>
      <c r="B41" s="1">
        <v>4</v>
      </c>
      <c r="C41" s="1">
        <v>9</v>
      </c>
      <c r="D41" s="1">
        <v>3.9</v>
      </c>
      <c r="E41" s="1" t="s">
        <v>11</v>
      </c>
      <c r="F41" s="11" t="s">
        <v>11</v>
      </c>
      <c r="G41">
        <f t="shared" si="2"/>
        <v>3.9</v>
      </c>
      <c r="H41" s="5">
        <v>43564</v>
      </c>
      <c r="I41" s="60">
        <f t="shared" si="1"/>
        <v>3.9</v>
      </c>
      <c r="J41" s="55">
        <v>0</v>
      </c>
      <c r="K41" s="167">
        <v>0.875</v>
      </c>
      <c r="L41" s="167">
        <v>3</v>
      </c>
      <c r="M41" s="167">
        <v>56.125</v>
      </c>
      <c r="N41" s="168" t="s">
        <v>127</v>
      </c>
      <c r="R41" s="78"/>
    </row>
    <row r="42" spans="1:18" ht="15.75" customHeight="1" thickBot="1" x14ac:dyDescent="0.3">
      <c r="A42" s="1">
        <v>2019</v>
      </c>
      <c r="B42" s="1">
        <v>4</v>
      </c>
      <c r="C42" s="1">
        <v>10</v>
      </c>
      <c r="D42" s="1">
        <v>4.8</v>
      </c>
      <c r="E42" s="1" t="s">
        <v>11</v>
      </c>
      <c r="F42" s="11" t="s">
        <v>11</v>
      </c>
      <c r="G42">
        <f t="shared" si="2"/>
        <v>4.8</v>
      </c>
      <c r="H42" s="5">
        <v>43565</v>
      </c>
      <c r="I42" s="60">
        <f t="shared" si="1"/>
        <v>4.8</v>
      </c>
      <c r="J42" s="55">
        <v>0</v>
      </c>
      <c r="K42" s="167">
        <v>1.25</v>
      </c>
      <c r="L42" s="167">
        <v>4.75</v>
      </c>
      <c r="M42" s="167">
        <v>54</v>
      </c>
      <c r="N42" s="168" t="s">
        <v>126</v>
      </c>
      <c r="R42" s="78"/>
    </row>
    <row r="43" spans="1:18" ht="15.75" customHeight="1" thickBot="1" x14ac:dyDescent="0.3">
      <c r="A43" s="1">
        <v>2019</v>
      </c>
      <c r="B43" s="1">
        <v>4</v>
      </c>
      <c r="C43" s="1">
        <v>11</v>
      </c>
      <c r="D43" s="1">
        <v>4</v>
      </c>
      <c r="E43" s="1" t="s">
        <v>11</v>
      </c>
      <c r="F43" s="11" t="s">
        <v>11</v>
      </c>
      <c r="G43">
        <f t="shared" si="2"/>
        <v>4</v>
      </c>
      <c r="H43" s="5">
        <v>43566</v>
      </c>
      <c r="I43" s="60">
        <f t="shared" si="1"/>
        <v>4</v>
      </c>
      <c r="J43" s="55">
        <v>0</v>
      </c>
      <c r="K43" s="167">
        <v>0.5</v>
      </c>
      <c r="L43" s="167">
        <v>3.375</v>
      </c>
      <c r="M43" s="167">
        <v>44</v>
      </c>
      <c r="N43" s="168" t="s">
        <v>130</v>
      </c>
      <c r="R43" s="78"/>
    </row>
    <row r="44" spans="1:18" ht="15.75" customHeight="1" thickBot="1" x14ac:dyDescent="0.3">
      <c r="A44" s="1">
        <v>2019</v>
      </c>
      <c r="B44" s="1">
        <v>4</v>
      </c>
      <c r="C44" s="1">
        <v>12</v>
      </c>
      <c r="D44" s="1">
        <v>5.8</v>
      </c>
      <c r="E44" s="1" t="s">
        <v>12</v>
      </c>
      <c r="F44" s="11" t="s">
        <v>11</v>
      </c>
      <c r="G44">
        <f t="shared" si="2"/>
        <v>5.8</v>
      </c>
      <c r="H44" s="5">
        <v>43567</v>
      </c>
      <c r="I44" s="60">
        <f t="shared" si="1"/>
        <v>5.8</v>
      </c>
      <c r="J44" s="55">
        <v>0</v>
      </c>
      <c r="K44" s="167">
        <v>1.375</v>
      </c>
      <c r="L44" s="167">
        <v>4.375</v>
      </c>
      <c r="M44" s="167">
        <v>42.125</v>
      </c>
      <c r="N44" s="168" t="s">
        <v>118</v>
      </c>
      <c r="R44" s="78"/>
    </row>
    <row r="45" spans="1:18" ht="15.75" customHeight="1" thickBot="1" x14ac:dyDescent="0.3">
      <c r="A45" s="1">
        <v>2019</v>
      </c>
      <c r="B45" s="1">
        <v>4</v>
      </c>
      <c r="C45" s="1">
        <v>13</v>
      </c>
      <c r="D45" s="1">
        <v>11.4</v>
      </c>
      <c r="E45" s="1" t="s">
        <v>13</v>
      </c>
      <c r="F45" s="11" t="s">
        <v>11</v>
      </c>
      <c r="G45">
        <f t="shared" si="2"/>
        <v>11.4</v>
      </c>
      <c r="H45" s="5">
        <v>43568</v>
      </c>
      <c r="I45" s="60">
        <f t="shared" si="1"/>
        <v>11.4</v>
      </c>
      <c r="J45" s="55">
        <v>0</v>
      </c>
      <c r="K45" s="167">
        <v>4.125</v>
      </c>
      <c r="L45" s="167">
        <v>10</v>
      </c>
      <c r="M45" s="167">
        <v>36.875</v>
      </c>
      <c r="N45" s="168" t="s">
        <v>119</v>
      </c>
      <c r="R45" s="78"/>
    </row>
    <row r="46" spans="1:18" ht="15.75" customHeight="1" thickBot="1" x14ac:dyDescent="0.3">
      <c r="A46" s="1">
        <v>2019</v>
      </c>
      <c r="B46" s="1">
        <v>4</v>
      </c>
      <c r="C46" s="1">
        <v>14</v>
      </c>
      <c r="D46" s="1">
        <v>12</v>
      </c>
      <c r="E46" s="1" t="s">
        <v>13</v>
      </c>
      <c r="F46" s="11" t="s">
        <v>11</v>
      </c>
      <c r="G46">
        <f t="shared" si="2"/>
        <v>12</v>
      </c>
      <c r="H46" s="5">
        <v>43569</v>
      </c>
      <c r="I46" s="60">
        <f t="shared" si="1"/>
        <v>12</v>
      </c>
      <c r="J46" s="55">
        <v>0</v>
      </c>
      <c r="K46" s="167">
        <v>2.75</v>
      </c>
      <c r="L46" s="167">
        <v>7.5</v>
      </c>
      <c r="M46" s="167">
        <v>57.875</v>
      </c>
      <c r="N46" s="168" t="s">
        <v>126</v>
      </c>
      <c r="R46" s="78"/>
    </row>
    <row r="47" spans="1:18" ht="15.75" customHeight="1" thickBot="1" x14ac:dyDescent="0.3">
      <c r="A47" s="1">
        <v>2019</v>
      </c>
      <c r="B47" s="1">
        <v>4</v>
      </c>
      <c r="C47" s="1">
        <v>15</v>
      </c>
      <c r="D47" s="1">
        <v>1.6</v>
      </c>
      <c r="E47" s="1" t="s">
        <v>11</v>
      </c>
      <c r="F47" s="11" t="s">
        <v>11</v>
      </c>
      <c r="G47">
        <f t="shared" si="2"/>
        <v>1.6</v>
      </c>
      <c r="H47" s="5">
        <v>43570</v>
      </c>
      <c r="I47" s="60">
        <f t="shared" si="1"/>
        <v>1.6</v>
      </c>
      <c r="J47" s="55">
        <v>6.6</v>
      </c>
      <c r="K47" s="167">
        <v>2.25</v>
      </c>
      <c r="L47" s="167">
        <v>6.625</v>
      </c>
      <c r="M47" s="167">
        <v>91.625</v>
      </c>
      <c r="N47" s="168" t="s">
        <v>120</v>
      </c>
      <c r="R47" s="78"/>
    </row>
    <row r="48" spans="1:18" ht="15.75" customHeight="1" thickBot="1" x14ac:dyDescent="0.3">
      <c r="A48" s="1">
        <v>2019</v>
      </c>
      <c r="B48" s="1">
        <v>4</v>
      </c>
      <c r="C48" s="1">
        <v>16</v>
      </c>
      <c r="D48" s="1">
        <v>0.3</v>
      </c>
      <c r="E48" s="1" t="s">
        <v>11</v>
      </c>
      <c r="F48" s="11" t="s">
        <v>11</v>
      </c>
      <c r="G48">
        <f t="shared" si="2"/>
        <v>0.3</v>
      </c>
      <c r="H48" s="5">
        <v>43571</v>
      </c>
      <c r="I48" s="60">
        <f t="shared" si="1"/>
        <v>0.3</v>
      </c>
      <c r="J48" s="55">
        <v>7.5</v>
      </c>
      <c r="K48" s="167">
        <v>2.375</v>
      </c>
      <c r="L48" s="167">
        <v>5.75</v>
      </c>
      <c r="M48" s="167">
        <v>59.375</v>
      </c>
      <c r="N48" s="168" t="s">
        <v>119</v>
      </c>
      <c r="R48" s="78"/>
    </row>
    <row r="49" spans="1:18" ht="15.75" customHeight="1" thickBot="1" x14ac:dyDescent="0.3">
      <c r="A49" s="1">
        <v>2019</v>
      </c>
      <c r="B49" s="1">
        <v>4</v>
      </c>
      <c r="C49" s="1">
        <v>17</v>
      </c>
      <c r="D49" s="1">
        <v>2</v>
      </c>
      <c r="E49" s="1" t="s">
        <v>11</v>
      </c>
      <c r="F49" s="11" t="s">
        <v>11</v>
      </c>
      <c r="G49">
        <f t="shared" si="2"/>
        <v>2</v>
      </c>
      <c r="H49" s="5">
        <v>43572</v>
      </c>
      <c r="I49" s="60">
        <f t="shared" si="1"/>
        <v>2</v>
      </c>
      <c r="J49" s="55">
        <v>0</v>
      </c>
      <c r="K49" s="167">
        <v>3.25</v>
      </c>
      <c r="L49" s="167">
        <v>8.25</v>
      </c>
      <c r="M49" s="167">
        <v>60.875</v>
      </c>
      <c r="N49" s="168" t="s">
        <v>117</v>
      </c>
      <c r="R49" s="78"/>
    </row>
    <row r="50" spans="1:18" ht="15.75" customHeight="1" thickBot="1" x14ac:dyDescent="0.3">
      <c r="A50" s="1">
        <v>2019</v>
      </c>
      <c r="B50" s="1">
        <v>4</v>
      </c>
      <c r="C50" s="1">
        <v>18</v>
      </c>
      <c r="D50" s="1">
        <v>-0.4</v>
      </c>
      <c r="E50" s="1" t="s">
        <v>10</v>
      </c>
      <c r="F50" s="11" t="s">
        <v>11</v>
      </c>
      <c r="G50">
        <f t="shared" si="2"/>
        <v>-0.4</v>
      </c>
      <c r="H50" s="5">
        <v>43573</v>
      </c>
      <c r="I50" s="60">
        <f t="shared" si="1"/>
        <v>-0.4</v>
      </c>
      <c r="J50" s="55">
        <v>0.5</v>
      </c>
      <c r="K50" s="167">
        <v>8.125</v>
      </c>
      <c r="L50" s="167">
        <v>15.875</v>
      </c>
      <c r="M50" s="167">
        <v>63.75</v>
      </c>
      <c r="N50" s="168" t="s">
        <v>119</v>
      </c>
      <c r="R50" s="78"/>
    </row>
    <row r="51" spans="1:18" ht="15.75" customHeight="1" thickBot="1" x14ac:dyDescent="0.3">
      <c r="A51" s="1">
        <v>2019</v>
      </c>
      <c r="B51" s="1">
        <v>4</v>
      </c>
      <c r="C51" s="1">
        <v>19</v>
      </c>
      <c r="D51" s="1">
        <v>-2.9</v>
      </c>
      <c r="E51" s="1" t="s">
        <v>10</v>
      </c>
      <c r="F51" s="11" t="s">
        <v>11</v>
      </c>
      <c r="G51">
        <f t="shared" si="2"/>
        <v>-2.9</v>
      </c>
      <c r="H51" s="5">
        <v>43574</v>
      </c>
      <c r="I51" s="60">
        <f t="shared" si="1"/>
        <v>-2.9</v>
      </c>
      <c r="J51" s="55">
        <v>0</v>
      </c>
      <c r="K51" s="167">
        <v>1.625</v>
      </c>
      <c r="L51" s="167">
        <v>5</v>
      </c>
      <c r="M51" s="167">
        <v>47.875</v>
      </c>
      <c r="N51" s="168" t="s">
        <v>129</v>
      </c>
      <c r="R51" s="78"/>
    </row>
    <row r="52" spans="1:18" ht="15.75" customHeight="1" thickBot="1" x14ac:dyDescent="0.3">
      <c r="A52" s="1">
        <v>2019</v>
      </c>
      <c r="B52" s="1">
        <v>4</v>
      </c>
      <c r="C52" s="1">
        <v>20</v>
      </c>
      <c r="D52" s="1">
        <v>1.1000000000000001</v>
      </c>
      <c r="E52" s="1" t="s">
        <v>11</v>
      </c>
      <c r="F52" s="11" t="s">
        <v>11</v>
      </c>
      <c r="G52">
        <f t="shared" si="2"/>
        <v>1.1000000000000001</v>
      </c>
      <c r="H52" s="5">
        <v>43575</v>
      </c>
      <c r="I52" s="60">
        <f t="shared" si="1"/>
        <v>1.1000000000000001</v>
      </c>
      <c r="J52" s="55">
        <v>0</v>
      </c>
      <c r="K52" s="167">
        <v>0.75</v>
      </c>
      <c r="L52" s="167">
        <v>5</v>
      </c>
      <c r="M52" s="167">
        <v>44.25</v>
      </c>
      <c r="N52" s="168" t="s">
        <v>127</v>
      </c>
      <c r="R52" s="78"/>
    </row>
    <row r="53" spans="1:18" ht="15.75" customHeight="1" thickBot="1" x14ac:dyDescent="0.3">
      <c r="A53" s="1">
        <v>2019</v>
      </c>
      <c r="B53" s="1">
        <v>4</v>
      </c>
      <c r="C53" s="1">
        <v>21</v>
      </c>
      <c r="D53" s="1">
        <v>4</v>
      </c>
      <c r="E53" s="1" t="s">
        <v>11</v>
      </c>
      <c r="F53" s="11" t="s">
        <v>11</v>
      </c>
      <c r="G53">
        <f t="shared" si="2"/>
        <v>4</v>
      </c>
      <c r="H53" s="5">
        <v>43576</v>
      </c>
      <c r="I53" s="60">
        <f t="shared" si="1"/>
        <v>4</v>
      </c>
      <c r="J53" s="55">
        <v>0</v>
      </c>
      <c r="K53" s="167">
        <v>2.375</v>
      </c>
      <c r="L53" s="167">
        <v>6.625</v>
      </c>
      <c r="M53" s="167">
        <v>57.75</v>
      </c>
      <c r="N53" s="168" t="s">
        <v>117</v>
      </c>
      <c r="R53" s="78"/>
    </row>
    <row r="54" spans="1:18" ht="15.75" customHeight="1" thickBot="1" x14ac:dyDescent="0.3">
      <c r="A54" s="1">
        <v>2019</v>
      </c>
      <c r="B54" s="1">
        <v>4</v>
      </c>
      <c r="C54" s="1">
        <v>22</v>
      </c>
      <c r="D54" s="1">
        <v>4.0999999999999996</v>
      </c>
      <c r="E54" s="1" t="s">
        <v>11</v>
      </c>
      <c r="F54" s="11" t="s">
        <v>11</v>
      </c>
      <c r="G54">
        <f t="shared" si="2"/>
        <v>4.0999999999999996</v>
      </c>
      <c r="H54" s="5">
        <v>43577</v>
      </c>
      <c r="I54" s="60">
        <f t="shared" si="1"/>
        <v>4.0999999999999996</v>
      </c>
      <c r="J54" s="55">
        <v>0</v>
      </c>
      <c r="K54" s="167">
        <v>0.5</v>
      </c>
      <c r="L54" s="167">
        <v>2.5</v>
      </c>
      <c r="M54" s="167">
        <v>51.875</v>
      </c>
      <c r="N54" s="168" t="s">
        <v>129</v>
      </c>
      <c r="R54" s="78"/>
    </row>
    <row r="55" spans="1:18" ht="15.75" customHeight="1" thickBot="1" x14ac:dyDescent="0.3">
      <c r="A55" s="1">
        <v>2019</v>
      </c>
      <c r="B55" s="1">
        <v>4</v>
      </c>
      <c r="C55" s="1">
        <v>23</v>
      </c>
      <c r="D55" s="1">
        <v>4.9000000000000004</v>
      </c>
      <c r="E55" s="1" t="s">
        <v>11</v>
      </c>
      <c r="F55" s="11" t="s">
        <v>11</v>
      </c>
      <c r="G55">
        <f t="shared" si="2"/>
        <v>4.9000000000000004</v>
      </c>
      <c r="H55" s="5">
        <v>43578</v>
      </c>
      <c r="I55" s="60">
        <f t="shared" si="1"/>
        <v>4.9000000000000004</v>
      </c>
      <c r="J55" s="55">
        <v>0</v>
      </c>
      <c r="K55" s="167">
        <v>0.625</v>
      </c>
      <c r="L55" s="167">
        <v>4.125</v>
      </c>
      <c r="M55" s="167">
        <v>46.375</v>
      </c>
      <c r="N55" s="168" t="s">
        <v>129</v>
      </c>
      <c r="R55" s="78"/>
    </row>
    <row r="56" spans="1:18" ht="15.75" customHeight="1" thickBot="1" x14ac:dyDescent="0.3">
      <c r="A56" s="1">
        <v>2019</v>
      </c>
      <c r="B56" s="1">
        <v>4</v>
      </c>
      <c r="C56" s="1">
        <v>24</v>
      </c>
      <c r="D56" s="1">
        <v>6.8</v>
      </c>
      <c r="E56" s="1" t="s">
        <v>12</v>
      </c>
      <c r="F56" s="40" t="s">
        <v>12</v>
      </c>
      <c r="G56">
        <f>D56-5</f>
        <v>1.7999999999999998</v>
      </c>
      <c r="H56" s="5">
        <v>43579</v>
      </c>
      <c r="I56" s="60">
        <f t="shared" si="1"/>
        <v>6.8</v>
      </c>
      <c r="J56" s="55">
        <v>0</v>
      </c>
      <c r="K56" s="167">
        <v>1.5</v>
      </c>
      <c r="L56" s="167">
        <v>6.5</v>
      </c>
      <c r="M56" s="167">
        <v>44.25</v>
      </c>
      <c r="N56" s="168" t="s">
        <v>129</v>
      </c>
      <c r="R56" s="78"/>
    </row>
    <row r="57" spans="1:18" ht="15.75" customHeight="1" thickBot="1" x14ac:dyDescent="0.3">
      <c r="A57" s="1">
        <v>2019</v>
      </c>
      <c r="B57" s="1">
        <v>4</v>
      </c>
      <c r="C57" s="1">
        <v>25</v>
      </c>
      <c r="D57" s="1">
        <v>8.9</v>
      </c>
      <c r="E57" s="1" t="s">
        <v>12</v>
      </c>
      <c r="F57" s="40" t="s">
        <v>12</v>
      </c>
      <c r="G57">
        <f t="shared" ref="G57:G66" si="3">D57-5</f>
        <v>3.9000000000000004</v>
      </c>
      <c r="H57" s="5">
        <v>43580</v>
      </c>
      <c r="I57" s="60">
        <f t="shared" si="1"/>
        <v>8.9</v>
      </c>
      <c r="J57" s="55">
        <v>2.2000000000000002</v>
      </c>
      <c r="K57" s="167">
        <v>4.375</v>
      </c>
      <c r="L57" s="167">
        <v>10.875</v>
      </c>
      <c r="M57" s="167">
        <v>58.125</v>
      </c>
      <c r="N57" s="168" t="s">
        <v>120</v>
      </c>
      <c r="R57" s="78"/>
    </row>
    <row r="58" spans="1:18" ht="15.75" customHeight="1" thickBot="1" x14ac:dyDescent="0.3">
      <c r="A58" s="1">
        <v>2019</v>
      </c>
      <c r="B58" s="1">
        <v>4</v>
      </c>
      <c r="C58" s="1">
        <v>26</v>
      </c>
      <c r="D58" s="1">
        <v>8.1</v>
      </c>
      <c r="E58" s="1" t="s">
        <v>12</v>
      </c>
      <c r="F58" s="40" t="s">
        <v>12</v>
      </c>
      <c r="G58">
        <f t="shared" si="3"/>
        <v>3.0999999999999996</v>
      </c>
      <c r="H58" s="5">
        <v>43581</v>
      </c>
      <c r="I58" s="60">
        <f t="shared" si="1"/>
        <v>8.1</v>
      </c>
      <c r="J58" s="55">
        <v>2</v>
      </c>
      <c r="K58" s="167">
        <v>4.875</v>
      </c>
      <c r="L58" s="167">
        <v>11.75</v>
      </c>
      <c r="M58" s="167">
        <v>66.125</v>
      </c>
      <c r="N58" s="168" t="s">
        <v>122</v>
      </c>
      <c r="R58" s="78"/>
    </row>
    <row r="59" spans="1:18" ht="15.75" customHeight="1" thickBot="1" x14ac:dyDescent="0.3">
      <c r="A59" s="1">
        <v>2019</v>
      </c>
      <c r="B59" s="1">
        <v>4</v>
      </c>
      <c r="C59" s="1">
        <v>27</v>
      </c>
      <c r="D59" s="1">
        <v>3.3</v>
      </c>
      <c r="E59" s="1" t="s">
        <v>11</v>
      </c>
      <c r="F59" s="40" t="s">
        <v>12</v>
      </c>
      <c r="G59">
        <f t="shared" si="3"/>
        <v>-1.7000000000000002</v>
      </c>
      <c r="H59" s="5">
        <v>43582</v>
      </c>
      <c r="I59" s="60">
        <f t="shared" si="1"/>
        <v>3.3</v>
      </c>
      <c r="J59" s="55">
        <v>1.4</v>
      </c>
      <c r="K59" s="167">
        <v>1.5</v>
      </c>
      <c r="L59" s="167">
        <v>4.5</v>
      </c>
      <c r="M59" s="167">
        <v>70.625</v>
      </c>
      <c r="N59" s="168" t="s">
        <v>117</v>
      </c>
      <c r="Q59">
        <v>11</v>
      </c>
      <c r="R59" s="78">
        <v>2</v>
      </c>
    </row>
    <row r="60" spans="1:18" ht="15.75" customHeight="1" thickBot="1" x14ac:dyDescent="0.3">
      <c r="A60" s="1">
        <v>2019</v>
      </c>
      <c r="B60" s="1">
        <v>4</v>
      </c>
      <c r="C60" s="1">
        <v>28</v>
      </c>
      <c r="D60" s="1">
        <v>4.4000000000000004</v>
      </c>
      <c r="E60" s="1" t="s">
        <v>11</v>
      </c>
      <c r="F60" s="40" t="s">
        <v>12</v>
      </c>
      <c r="G60">
        <f t="shared" si="3"/>
        <v>-0.59999999999999964</v>
      </c>
      <c r="H60" s="5">
        <v>43583</v>
      </c>
      <c r="I60" s="60">
        <f t="shared" si="1"/>
        <v>4.4000000000000004</v>
      </c>
      <c r="J60" s="55">
        <v>0</v>
      </c>
      <c r="K60" s="167">
        <v>3.875</v>
      </c>
      <c r="L60" s="167">
        <v>9.75</v>
      </c>
      <c r="M60" s="167">
        <v>59.375</v>
      </c>
      <c r="N60" s="168" t="s">
        <v>120</v>
      </c>
      <c r="Q60">
        <v>25</v>
      </c>
      <c r="R60" s="78">
        <v>3</v>
      </c>
    </row>
    <row r="61" spans="1:18" ht="15.75" customHeight="1" thickBot="1" x14ac:dyDescent="0.3">
      <c r="A61" s="1">
        <v>2019</v>
      </c>
      <c r="B61" s="1">
        <v>4</v>
      </c>
      <c r="C61" s="1">
        <v>29</v>
      </c>
      <c r="D61" s="1">
        <v>12.7</v>
      </c>
      <c r="E61" s="1" t="s">
        <v>13</v>
      </c>
      <c r="F61" s="40" t="s">
        <v>12</v>
      </c>
      <c r="G61">
        <f t="shared" si="3"/>
        <v>7.6999999999999993</v>
      </c>
      <c r="H61" s="5">
        <v>43584</v>
      </c>
      <c r="I61" s="60">
        <f t="shared" si="1"/>
        <v>12.7</v>
      </c>
      <c r="J61" s="55">
        <v>0.3</v>
      </c>
      <c r="K61" s="167">
        <v>3.125</v>
      </c>
      <c r="L61" s="167">
        <v>11.5</v>
      </c>
      <c r="M61" s="167">
        <v>56.125</v>
      </c>
      <c r="N61" s="168" t="s">
        <v>117</v>
      </c>
      <c r="O61">
        <v>8</v>
      </c>
      <c r="P61">
        <v>1</v>
      </c>
      <c r="Q61">
        <v>192</v>
      </c>
      <c r="R61" s="78">
        <v>7</v>
      </c>
    </row>
    <row r="62" spans="1:18" ht="15.75" customHeight="1" thickBot="1" x14ac:dyDescent="0.3">
      <c r="A62" s="1">
        <v>2019</v>
      </c>
      <c r="B62" s="1">
        <v>4</v>
      </c>
      <c r="C62" s="1">
        <v>30</v>
      </c>
      <c r="D62" s="1">
        <v>16.7</v>
      </c>
      <c r="E62" s="1" t="s">
        <v>14</v>
      </c>
      <c r="F62" s="40" t="s">
        <v>12</v>
      </c>
      <c r="G62">
        <f t="shared" si="3"/>
        <v>11.7</v>
      </c>
      <c r="H62" s="5">
        <v>43585</v>
      </c>
      <c r="I62" s="60">
        <f t="shared" si="1"/>
        <v>16.7</v>
      </c>
      <c r="J62" s="55">
        <v>0.6</v>
      </c>
      <c r="K62" s="167">
        <v>4.25</v>
      </c>
      <c r="L62" s="167">
        <v>12.875</v>
      </c>
      <c r="M62" s="167">
        <v>48.875</v>
      </c>
      <c r="N62" s="168" t="s">
        <v>120</v>
      </c>
      <c r="O62">
        <v>15</v>
      </c>
      <c r="P62">
        <v>8</v>
      </c>
      <c r="Q62">
        <v>434</v>
      </c>
      <c r="R62" s="78">
        <v>12</v>
      </c>
    </row>
    <row r="63" spans="1:18" ht="15.75" customHeight="1" thickBot="1" x14ac:dyDescent="0.3">
      <c r="A63" s="1">
        <v>2019</v>
      </c>
      <c r="B63" s="1">
        <v>5</v>
      </c>
      <c r="C63" s="1">
        <v>1</v>
      </c>
      <c r="D63" s="1">
        <v>4.2</v>
      </c>
      <c r="E63" s="1" t="s">
        <v>11</v>
      </c>
      <c r="F63" s="40" t="s">
        <v>12</v>
      </c>
      <c r="G63">
        <f t="shared" si="3"/>
        <v>-0.79999999999999982</v>
      </c>
      <c r="H63" s="5">
        <v>43586</v>
      </c>
      <c r="I63" s="60">
        <f t="shared" si="1"/>
        <v>4.2</v>
      </c>
      <c r="J63" s="55">
        <v>2.9</v>
      </c>
      <c r="K63" s="167">
        <v>3.125</v>
      </c>
      <c r="L63" s="167">
        <v>9.125</v>
      </c>
      <c r="M63" s="167">
        <v>62.875</v>
      </c>
      <c r="N63" s="168" t="s">
        <v>121</v>
      </c>
      <c r="O63">
        <v>7</v>
      </c>
      <c r="P63">
        <v>12</v>
      </c>
      <c r="Q63">
        <v>280</v>
      </c>
      <c r="R63" s="78">
        <v>5</v>
      </c>
    </row>
    <row r="64" spans="1:18" ht="15.75" customHeight="1" thickBot="1" x14ac:dyDescent="0.3">
      <c r="A64" s="1">
        <v>2019</v>
      </c>
      <c r="B64" s="1">
        <v>5</v>
      </c>
      <c r="C64" s="1">
        <v>2</v>
      </c>
      <c r="D64" s="1">
        <v>2</v>
      </c>
      <c r="E64" s="1" t="s">
        <v>11</v>
      </c>
      <c r="F64" s="40" t="s">
        <v>12</v>
      </c>
      <c r="G64">
        <f t="shared" si="3"/>
        <v>-3</v>
      </c>
      <c r="H64" s="5">
        <v>43587</v>
      </c>
      <c r="I64" s="60">
        <f t="shared" si="1"/>
        <v>2</v>
      </c>
      <c r="J64" s="55">
        <v>0</v>
      </c>
      <c r="K64" s="167">
        <v>0.875</v>
      </c>
      <c r="L64" s="167">
        <v>3.75</v>
      </c>
      <c r="M64" s="167">
        <v>49.375</v>
      </c>
      <c r="N64" s="168" t="s">
        <v>125</v>
      </c>
      <c r="O64">
        <v>12</v>
      </c>
      <c r="P64">
        <v>18</v>
      </c>
      <c r="Q64">
        <v>166</v>
      </c>
      <c r="R64" s="78">
        <v>3</v>
      </c>
    </row>
    <row r="65" spans="1:21" ht="15.75" customHeight="1" thickBot="1" x14ac:dyDescent="0.3">
      <c r="A65" s="51">
        <v>2019</v>
      </c>
      <c r="B65" s="51">
        <v>5</v>
      </c>
      <c r="C65" s="51">
        <v>3</v>
      </c>
      <c r="D65" s="51">
        <v>4.9000000000000004</v>
      </c>
      <c r="E65" s="51" t="s">
        <v>11</v>
      </c>
      <c r="F65" s="40" t="s">
        <v>12</v>
      </c>
      <c r="G65">
        <f t="shared" si="3"/>
        <v>-9.9999999999999645E-2</v>
      </c>
      <c r="H65" s="31">
        <v>43588</v>
      </c>
      <c r="I65" s="117">
        <f t="shared" si="1"/>
        <v>4.9000000000000004</v>
      </c>
      <c r="J65" s="55">
        <v>0</v>
      </c>
      <c r="K65" s="167">
        <v>1</v>
      </c>
      <c r="L65" s="167">
        <v>4.125</v>
      </c>
      <c r="M65" s="167">
        <v>41.25</v>
      </c>
      <c r="N65" s="168" t="s">
        <v>127</v>
      </c>
      <c r="O65">
        <v>22</v>
      </c>
      <c r="P65">
        <v>27</v>
      </c>
      <c r="Q65">
        <v>130</v>
      </c>
      <c r="R65" s="78">
        <v>6</v>
      </c>
    </row>
    <row r="66" spans="1:21" ht="15.75" customHeight="1" thickBot="1" x14ac:dyDescent="0.3">
      <c r="A66" s="51">
        <v>2019</v>
      </c>
      <c r="B66" s="51">
        <v>5</v>
      </c>
      <c r="C66" s="51">
        <v>4</v>
      </c>
      <c r="D66" s="51">
        <v>8.4</v>
      </c>
      <c r="E66" s="51" t="s">
        <v>12</v>
      </c>
      <c r="F66" s="40" t="s">
        <v>12</v>
      </c>
      <c r="G66">
        <f t="shared" si="3"/>
        <v>3.4000000000000004</v>
      </c>
      <c r="H66" s="31">
        <v>43589</v>
      </c>
      <c r="I66" s="117">
        <f t="shared" si="1"/>
        <v>8.4</v>
      </c>
      <c r="J66" s="55">
        <v>0</v>
      </c>
      <c r="K66" s="167">
        <v>0.625</v>
      </c>
      <c r="L66" s="167">
        <v>2.75</v>
      </c>
      <c r="M66" s="167">
        <v>34.875</v>
      </c>
      <c r="N66" s="168" t="s">
        <v>124</v>
      </c>
      <c r="O66">
        <v>38</v>
      </c>
      <c r="P66">
        <v>41</v>
      </c>
      <c r="Q66">
        <v>101</v>
      </c>
      <c r="R66" s="78">
        <v>9</v>
      </c>
    </row>
    <row r="67" spans="1:21" ht="15.75" customHeight="1" thickBot="1" x14ac:dyDescent="0.3">
      <c r="A67" s="1">
        <v>2019</v>
      </c>
      <c r="B67" s="1">
        <v>5</v>
      </c>
      <c r="C67" s="1">
        <v>5</v>
      </c>
      <c r="D67" s="1">
        <v>12.4</v>
      </c>
      <c r="E67" s="1" t="s">
        <v>13</v>
      </c>
      <c r="F67" s="32" t="s">
        <v>15</v>
      </c>
      <c r="G67">
        <f>D67-10</f>
        <v>2.4000000000000004</v>
      </c>
      <c r="H67" s="5">
        <v>43590</v>
      </c>
      <c r="I67" s="60">
        <f t="shared" ref="I67:I130" si="4">D67</f>
        <v>12.4</v>
      </c>
      <c r="J67" s="55">
        <v>0</v>
      </c>
      <c r="K67" s="167">
        <v>1.125</v>
      </c>
      <c r="L67" s="167">
        <v>4</v>
      </c>
      <c r="M67" s="167">
        <v>35.125</v>
      </c>
      <c r="N67" s="168" t="s">
        <v>121</v>
      </c>
      <c r="O67">
        <v>100</v>
      </c>
      <c r="P67">
        <v>62</v>
      </c>
      <c r="Q67">
        <v>75</v>
      </c>
      <c r="R67" s="78">
        <v>14</v>
      </c>
    </row>
    <row r="68" spans="1:21" ht="15.75" customHeight="1" thickBot="1" x14ac:dyDescent="0.3">
      <c r="A68" s="1">
        <v>2019</v>
      </c>
      <c r="B68" s="1">
        <v>5</v>
      </c>
      <c r="C68" s="1">
        <v>6</v>
      </c>
      <c r="D68" s="1">
        <v>16</v>
      </c>
      <c r="E68" s="1" t="s">
        <v>14</v>
      </c>
      <c r="F68" s="15" t="s">
        <v>15</v>
      </c>
      <c r="G68">
        <f t="shared" ref="G68:G96" si="5">D68-10</f>
        <v>6</v>
      </c>
      <c r="H68" s="5">
        <v>43591</v>
      </c>
      <c r="I68" s="60">
        <f t="shared" si="4"/>
        <v>16</v>
      </c>
      <c r="J68" s="55">
        <v>0</v>
      </c>
      <c r="K68" s="167">
        <v>0.625</v>
      </c>
      <c r="L68" s="167">
        <v>3.5</v>
      </c>
      <c r="M68" s="167">
        <v>31.375</v>
      </c>
      <c r="N68" s="168" t="s">
        <v>129</v>
      </c>
      <c r="O68">
        <v>95</v>
      </c>
      <c r="P68">
        <v>93</v>
      </c>
      <c r="Q68">
        <v>37</v>
      </c>
      <c r="R68" s="78">
        <v>28</v>
      </c>
    </row>
    <row r="69" spans="1:21" ht="15.75" customHeight="1" thickBot="1" x14ac:dyDescent="0.3">
      <c r="A69" s="1">
        <v>2019</v>
      </c>
      <c r="B69" s="1">
        <v>5</v>
      </c>
      <c r="C69" s="1">
        <v>7</v>
      </c>
      <c r="D69" s="1">
        <v>18.100000000000001</v>
      </c>
      <c r="E69" s="1" t="s">
        <v>14</v>
      </c>
      <c r="F69" s="15" t="s">
        <v>15</v>
      </c>
      <c r="G69">
        <f t="shared" si="5"/>
        <v>8.1000000000000014</v>
      </c>
      <c r="H69" s="5">
        <v>43592</v>
      </c>
      <c r="I69" s="60">
        <f t="shared" si="4"/>
        <v>18.100000000000001</v>
      </c>
      <c r="J69" s="55">
        <v>0</v>
      </c>
      <c r="K69" s="167">
        <v>0.75</v>
      </c>
      <c r="L69" s="167">
        <v>3.25</v>
      </c>
      <c r="M69" s="167">
        <v>35.25</v>
      </c>
      <c r="N69" s="168" t="s">
        <v>130</v>
      </c>
      <c r="O69">
        <v>88</v>
      </c>
      <c r="P69">
        <v>140</v>
      </c>
      <c r="Q69">
        <v>42</v>
      </c>
      <c r="R69" s="78">
        <v>87</v>
      </c>
    </row>
    <row r="70" spans="1:21" ht="15.75" customHeight="1" thickBot="1" x14ac:dyDescent="0.3">
      <c r="A70" s="1">
        <v>2019</v>
      </c>
      <c r="B70" s="1">
        <v>5</v>
      </c>
      <c r="C70" s="1">
        <v>8</v>
      </c>
      <c r="D70" s="1">
        <v>18.2</v>
      </c>
      <c r="E70" s="1" t="s">
        <v>14</v>
      </c>
      <c r="F70" s="15" t="s">
        <v>15</v>
      </c>
      <c r="G70">
        <f t="shared" si="5"/>
        <v>8.1999999999999993</v>
      </c>
      <c r="H70" s="5">
        <v>43593</v>
      </c>
      <c r="I70" s="60">
        <f t="shared" si="4"/>
        <v>18.2</v>
      </c>
      <c r="J70" s="55">
        <v>0</v>
      </c>
      <c r="K70" s="167">
        <v>1.375</v>
      </c>
      <c r="L70" s="167">
        <v>5.125</v>
      </c>
      <c r="M70" s="167">
        <v>35.625</v>
      </c>
      <c r="N70" s="168" t="s">
        <v>117</v>
      </c>
      <c r="O70">
        <v>82</v>
      </c>
      <c r="P70">
        <v>210</v>
      </c>
      <c r="Q70">
        <v>66</v>
      </c>
      <c r="R70" s="78">
        <v>156</v>
      </c>
    </row>
    <row r="71" spans="1:21" ht="15.75" customHeight="1" thickBot="1" x14ac:dyDescent="0.3">
      <c r="A71" s="1">
        <v>2019</v>
      </c>
      <c r="B71" s="1">
        <v>5</v>
      </c>
      <c r="C71" s="1">
        <v>9</v>
      </c>
      <c r="D71" s="1">
        <v>17.7</v>
      </c>
      <c r="E71" s="1" t="s">
        <v>14</v>
      </c>
      <c r="F71" s="15" t="s">
        <v>15</v>
      </c>
      <c r="G71">
        <f t="shared" si="5"/>
        <v>7.6999999999999993</v>
      </c>
      <c r="H71" s="5">
        <v>43594</v>
      </c>
      <c r="I71" s="60">
        <f t="shared" si="4"/>
        <v>17.7</v>
      </c>
      <c r="J71" s="55">
        <v>0</v>
      </c>
      <c r="K71" s="167">
        <v>1.875</v>
      </c>
      <c r="L71" s="167">
        <v>5.625</v>
      </c>
      <c r="M71" s="167">
        <v>32.125</v>
      </c>
      <c r="N71" s="168" t="s">
        <v>119</v>
      </c>
      <c r="O71">
        <v>75</v>
      </c>
      <c r="P71">
        <v>2321</v>
      </c>
      <c r="Q71">
        <v>85</v>
      </c>
      <c r="R71" s="78">
        <v>198</v>
      </c>
      <c r="T71">
        <v>7</v>
      </c>
    </row>
    <row r="72" spans="1:21" ht="15.75" customHeight="1" thickBot="1" x14ac:dyDescent="0.3">
      <c r="A72" s="1">
        <v>2019</v>
      </c>
      <c r="B72" s="1">
        <v>5</v>
      </c>
      <c r="C72" s="1">
        <v>10</v>
      </c>
      <c r="D72" s="1">
        <v>10</v>
      </c>
      <c r="E72" s="1" t="s">
        <v>13</v>
      </c>
      <c r="F72" s="15" t="s">
        <v>15</v>
      </c>
      <c r="G72">
        <f t="shared" si="5"/>
        <v>0</v>
      </c>
      <c r="H72" s="5">
        <v>43595</v>
      </c>
      <c r="I72" s="60">
        <f t="shared" si="4"/>
        <v>10</v>
      </c>
      <c r="J72" s="55">
        <v>0</v>
      </c>
      <c r="K72" s="167">
        <v>1.375</v>
      </c>
      <c r="L72" s="167">
        <v>5.625</v>
      </c>
      <c r="M72" s="167">
        <v>29.125</v>
      </c>
      <c r="N72" s="168" t="s">
        <v>130</v>
      </c>
      <c r="O72">
        <v>65</v>
      </c>
      <c r="P72">
        <v>1741</v>
      </c>
      <c r="Q72">
        <v>28</v>
      </c>
      <c r="R72" s="78">
        <v>230</v>
      </c>
      <c r="T72">
        <v>12</v>
      </c>
    </row>
    <row r="73" spans="1:21" ht="15.75" customHeight="1" thickBot="1" x14ac:dyDescent="0.3">
      <c r="A73" s="1">
        <v>2019</v>
      </c>
      <c r="B73" s="1">
        <v>5</v>
      </c>
      <c r="C73" s="1">
        <v>11</v>
      </c>
      <c r="D73" s="1">
        <v>11.5</v>
      </c>
      <c r="E73" s="1" t="s">
        <v>13</v>
      </c>
      <c r="F73" s="15" t="s">
        <v>15</v>
      </c>
      <c r="G73">
        <f t="shared" si="5"/>
        <v>1.5</v>
      </c>
      <c r="H73" s="5">
        <v>43596</v>
      </c>
      <c r="I73" s="60">
        <f t="shared" si="4"/>
        <v>11.5</v>
      </c>
      <c r="J73" s="55">
        <v>0</v>
      </c>
      <c r="K73" s="167">
        <v>1.25</v>
      </c>
      <c r="L73" s="167">
        <v>3.625</v>
      </c>
      <c r="M73" s="167">
        <v>26.5</v>
      </c>
      <c r="N73" s="168" t="s">
        <v>117</v>
      </c>
      <c r="O73">
        <v>58</v>
      </c>
      <c r="P73">
        <v>1306</v>
      </c>
      <c r="Q73">
        <v>13</v>
      </c>
      <c r="R73" s="78">
        <v>187</v>
      </c>
      <c r="T73">
        <v>8</v>
      </c>
    </row>
    <row r="74" spans="1:21" ht="15.75" customHeight="1" thickBot="1" x14ac:dyDescent="0.3">
      <c r="A74" s="1">
        <v>2019</v>
      </c>
      <c r="B74" s="1">
        <v>5</v>
      </c>
      <c r="C74" s="1">
        <v>12</v>
      </c>
      <c r="D74" s="1">
        <v>12.8</v>
      </c>
      <c r="E74" s="1" t="s">
        <v>13</v>
      </c>
      <c r="F74" s="15" t="s">
        <v>15</v>
      </c>
      <c r="G74">
        <f t="shared" si="5"/>
        <v>2.8000000000000007</v>
      </c>
      <c r="H74" s="5">
        <v>43597</v>
      </c>
      <c r="I74" s="60">
        <f t="shared" si="4"/>
        <v>12.8</v>
      </c>
      <c r="J74" s="55">
        <v>0.3</v>
      </c>
      <c r="K74" s="167">
        <v>1.75</v>
      </c>
      <c r="L74" s="167">
        <v>6.5</v>
      </c>
      <c r="M74" s="167">
        <v>43.875</v>
      </c>
      <c r="N74" s="168" t="s">
        <v>120</v>
      </c>
      <c r="O74">
        <v>45</v>
      </c>
      <c r="P74">
        <v>980</v>
      </c>
      <c r="Q74">
        <v>6</v>
      </c>
      <c r="R74" s="78">
        <v>143</v>
      </c>
      <c r="T74">
        <v>15</v>
      </c>
    </row>
    <row r="75" spans="1:21" ht="15.75" customHeight="1" thickBot="1" x14ac:dyDescent="0.3">
      <c r="A75" s="1">
        <v>2019</v>
      </c>
      <c r="B75" s="1">
        <v>5</v>
      </c>
      <c r="C75" s="1">
        <v>13</v>
      </c>
      <c r="D75" s="1">
        <v>4.7</v>
      </c>
      <c r="E75" s="1" t="s">
        <v>11</v>
      </c>
      <c r="F75" s="15" t="s">
        <v>15</v>
      </c>
      <c r="G75">
        <f t="shared" si="5"/>
        <v>-5.3</v>
      </c>
      <c r="H75" s="5">
        <v>43598</v>
      </c>
      <c r="I75" s="60">
        <f t="shared" si="4"/>
        <v>4.7</v>
      </c>
      <c r="J75" s="55">
        <v>0</v>
      </c>
      <c r="K75" s="167">
        <v>2</v>
      </c>
      <c r="L75" s="167">
        <v>7.5</v>
      </c>
      <c r="M75" s="167">
        <v>56</v>
      </c>
      <c r="N75" s="168" t="s">
        <v>123</v>
      </c>
      <c r="O75">
        <v>32</v>
      </c>
      <c r="P75">
        <v>735</v>
      </c>
      <c r="Q75">
        <v>4</v>
      </c>
      <c r="R75" s="78">
        <v>65</v>
      </c>
      <c r="T75">
        <v>18</v>
      </c>
    </row>
    <row r="76" spans="1:21" ht="15.75" customHeight="1" thickBot="1" x14ac:dyDescent="0.3">
      <c r="A76" s="1">
        <v>2019</v>
      </c>
      <c r="B76" s="1">
        <v>5</v>
      </c>
      <c r="C76" s="1">
        <v>14</v>
      </c>
      <c r="D76" s="1">
        <v>3.7</v>
      </c>
      <c r="E76" s="1" t="s">
        <v>11</v>
      </c>
      <c r="F76" s="15" t="s">
        <v>15</v>
      </c>
      <c r="G76">
        <f t="shared" si="5"/>
        <v>-6.3</v>
      </c>
      <c r="H76" s="5">
        <v>43599</v>
      </c>
      <c r="I76" s="60">
        <f t="shared" si="4"/>
        <v>3.7</v>
      </c>
      <c r="J76" s="55">
        <v>0</v>
      </c>
      <c r="K76" s="167">
        <v>1.75</v>
      </c>
      <c r="L76" s="167">
        <v>5.625</v>
      </c>
      <c r="M76" s="167">
        <v>56.625</v>
      </c>
      <c r="N76" s="168" t="s">
        <v>120</v>
      </c>
      <c r="O76">
        <v>25</v>
      </c>
      <c r="P76">
        <v>551</v>
      </c>
      <c r="R76" s="78">
        <v>42</v>
      </c>
      <c r="T76">
        <v>22</v>
      </c>
    </row>
    <row r="77" spans="1:21" ht="15.75" customHeight="1" thickBot="1" x14ac:dyDescent="0.3">
      <c r="A77" s="1">
        <v>2019</v>
      </c>
      <c r="B77" s="1">
        <v>5</v>
      </c>
      <c r="C77" s="1">
        <v>15</v>
      </c>
      <c r="D77" s="1">
        <v>4.7</v>
      </c>
      <c r="E77" s="1" t="s">
        <v>11</v>
      </c>
      <c r="F77" s="15" t="s">
        <v>15</v>
      </c>
      <c r="G77">
        <f t="shared" si="5"/>
        <v>-5.3</v>
      </c>
      <c r="H77" s="5">
        <v>43600</v>
      </c>
      <c r="I77" s="60">
        <f t="shared" si="4"/>
        <v>4.7</v>
      </c>
      <c r="J77" s="55">
        <v>1.5</v>
      </c>
      <c r="K77" s="167">
        <v>1.75</v>
      </c>
      <c r="L77" s="167">
        <v>6.75</v>
      </c>
      <c r="M77" s="167">
        <v>67.125</v>
      </c>
      <c r="N77" s="168" t="s">
        <v>126</v>
      </c>
      <c r="O77">
        <v>18</v>
      </c>
      <c r="P77">
        <v>413</v>
      </c>
      <c r="R77" s="78">
        <v>28</v>
      </c>
      <c r="T77">
        <v>28</v>
      </c>
    </row>
    <row r="78" spans="1:21" ht="15.75" customHeight="1" thickBot="1" x14ac:dyDescent="0.3">
      <c r="A78" s="1">
        <v>2019</v>
      </c>
      <c r="B78" s="1">
        <v>5</v>
      </c>
      <c r="C78" s="1">
        <v>16</v>
      </c>
      <c r="D78" s="1">
        <v>4.5</v>
      </c>
      <c r="E78" s="1" t="s">
        <v>11</v>
      </c>
      <c r="F78" s="15" t="s">
        <v>15</v>
      </c>
      <c r="G78">
        <f t="shared" si="5"/>
        <v>-5.5</v>
      </c>
      <c r="H78" s="5">
        <v>43601</v>
      </c>
      <c r="I78" s="60">
        <f t="shared" si="4"/>
        <v>4.5</v>
      </c>
      <c r="J78" s="55">
        <v>1</v>
      </c>
      <c r="K78" s="167">
        <v>1.75</v>
      </c>
      <c r="L78" s="167">
        <v>5.625</v>
      </c>
      <c r="M78" s="167">
        <v>78.125</v>
      </c>
      <c r="N78" s="168" t="s">
        <v>117</v>
      </c>
      <c r="O78">
        <v>12</v>
      </c>
      <c r="P78">
        <v>310</v>
      </c>
      <c r="R78" s="78">
        <v>21</v>
      </c>
      <c r="T78">
        <v>35</v>
      </c>
    </row>
    <row r="79" spans="1:21" ht="15.75" customHeight="1" thickBot="1" x14ac:dyDescent="0.3">
      <c r="A79" s="1">
        <v>2019</v>
      </c>
      <c r="B79" s="1">
        <v>5</v>
      </c>
      <c r="C79" s="1">
        <v>17</v>
      </c>
      <c r="D79" s="1">
        <v>5.9</v>
      </c>
      <c r="E79" s="1" t="s">
        <v>12</v>
      </c>
      <c r="F79" s="15" t="s">
        <v>15</v>
      </c>
      <c r="G79">
        <f t="shared" si="5"/>
        <v>-4.0999999999999996</v>
      </c>
      <c r="H79" s="5">
        <v>43602</v>
      </c>
      <c r="I79" s="60">
        <f t="shared" si="4"/>
        <v>5.9</v>
      </c>
      <c r="J79" s="55">
        <v>0</v>
      </c>
      <c r="K79" s="167">
        <v>1.375</v>
      </c>
      <c r="L79" s="167">
        <v>5.875</v>
      </c>
      <c r="M79" s="167">
        <v>45.875</v>
      </c>
      <c r="N79" s="168" t="s">
        <v>120</v>
      </c>
      <c r="O79">
        <v>7</v>
      </c>
      <c r="P79">
        <v>233</v>
      </c>
      <c r="R79" s="78">
        <v>24</v>
      </c>
      <c r="T79">
        <v>40</v>
      </c>
    </row>
    <row r="80" spans="1:21" ht="15.75" customHeight="1" thickBot="1" x14ac:dyDescent="0.3">
      <c r="A80" s="1">
        <v>2019</v>
      </c>
      <c r="B80" s="1">
        <v>5</v>
      </c>
      <c r="C80" s="1">
        <v>18</v>
      </c>
      <c r="D80" s="1">
        <v>11.2</v>
      </c>
      <c r="E80" s="1" t="s">
        <v>13</v>
      </c>
      <c r="F80" s="15" t="s">
        <v>15</v>
      </c>
      <c r="G80">
        <f t="shared" si="5"/>
        <v>1.1999999999999993</v>
      </c>
      <c r="H80" s="5">
        <v>43603</v>
      </c>
      <c r="I80" s="60">
        <f t="shared" si="4"/>
        <v>11.2</v>
      </c>
      <c r="J80" s="55">
        <v>0</v>
      </c>
      <c r="K80" s="167">
        <v>2.75</v>
      </c>
      <c r="L80" s="167">
        <v>8.125</v>
      </c>
      <c r="M80" s="167">
        <v>28.625</v>
      </c>
      <c r="N80" s="168" t="s">
        <v>121</v>
      </c>
      <c r="P80">
        <v>175</v>
      </c>
      <c r="R80" s="78">
        <v>37</v>
      </c>
      <c r="T80">
        <v>46</v>
      </c>
      <c r="U80" s="71">
        <v>8</v>
      </c>
    </row>
    <row r="81" spans="1:23" ht="15.75" customHeight="1" thickBot="1" x14ac:dyDescent="0.3">
      <c r="A81" s="1">
        <v>2019</v>
      </c>
      <c r="B81" s="1">
        <v>5</v>
      </c>
      <c r="C81" s="1">
        <v>19</v>
      </c>
      <c r="D81" s="1">
        <v>17.3</v>
      </c>
      <c r="E81" s="1" t="s">
        <v>14</v>
      </c>
      <c r="F81" s="15" t="s">
        <v>15</v>
      </c>
      <c r="G81">
        <f t="shared" si="5"/>
        <v>7.3000000000000007</v>
      </c>
      <c r="H81" s="5">
        <v>43604</v>
      </c>
      <c r="I81" s="60">
        <f t="shared" si="4"/>
        <v>17.3</v>
      </c>
      <c r="J81" s="55">
        <v>0</v>
      </c>
      <c r="K81" s="167">
        <v>3.625</v>
      </c>
      <c r="L81" s="167">
        <v>10.625</v>
      </c>
      <c r="M81" s="167">
        <v>36.875</v>
      </c>
      <c r="N81" s="168" t="s">
        <v>117</v>
      </c>
      <c r="P81">
        <v>131</v>
      </c>
      <c r="R81" s="78">
        <v>54</v>
      </c>
      <c r="S81">
        <v>12</v>
      </c>
      <c r="T81">
        <v>48</v>
      </c>
      <c r="U81" s="71">
        <v>40</v>
      </c>
    </row>
    <row r="82" spans="1:23" ht="15.75" customHeight="1" thickBot="1" x14ac:dyDescent="0.3">
      <c r="A82" s="1">
        <v>2019</v>
      </c>
      <c r="B82" s="1">
        <v>5</v>
      </c>
      <c r="C82" s="1">
        <v>20</v>
      </c>
      <c r="D82" s="1">
        <v>17.399999999999999</v>
      </c>
      <c r="E82" s="1" t="s">
        <v>14</v>
      </c>
      <c r="F82" s="15" t="s">
        <v>15</v>
      </c>
      <c r="G82">
        <f t="shared" si="5"/>
        <v>7.3999999999999986</v>
      </c>
      <c r="H82" s="5">
        <v>43605</v>
      </c>
      <c r="I82" s="60">
        <f t="shared" si="4"/>
        <v>17.399999999999999</v>
      </c>
      <c r="J82" s="55">
        <v>0</v>
      </c>
      <c r="K82" s="167">
        <v>3.25</v>
      </c>
      <c r="L82" s="167">
        <v>9.75</v>
      </c>
      <c r="M82" s="167">
        <v>53</v>
      </c>
      <c r="N82" s="168" t="s">
        <v>120</v>
      </c>
      <c r="P82">
        <v>98</v>
      </c>
      <c r="R82" s="78">
        <v>62</v>
      </c>
      <c r="S82">
        <v>28</v>
      </c>
      <c r="T82">
        <v>33</v>
      </c>
      <c r="U82" s="71">
        <v>95</v>
      </c>
    </row>
    <row r="83" spans="1:23" ht="15.75" customHeight="1" thickBot="1" x14ac:dyDescent="0.3">
      <c r="A83" s="1">
        <v>2019</v>
      </c>
      <c r="B83" s="1">
        <v>5</v>
      </c>
      <c r="C83" s="1">
        <v>21</v>
      </c>
      <c r="D83" s="1">
        <v>13</v>
      </c>
      <c r="E83" s="1" t="s">
        <v>13</v>
      </c>
      <c r="F83" s="15" t="s">
        <v>15</v>
      </c>
      <c r="G83">
        <f t="shared" si="5"/>
        <v>3</v>
      </c>
      <c r="H83" s="5">
        <v>43606</v>
      </c>
      <c r="I83" s="60">
        <f t="shared" si="4"/>
        <v>13</v>
      </c>
      <c r="J83" s="55">
        <v>1.9</v>
      </c>
      <c r="K83" s="167">
        <v>2.875</v>
      </c>
      <c r="L83" s="167">
        <v>8</v>
      </c>
      <c r="M83" s="167">
        <v>56.625</v>
      </c>
      <c r="N83" s="168" t="s">
        <v>122</v>
      </c>
      <c r="P83">
        <v>74</v>
      </c>
      <c r="R83" s="78">
        <v>38</v>
      </c>
      <c r="S83">
        <v>12</v>
      </c>
      <c r="T83">
        <v>31</v>
      </c>
      <c r="U83" s="71">
        <v>35</v>
      </c>
    </row>
    <row r="84" spans="1:23" ht="15.75" customHeight="1" thickBot="1" x14ac:dyDescent="0.3">
      <c r="A84" s="1">
        <v>2019</v>
      </c>
      <c r="B84" s="1">
        <v>5</v>
      </c>
      <c r="C84" s="1">
        <v>22</v>
      </c>
      <c r="D84" s="1">
        <v>11.2</v>
      </c>
      <c r="E84" s="1" t="s">
        <v>13</v>
      </c>
      <c r="F84" s="15" t="s">
        <v>15</v>
      </c>
      <c r="G84">
        <f t="shared" si="5"/>
        <v>1.1999999999999993</v>
      </c>
      <c r="H84" s="5">
        <v>43607</v>
      </c>
      <c r="I84" s="60">
        <f t="shared" si="4"/>
        <v>11.2</v>
      </c>
      <c r="J84" s="55">
        <v>0</v>
      </c>
      <c r="K84" s="167">
        <v>2</v>
      </c>
      <c r="L84" s="167">
        <v>6.75</v>
      </c>
      <c r="M84" s="167">
        <v>45.625</v>
      </c>
      <c r="N84" s="168" t="s">
        <v>120</v>
      </c>
      <c r="P84">
        <v>35</v>
      </c>
      <c r="R84" s="78">
        <v>32</v>
      </c>
      <c r="S84">
        <v>25</v>
      </c>
      <c r="T84">
        <v>25</v>
      </c>
      <c r="U84" s="71">
        <v>140</v>
      </c>
    </row>
    <row r="85" spans="1:23" ht="15.75" customHeight="1" thickBot="1" x14ac:dyDescent="0.3">
      <c r="A85" s="1">
        <v>2019</v>
      </c>
      <c r="B85" s="1">
        <v>5</v>
      </c>
      <c r="C85" s="1">
        <v>23</v>
      </c>
      <c r="D85" s="1">
        <v>9.1</v>
      </c>
      <c r="E85" s="1" t="s">
        <v>12</v>
      </c>
      <c r="F85" s="15" t="s">
        <v>15</v>
      </c>
      <c r="G85">
        <f t="shared" si="5"/>
        <v>-0.90000000000000036</v>
      </c>
      <c r="H85" s="5">
        <v>43608</v>
      </c>
      <c r="I85" s="60">
        <f t="shared" si="4"/>
        <v>9.1</v>
      </c>
      <c r="J85" s="55">
        <v>4.9000000000000004</v>
      </c>
      <c r="K85" s="167">
        <v>3</v>
      </c>
      <c r="L85" s="167">
        <v>7.625</v>
      </c>
      <c r="M85" s="167">
        <v>80.125</v>
      </c>
      <c r="N85" s="168" t="s">
        <v>119</v>
      </c>
      <c r="P85">
        <v>21</v>
      </c>
      <c r="R85" s="78">
        <v>15</v>
      </c>
      <c r="S85">
        <v>11</v>
      </c>
      <c r="T85">
        <v>18</v>
      </c>
      <c r="U85" s="71">
        <v>40</v>
      </c>
    </row>
    <row r="86" spans="1:23" ht="15.75" customHeight="1" thickBot="1" x14ac:dyDescent="0.3">
      <c r="A86" s="1">
        <v>2019</v>
      </c>
      <c r="B86" s="1">
        <v>5</v>
      </c>
      <c r="C86" s="1">
        <v>24</v>
      </c>
      <c r="D86" s="1">
        <v>11.6</v>
      </c>
      <c r="E86" s="1" t="s">
        <v>13</v>
      </c>
      <c r="F86" s="15" t="s">
        <v>15</v>
      </c>
      <c r="G86">
        <f t="shared" si="5"/>
        <v>1.5999999999999996</v>
      </c>
      <c r="H86" s="5">
        <v>43609</v>
      </c>
      <c r="I86" s="60">
        <f t="shared" si="4"/>
        <v>11.6</v>
      </c>
      <c r="J86" s="55">
        <v>0.4</v>
      </c>
      <c r="K86" s="167">
        <v>2</v>
      </c>
      <c r="L86" s="167">
        <v>7</v>
      </c>
      <c r="M86" s="167">
        <v>44.375</v>
      </c>
      <c r="N86" s="168" t="s">
        <v>118</v>
      </c>
      <c r="P86">
        <v>11</v>
      </c>
      <c r="R86" s="78">
        <v>12</v>
      </c>
      <c r="S86">
        <v>8</v>
      </c>
      <c r="T86">
        <v>12</v>
      </c>
      <c r="U86" s="71">
        <v>120</v>
      </c>
    </row>
    <row r="87" spans="1:23" ht="15.75" customHeight="1" thickBot="1" x14ac:dyDescent="0.3">
      <c r="A87" s="1">
        <v>2019</v>
      </c>
      <c r="B87" s="1">
        <v>5</v>
      </c>
      <c r="C87" s="1">
        <v>25</v>
      </c>
      <c r="D87" s="1">
        <v>16.8</v>
      </c>
      <c r="E87" s="1" t="s">
        <v>14</v>
      </c>
      <c r="F87" s="15" t="s">
        <v>15</v>
      </c>
      <c r="G87">
        <f t="shared" si="5"/>
        <v>6.8000000000000007</v>
      </c>
      <c r="H87" s="5">
        <v>43610</v>
      </c>
      <c r="I87" s="60">
        <f t="shared" si="4"/>
        <v>16.8</v>
      </c>
      <c r="J87" s="55">
        <v>0</v>
      </c>
      <c r="K87" s="167">
        <v>2</v>
      </c>
      <c r="L87" s="167">
        <v>6.5</v>
      </c>
      <c r="M87" s="167">
        <v>31.375</v>
      </c>
      <c r="N87" s="168" t="s">
        <v>118</v>
      </c>
      <c r="P87">
        <v>13</v>
      </c>
      <c r="R87" s="78">
        <v>24</v>
      </c>
      <c r="S87">
        <v>42</v>
      </c>
      <c r="T87">
        <v>8</v>
      </c>
      <c r="U87" s="71">
        <v>800</v>
      </c>
    </row>
    <row r="88" spans="1:23" ht="15.75" customHeight="1" thickBot="1" x14ac:dyDescent="0.3">
      <c r="A88" s="1">
        <v>2019</v>
      </c>
      <c r="B88" s="1">
        <v>5</v>
      </c>
      <c r="C88" s="1">
        <v>26</v>
      </c>
      <c r="D88" s="1">
        <v>14</v>
      </c>
      <c r="E88" s="1" t="s">
        <v>13</v>
      </c>
      <c r="F88" s="15" t="s">
        <v>15</v>
      </c>
      <c r="G88">
        <f t="shared" si="5"/>
        <v>4</v>
      </c>
      <c r="H88" s="5">
        <v>43611</v>
      </c>
      <c r="I88" s="60">
        <f t="shared" si="4"/>
        <v>14</v>
      </c>
      <c r="J88" s="55">
        <v>0</v>
      </c>
      <c r="K88" s="167">
        <v>3.25</v>
      </c>
      <c r="L88" s="167">
        <v>8.875</v>
      </c>
      <c r="M88" s="167">
        <v>53.875</v>
      </c>
      <c r="N88" s="168" t="s">
        <v>117</v>
      </c>
      <c r="P88">
        <v>7</v>
      </c>
      <c r="R88" s="78">
        <v>21</v>
      </c>
      <c r="S88">
        <v>24</v>
      </c>
      <c r="T88">
        <v>5</v>
      </c>
      <c r="U88" s="71">
        <v>450</v>
      </c>
    </row>
    <row r="89" spans="1:23" ht="15.75" customHeight="1" thickBot="1" x14ac:dyDescent="0.3">
      <c r="A89" s="1">
        <v>2019</v>
      </c>
      <c r="B89" s="1">
        <v>5</v>
      </c>
      <c r="C89" s="1">
        <v>27</v>
      </c>
      <c r="D89" s="1">
        <v>9.1999999999999993</v>
      </c>
      <c r="E89" s="1" t="s">
        <v>12</v>
      </c>
      <c r="F89" s="15" t="s">
        <v>15</v>
      </c>
      <c r="G89">
        <f t="shared" si="5"/>
        <v>-0.80000000000000071</v>
      </c>
      <c r="H89" s="5">
        <v>43612</v>
      </c>
      <c r="I89" s="60">
        <f t="shared" si="4"/>
        <v>9.1999999999999993</v>
      </c>
      <c r="J89" s="55">
        <v>0</v>
      </c>
      <c r="K89" s="167">
        <v>1</v>
      </c>
      <c r="L89" s="167">
        <v>4.125</v>
      </c>
      <c r="M89" s="167">
        <v>36.875</v>
      </c>
      <c r="N89" s="168" t="s">
        <v>121</v>
      </c>
      <c r="P89">
        <v>3</v>
      </c>
      <c r="R89" s="78">
        <v>18</v>
      </c>
      <c r="S89">
        <v>15</v>
      </c>
      <c r="T89">
        <v>3</v>
      </c>
      <c r="U89" s="71">
        <v>350</v>
      </c>
    </row>
    <row r="90" spans="1:23" ht="15.75" customHeight="1" thickBot="1" x14ac:dyDescent="0.3">
      <c r="A90" s="1">
        <v>2019</v>
      </c>
      <c r="B90" s="1">
        <v>5</v>
      </c>
      <c r="C90" s="1">
        <v>28</v>
      </c>
      <c r="D90" s="1">
        <v>15.5</v>
      </c>
      <c r="E90" s="1" t="s">
        <v>14</v>
      </c>
      <c r="F90" s="36" t="s">
        <v>16</v>
      </c>
      <c r="G90">
        <f t="shared" si="5"/>
        <v>5.5</v>
      </c>
      <c r="H90" s="5">
        <v>43613</v>
      </c>
      <c r="I90" s="60">
        <f t="shared" si="4"/>
        <v>15.5</v>
      </c>
      <c r="J90" s="55">
        <v>0</v>
      </c>
      <c r="K90" s="167">
        <v>1.25</v>
      </c>
      <c r="L90" s="167">
        <v>5.5</v>
      </c>
      <c r="M90" s="167">
        <v>31.25</v>
      </c>
      <c r="N90" s="168" t="s">
        <v>118</v>
      </c>
      <c r="R90" s="78"/>
      <c r="S90">
        <v>22</v>
      </c>
      <c r="T90">
        <v>2</v>
      </c>
      <c r="U90" s="71">
        <v>270</v>
      </c>
    </row>
    <row r="91" spans="1:23" ht="15.75" customHeight="1" thickBot="1" x14ac:dyDescent="0.3">
      <c r="A91" s="1">
        <v>2019</v>
      </c>
      <c r="B91" s="1">
        <v>5</v>
      </c>
      <c r="C91" s="1">
        <v>29</v>
      </c>
      <c r="D91" s="1">
        <v>19.8</v>
      </c>
      <c r="E91" s="1" t="s">
        <v>14</v>
      </c>
      <c r="F91" s="36" t="s">
        <v>16</v>
      </c>
      <c r="G91">
        <f t="shared" si="5"/>
        <v>9.8000000000000007</v>
      </c>
      <c r="H91" s="5">
        <v>43614</v>
      </c>
      <c r="I91" s="60">
        <f t="shared" si="4"/>
        <v>19.8</v>
      </c>
      <c r="J91" s="55">
        <v>0</v>
      </c>
      <c r="K91" s="167">
        <v>1.375</v>
      </c>
      <c r="L91" s="167">
        <v>4.75</v>
      </c>
      <c r="M91" s="167">
        <v>28.625</v>
      </c>
      <c r="N91" s="168" t="s">
        <v>118</v>
      </c>
      <c r="R91" s="78"/>
      <c r="S91">
        <v>31</v>
      </c>
      <c r="T91">
        <v>1</v>
      </c>
      <c r="U91" s="71">
        <v>205</v>
      </c>
    </row>
    <row r="92" spans="1:23" ht="15.75" customHeight="1" thickBot="1" x14ac:dyDescent="0.3">
      <c r="A92" s="1">
        <v>2019</v>
      </c>
      <c r="B92" s="1">
        <v>5</v>
      </c>
      <c r="C92" s="1">
        <v>30</v>
      </c>
      <c r="D92" s="1">
        <v>20.5</v>
      </c>
      <c r="E92" s="1" t="s">
        <v>14</v>
      </c>
      <c r="F92" s="36" t="s">
        <v>16</v>
      </c>
      <c r="G92">
        <f t="shared" si="5"/>
        <v>10.5</v>
      </c>
      <c r="H92" s="5">
        <v>43615</v>
      </c>
      <c r="I92" s="60">
        <f t="shared" si="4"/>
        <v>20.5</v>
      </c>
      <c r="J92" s="55">
        <v>0</v>
      </c>
      <c r="K92" s="167">
        <v>3</v>
      </c>
      <c r="L92" s="167">
        <v>9.625</v>
      </c>
      <c r="M92" s="167">
        <v>55.875</v>
      </c>
      <c r="N92" s="168" t="s">
        <v>122</v>
      </c>
      <c r="R92" s="78"/>
      <c r="S92">
        <v>35</v>
      </c>
      <c r="U92" s="71">
        <v>160</v>
      </c>
      <c r="W92" s="57">
        <v>8</v>
      </c>
    </row>
    <row r="93" spans="1:23" ht="15.75" customHeight="1" thickBot="1" x14ac:dyDescent="0.3">
      <c r="A93" s="1">
        <v>2019</v>
      </c>
      <c r="B93" s="1">
        <v>5</v>
      </c>
      <c r="C93" s="1">
        <v>31</v>
      </c>
      <c r="D93" s="1">
        <v>13.1</v>
      </c>
      <c r="E93" s="1" t="s">
        <v>13</v>
      </c>
      <c r="F93" s="36" t="s">
        <v>16</v>
      </c>
      <c r="G93">
        <f t="shared" si="5"/>
        <v>3.0999999999999996</v>
      </c>
      <c r="H93" s="5">
        <v>43616</v>
      </c>
      <c r="I93" s="60">
        <f t="shared" si="4"/>
        <v>13.1</v>
      </c>
      <c r="J93" s="55">
        <v>0</v>
      </c>
      <c r="K93" s="167">
        <v>3</v>
      </c>
      <c r="L93" s="167">
        <v>8</v>
      </c>
      <c r="M93" s="167">
        <v>55.125</v>
      </c>
      <c r="N93" s="168" t="s">
        <v>122</v>
      </c>
      <c r="R93" s="78"/>
      <c r="S93">
        <v>12</v>
      </c>
      <c r="U93" s="71">
        <v>125</v>
      </c>
      <c r="W93" s="57">
        <v>12</v>
      </c>
    </row>
    <row r="94" spans="1:23" ht="15.75" customHeight="1" thickBot="1" x14ac:dyDescent="0.3">
      <c r="A94" s="1">
        <v>2019</v>
      </c>
      <c r="B94" s="1">
        <v>6</v>
      </c>
      <c r="C94" s="1">
        <v>1</v>
      </c>
      <c r="D94" s="1">
        <v>15.2</v>
      </c>
      <c r="E94" s="1" t="s">
        <v>14</v>
      </c>
      <c r="F94" s="36" t="s">
        <v>16</v>
      </c>
      <c r="G94">
        <f t="shared" si="5"/>
        <v>5.1999999999999993</v>
      </c>
      <c r="H94" s="5">
        <v>43617</v>
      </c>
      <c r="I94" s="60">
        <f t="shared" si="4"/>
        <v>15.2</v>
      </c>
      <c r="J94" s="55">
        <v>2.8</v>
      </c>
      <c r="K94" s="167">
        <v>0.75</v>
      </c>
      <c r="L94" s="167">
        <v>3.75</v>
      </c>
      <c r="M94" s="167">
        <v>80.125</v>
      </c>
      <c r="N94" s="168" t="s">
        <v>121</v>
      </c>
      <c r="R94" s="78"/>
      <c r="U94" s="71">
        <v>55</v>
      </c>
      <c r="W94" s="57">
        <v>5</v>
      </c>
    </row>
    <row r="95" spans="1:23" ht="15.75" customHeight="1" thickBot="1" x14ac:dyDescent="0.3">
      <c r="A95" s="1">
        <v>2019</v>
      </c>
      <c r="B95" s="1">
        <v>6</v>
      </c>
      <c r="C95" s="1">
        <v>2</v>
      </c>
      <c r="D95" s="1">
        <v>12.6</v>
      </c>
      <c r="E95" s="1" t="s">
        <v>13</v>
      </c>
      <c r="F95" s="36" t="s">
        <v>16</v>
      </c>
      <c r="G95">
        <f t="shared" si="5"/>
        <v>2.5999999999999996</v>
      </c>
      <c r="H95" s="5">
        <v>43618</v>
      </c>
      <c r="I95" s="60">
        <f t="shared" si="4"/>
        <v>12.6</v>
      </c>
      <c r="J95" s="55">
        <v>1.1000000000000001</v>
      </c>
      <c r="K95" s="167">
        <v>0.125</v>
      </c>
      <c r="L95" s="167">
        <v>3.125</v>
      </c>
      <c r="M95" s="167">
        <v>60.5</v>
      </c>
      <c r="N95" s="168" t="s">
        <v>125</v>
      </c>
      <c r="R95" s="78"/>
      <c r="U95" s="71">
        <v>100</v>
      </c>
      <c r="W95" s="57">
        <v>3</v>
      </c>
    </row>
    <row r="96" spans="1:23" ht="15.75" customHeight="1" thickBot="1" x14ac:dyDescent="0.3">
      <c r="A96" s="51">
        <v>2019</v>
      </c>
      <c r="B96" s="51">
        <v>6</v>
      </c>
      <c r="C96" s="51">
        <v>3</v>
      </c>
      <c r="D96" s="51">
        <v>15</v>
      </c>
      <c r="E96" s="51" t="s">
        <v>14</v>
      </c>
      <c r="F96" s="36" t="s">
        <v>16</v>
      </c>
      <c r="G96" s="30">
        <f t="shared" si="5"/>
        <v>5</v>
      </c>
      <c r="H96" s="31">
        <v>43619</v>
      </c>
      <c r="I96" s="117">
        <f t="shared" si="4"/>
        <v>15</v>
      </c>
      <c r="J96" s="55">
        <v>0</v>
      </c>
      <c r="K96" s="167">
        <v>2</v>
      </c>
      <c r="L96" s="167">
        <v>6</v>
      </c>
      <c r="M96" s="167">
        <v>54</v>
      </c>
      <c r="N96" s="168" t="s">
        <v>121</v>
      </c>
      <c r="R96" s="78"/>
      <c r="U96" s="71">
        <v>140</v>
      </c>
      <c r="W96" s="57">
        <v>9</v>
      </c>
    </row>
    <row r="97" spans="1:25" ht="15.75" customHeight="1" thickBot="1" x14ac:dyDescent="0.3">
      <c r="A97" s="1">
        <v>2019</v>
      </c>
      <c r="B97" s="1">
        <v>6</v>
      </c>
      <c r="C97" s="1">
        <v>4</v>
      </c>
      <c r="D97" s="1">
        <v>16.600000000000001</v>
      </c>
      <c r="E97" s="1" t="s">
        <v>14</v>
      </c>
      <c r="F97" s="36" t="s">
        <v>16</v>
      </c>
      <c r="G97">
        <f>D97-15</f>
        <v>1.6000000000000014</v>
      </c>
      <c r="H97" s="5">
        <v>43620</v>
      </c>
      <c r="I97" s="60">
        <f t="shared" si="4"/>
        <v>16.600000000000001</v>
      </c>
      <c r="J97" s="55">
        <v>0.2</v>
      </c>
      <c r="K97" s="167">
        <v>1.875</v>
      </c>
      <c r="L97" s="167">
        <v>5.875</v>
      </c>
      <c r="M97" s="167">
        <v>69.75</v>
      </c>
      <c r="N97" s="168" t="s">
        <v>121</v>
      </c>
      <c r="R97" s="78"/>
      <c r="U97" s="71">
        <v>70</v>
      </c>
      <c r="W97" s="57">
        <v>7</v>
      </c>
      <c r="Y97">
        <v>1</v>
      </c>
    </row>
    <row r="98" spans="1:25" ht="15.75" customHeight="1" thickBot="1" x14ac:dyDescent="0.3">
      <c r="A98" s="1">
        <v>2019</v>
      </c>
      <c r="B98" s="1">
        <v>6</v>
      </c>
      <c r="C98" s="1">
        <v>5</v>
      </c>
      <c r="D98" s="1">
        <v>17.7</v>
      </c>
      <c r="E98" s="1" t="s">
        <v>14</v>
      </c>
      <c r="F98" s="17" t="s">
        <v>16</v>
      </c>
      <c r="G98">
        <f t="shared" ref="G98:G161" si="6">D98-15</f>
        <v>2.6999999999999993</v>
      </c>
      <c r="H98" s="5">
        <v>43621</v>
      </c>
      <c r="I98" s="60">
        <f t="shared" si="4"/>
        <v>17.7</v>
      </c>
      <c r="J98" s="55">
        <v>0</v>
      </c>
      <c r="K98" s="167">
        <v>1.5</v>
      </c>
      <c r="L98" s="167">
        <v>5</v>
      </c>
      <c r="M98" s="167">
        <v>57.5</v>
      </c>
      <c r="N98" s="168" t="s">
        <v>127</v>
      </c>
      <c r="R98" s="78"/>
      <c r="U98" s="71">
        <v>105</v>
      </c>
      <c r="W98" s="57">
        <v>15</v>
      </c>
      <c r="Y98">
        <v>2</v>
      </c>
    </row>
    <row r="99" spans="1:25" ht="15.75" customHeight="1" thickBot="1" x14ac:dyDescent="0.3">
      <c r="A99" s="1">
        <v>2019</v>
      </c>
      <c r="B99" s="1">
        <v>6</v>
      </c>
      <c r="C99" s="1">
        <v>6</v>
      </c>
      <c r="D99" s="1">
        <v>20.399999999999999</v>
      </c>
      <c r="E99" s="1" t="s">
        <v>14</v>
      </c>
      <c r="F99" s="17" t="s">
        <v>16</v>
      </c>
      <c r="G99">
        <f t="shared" si="6"/>
        <v>5.3999999999999986</v>
      </c>
      <c r="H99" s="5">
        <v>43622</v>
      </c>
      <c r="I99" s="60">
        <f t="shared" si="4"/>
        <v>20.399999999999999</v>
      </c>
      <c r="J99" s="55">
        <v>2.8</v>
      </c>
      <c r="K99" s="167">
        <v>1.75</v>
      </c>
      <c r="L99" s="167">
        <v>7.25</v>
      </c>
      <c r="M99" s="167">
        <v>67.5</v>
      </c>
      <c r="N99" s="168" t="s">
        <v>118</v>
      </c>
      <c r="R99" s="78"/>
      <c r="U99" s="71">
        <v>42</v>
      </c>
      <c r="V99" s="71">
        <v>3</v>
      </c>
      <c r="W99" s="57">
        <v>6</v>
      </c>
      <c r="Y99">
        <v>1</v>
      </c>
    </row>
    <row r="100" spans="1:25" ht="15.75" customHeight="1" thickBot="1" x14ac:dyDescent="0.3">
      <c r="A100" s="1">
        <v>2019</v>
      </c>
      <c r="B100" s="1">
        <v>6</v>
      </c>
      <c r="C100" s="1">
        <v>7</v>
      </c>
      <c r="D100" s="1">
        <v>17.899999999999999</v>
      </c>
      <c r="E100" s="1" t="s">
        <v>14</v>
      </c>
      <c r="F100" s="17" t="s">
        <v>16</v>
      </c>
      <c r="G100">
        <f t="shared" si="6"/>
        <v>2.8999999999999986</v>
      </c>
      <c r="H100" s="5">
        <v>43623</v>
      </c>
      <c r="I100" s="60">
        <f t="shared" si="4"/>
        <v>17.899999999999999</v>
      </c>
      <c r="J100" s="55">
        <v>0</v>
      </c>
      <c r="K100" s="167">
        <v>2.625</v>
      </c>
      <c r="L100" s="167">
        <v>8.875</v>
      </c>
      <c r="M100" s="167">
        <v>60</v>
      </c>
      <c r="N100" s="168" t="s">
        <v>118</v>
      </c>
      <c r="R100" s="78"/>
      <c r="U100" s="71">
        <v>75</v>
      </c>
      <c r="V100" s="71">
        <v>4</v>
      </c>
      <c r="W100" s="57">
        <v>18</v>
      </c>
      <c r="Y100">
        <v>2</v>
      </c>
    </row>
    <row r="101" spans="1:25" ht="15.75" customHeight="1" thickBot="1" x14ac:dyDescent="0.3">
      <c r="A101" s="1">
        <v>2019</v>
      </c>
      <c r="B101" s="1">
        <v>6</v>
      </c>
      <c r="C101" s="1">
        <v>8</v>
      </c>
      <c r="D101" s="1">
        <v>17.899999999999999</v>
      </c>
      <c r="E101" s="1" t="s">
        <v>14</v>
      </c>
      <c r="F101" s="17" t="s">
        <v>16</v>
      </c>
      <c r="G101">
        <f t="shared" si="6"/>
        <v>2.8999999999999986</v>
      </c>
      <c r="H101" s="5">
        <v>43624</v>
      </c>
      <c r="I101" s="60">
        <f t="shared" si="4"/>
        <v>17.899999999999999</v>
      </c>
      <c r="J101" s="55">
        <v>2.4</v>
      </c>
      <c r="K101" s="167">
        <v>2.25</v>
      </c>
      <c r="L101" s="167">
        <v>9</v>
      </c>
      <c r="M101" s="167">
        <v>71.5</v>
      </c>
      <c r="N101" s="168" t="s">
        <v>117</v>
      </c>
      <c r="R101" s="78"/>
      <c r="U101" s="71">
        <v>32</v>
      </c>
      <c r="V101" s="71">
        <v>3</v>
      </c>
      <c r="W101" s="57">
        <v>8</v>
      </c>
      <c r="Y101">
        <v>2</v>
      </c>
    </row>
    <row r="102" spans="1:25" ht="15.75" customHeight="1" thickBot="1" x14ac:dyDescent="0.3">
      <c r="A102" s="1">
        <v>2019</v>
      </c>
      <c r="B102" s="1">
        <v>6</v>
      </c>
      <c r="C102" s="1">
        <v>9</v>
      </c>
      <c r="D102" s="1">
        <v>16.100000000000001</v>
      </c>
      <c r="E102" s="1" t="s">
        <v>14</v>
      </c>
      <c r="F102" s="17" t="s">
        <v>16</v>
      </c>
      <c r="G102">
        <f t="shared" si="6"/>
        <v>1.1000000000000014</v>
      </c>
      <c r="H102" s="5">
        <v>43625</v>
      </c>
      <c r="I102" s="60">
        <f t="shared" si="4"/>
        <v>16.100000000000001</v>
      </c>
      <c r="J102" s="55">
        <v>3</v>
      </c>
      <c r="K102" s="167">
        <v>1.75</v>
      </c>
      <c r="L102" s="167">
        <v>7.375</v>
      </c>
      <c r="M102" s="167">
        <v>78.125</v>
      </c>
      <c r="N102" s="168" t="s">
        <v>121</v>
      </c>
      <c r="R102" s="78"/>
      <c r="U102" s="71">
        <v>13</v>
      </c>
      <c r="V102" s="71">
        <v>2</v>
      </c>
      <c r="W102" s="57">
        <v>4</v>
      </c>
      <c r="Y102">
        <v>1</v>
      </c>
    </row>
    <row r="103" spans="1:25" ht="15.75" customHeight="1" thickBot="1" x14ac:dyDescent="0.3">
      <c r="A103" s="1">
        <v>2019</v>
      </c>
      <c r="B103" s="1">
        <v>6</v>
      </c>
      <c r="C103" s="1">
        <v>10</v>
      </c>
      <c r="D103" s="1">
        <v>16.7</v>
      </c>
      <c r="E103" s="1" t="s">
        <v>14</v>
      </c>
      <c r="F103" s="17" t="s">
        <v>16</v>
      </c>
      <c r="G103">
        <f t="shared" si="6"/>
        <v>1.6999999999999993</v>
      </c>
      <c r="H103" s="5">
        <v>43626</v>
      </c>
      <c r="I103" s="60">
        <f t="shared" si="4"/>
        <v>16.7</v>
      </c>
      <c r="J103" s="55">
        <v>0</v>
      </c>
      <c r="K103" s="167">
        <v>2.625</v>
      </c>
      <c r="L103" s="167">
        <v>6.625</v>
      </c>
      <c r="M103" s="167">
        <v>65.125</v>
      </c>
      <c r="N103" s="168" t="s">
        <v>119</v>
      </c>
      <c r="R103" s="78"/>
      <c r="U103" s="71">
        <v>7</v>
      </c>
      <c r="V103" s="71">
        <v>6</v>
      </c>
      <c r="W103" s="57">
        <v>14</v>
      </c>
      <c r="Y103">
        <v>2</v>
      </c>
    </row>
    <row r="104" spans="1:25" ht="15.75" customHeight="1" thickBot="1" x14ac:dyDescent="0.3">
      <c r="A104" s="1">
        <v>2019</v>
      </c>
      <c r="B104" s="1">
        <v>6</v>
      </c>
      <c r="C104" s="1">
        <v>11</v>
      </c>
      <c r="D104" s="1">
        <v>18.3</v>
      </c>
      <c r="E104" s="1" t="s">
        <v>14</v>
      </c>
      <c r="F104" s="17" t="s">
        <v>16</v>
      </c>
      <c r="G104">
        <f t="shared" si="6"/>
        <v>3.3000000000000007</v>
      </c>
      <c r="H104" s="5">
        <v>43627</v>
      </c>
      <c r="I104" s="60">
        <f t="shared" si="4"/>
        <v>18.3</v>
      </c>
      <c r="J104" s="55">
        <v>0</v>
      </c>
      <c r="K104" s="167">
        <v>2.5</v>
      </c>
      <c r="L104" s="167">
        <v>6.125</v>
      </c>
      <c r="M104" s="167">
        <v>57.5</v>
      </c>
      <c r="N104" s="168" t="s">
        <v>120</v>
      </c>
      <c r="R104" s="78"/>
      <c r="V104" s="71">
        <v>8</v>
      </c>
      <c r="W104" s="57">
        <v>23</v>
      </c>
      <c r="Y104">
        <v>3</v>
      </c>
    </row>
    <row r="105" spans="1:25" ht="15.75" customHeight="1" thickBot="1" x14ac:dyDescent="0.3">
      <c r="A105" s="1">
        <v>2019</v>
      </c>
      <c r="B105" s="1">
        <v>6</v>
      </c>
      <c r="C105" s="1">
        <v>12</v>
      </c>
      <c r="D105" s="1">
        <v>21.3</v>
      </c>
      <c r="E105" s="1" t="s">
        <v>14</v>
      </c>
      <c r="F105" s="17" t="s">
        <v>16</v>
      </c>
      <c r="G105">
        <f t="shared" si="6"/>
        <v>6.3000000000000007</v>
      </c>
      <c r="H105" s="5">
        <v>43628</v>
      </c>
      <c r="I105" s="60">
        <f t="shared" si="4"/>
        <v>21.3</v>
      </c>
      <c r="J105" s="55">
        <v>0</v>
      </c>
      <c r="K105" s="167">
        <v>2.75</v>
      </c>
      <c r="L105" s="167">
        <v>7.25</v>
      </c>
      <c r="M105" s="167">
        <v>44.5</v>
      </c>
      <c r="N105" s="168" t="s">
        <v>120</v>
      </c>
      <c r="R105" s="78"/>
      <c r="V105" s="71">
        <v>13</v>
      </c>
      <c r="W105" s="57">
        <v>34</v>
      </c>
      <c r="Y105">
        <v>4</v>
      </c>
    </row>
    <row r="106" spans="1:25" ht="15.75" customHeight="1" thickBot="1" x14ac:dyDescent="0.3">
      <c r="A106" s="1">
        <v>2019</v>
      </c>
      <c r="B106" s="1">
        <v>6</v>
      </c>
      <c r="C106" s="1">
        <v>13</v>
      </c>
      <c r="D106" s="1">
        <v>22.6</v>
      </c>
      <c r="E106" s="1" t="s">
        <v>14</v>
      </c>
      <c r="F106" s="17" t="s">
        <v>16</v>
      </c>
      <c r="G106">
        <f t="shared" si="6"/>
        <v>7.6000000000000014</v>
      </c>
      <c r="H106" s="5">
        <v>43629</v>
      </c>
      <c r="I106" s="60">
        <f t="shared" si="4"/>
        <v>22.6</v>
      </c>
      <c r="J106" s="55">
        <v>0</v>
      </c>
      <c r="K106" s="167">
        <v>3.875</v>
      </c>
      <c r="L106" s="167">
        <v>9.75</v>
      </c>
      <c r="M106" s="167">
        <v>51.375</v>
      </c>
      <c r="N106" s="168" t="s">
        <v>120</v>
      </c>
      <c r="R106" s="78"/>
      <c r="V106" s="71">
        <v>16</v>
      </c>
      <c r="W106" s="57">
        <v>47</v>
      </c>
      <c r="Y106">
        <v>5</v>
      </c>
    </row>
    <row r="107" spans="1:25" ht="15.75" customHeight="1" thickBot="1" x14ac:dyDescent="0.3">
      <c r="A107" s="1">
        <v>2019</v>
      </c>
      <c r="B107" s="1">
        <v>6</v>
      </c>
      <c r="C107" s="1">
        <v>14</v>
      </c>
      <c r="D107" s="1">
        <v>20.5</v>
      </c>
      <c r="E107" s="1" t="s">
        <v>14</v>
      </c>
      <c r="F107" s="17" t="s">
        <v>16</v>
      </c>
      <c r="G107">
        <f t="shared" si="6"/>
        <v>5.5</v>
      </c>
      <c r="H107" s="5">
        <v>43630</v>
      </c>
      <c r="I107" s="60">
        <f t="shared" si="4"/>
        <v>20.5</v>
      </c>
      <c r="J107" s="55">
        <v>0</v>
      </c>
      <c r="K107" s="167">
        <v>2.25</v>
      </c>
      <c r="L107" s="167">
        <v>6.5</v>
      </c>
      <c r="M107" s="167">
        <v>68.375</v>
      </c>
      <c r="N107" s="168" t="s">
        <v>123</v>
      </c>
      <c r="R107" s="78"/>
      <c r="V107" s="71">
        <v>15</v>
      </c>
      <c r="W107" s="57">
        <v>56</v>
      </c>
      <c r="Y107">
        <v>6</v>
      </c>
    </row>
    <row r="108" spans="1:25" ht="15.75" customHeight="1" thickBot="1" x14ac:dyDescent="0.3">
      <c r="A108" s="1">
        <v>2019</v>
      </c>
      <c r="B108" s="1">
        <v>6</v>
      </c>
      <c r="C108" s="1">
        <v>15</v>
      </c>
      <c r="D108" s="1">
        <v>14.9</v>
      </c>
      <c r="E108" s="1" t="s">
        <v>13</v>
      </c>
      <c r="F108" s="17" t="s">
        <v>16</v>
      </c>
      <c r="G108">
        <f t="shared" si="6"/>
        <v>-9.9999999999999645E-2</v>
      </c>
      <c r="H108" s="5">
        <v>43631</v>
      </c>
      <c r="I108" s="60">
        <f t="shared" si="4"/>
        <v>14.9</v>
      </c>
      <c r="J108" s="55">
        <v>4</v>
      </c>
      <c r="K108" s="167">
        <v>1.125</v>
      </c>
      <c r="L108" s="167">
        <v>4.625</v>
      </c>
      <c r="M108" s="167">
        <v>75.875</v>
      </c>
      <c r="N108" s="168" t="s">
        <v>117</v>
      </c>
      <c r="R108" s="78"/>
      <c r="V108" s="71">
        <v>7</v>
      </c>
      <c r="W108" s="57">
        <v>22</v>
      </c>
      <c r="Y108">
        <v>4</v>
      </c>
    </row>
    <row r="109" spans="1:25" ht="15.75" customHeight="1" thickBot="1" x14ac:dyDescent="0.3">
      <c r="A109" s="1">
        <v>2019</v>
      </c>
      <c r="B109" s="1">
        <v>6</v>
      </c>
      <c r="C109" s="1">
        <v>16</v>
      </c>
      <c r="D109" s="1">
        <v>14.6</v>
      </c>
      <c r="E109" s="1" t="s">
        <v>13</v>
      </c>
      <c r="F109" s="17" t="s">
        <v>16</v>
      </c>
      <c r="G109">
        <f t="shared" si="6"/>
        <v>-0.40000000000000036</v>
      </c>
      <c r="H109" s="5">
        <v>43632</v>
      </c>
      <c r="I109" s="60">
        <f t="shared" si="4"/>
        <v>14.6</v>
      </c>
      <c r="J109" s="55">
        <v>14.6</v>
      </c>
      <c r="K109" s="167">
        <v>3.5</v>
      </c>
      <c r="L109" s="167">
        <v>9.75</v>
      </c>
      <c r="M109" s="167">
        <v>81.625</v>
      </c>
      <c r="N109" s="168" t="s">
        <v>117</v>
      </c>
      <c r="R109" s="78"/>
      <c r="V109" s="71">
        <v>2</v>
      </c>
      <c r="W109" s="57">
        <v>3</v>
      </c>
      <c r="Y109">
        <v>1</v>
      </c>
    </row>
    <row r="110" spans="1:25" ht="15.75" customHeight="1" thickBot="1" x14ac:dyDescent="0.3">
      <c r="A110" s="1">
        <v>2019</v>
      </c>
      <c r="B110" s="1">
        <v>6</v>
      </c>
      <c r="C110" s="1">
        <v>17</v>
      </c>
      <c r="D110" s="1">
        <v>13.8</v>
      </c>
      <c r="E110" s="1" t="s">
        <v>13</v>
      </c>
      <c r="F110" s="17" t="s">
        <v>16</v>
      </c>
      <c r="G110">
        <f t="shared" si="6"/>
        <v>-1.1999999999999993</v>
      </c>
      <c r="H110" s="5">
        <v>43633</v>
      </c>
      <c r="I110" s="60">
        <f t="shared" si="4"/>
        <v>13.8</v>
      </c>
      <c r="J110" s="55">
        <v>0.3</v>
      </c>
      <c r="K110" s="167">
        <v>1.5</v>
      </c>
      <c r="L110" s="167">
        <v>6.375</v>
      </c>
      <c r="M110" s="167">
        <v>61.625</v>
      </c>
      <c r="N110" s="168" t="s">
        <v>118</v>
      </c>
      <c r="R110" s="78"/>
      <c r="V110" s="71">
        <v>4</v>
      </c>
      <c r="W110" s="57">
        <v>9</v>
      </c>
      <c r="Y110">
        <v>3</v>
      </c>
    </row>
    <row r="111" spans="1:25" ht="15.75" customHeight="1" thickBot="1" x14ac:dyDescent="0.3">
      <c r="A111" s="1">
        <v>2019</v>
      </c>
      <c r="B111" s="1">
        <v>6</v>
      </c>
      <c r="C111" s="1">
        <v>18</v>
      </c>
      <c r="D111" s="1">
        <v>15.1</v>
      </c>
      <c r="E111" s="1" t="s">
        <v>14</v>
      </c>
      <c r="F111" s="17" t="s">
        <v>16</v>
      </c>
      <c r="G111">
        <f t="shared" si="6"/>
        <v>9.9999999999999645E-2</v>
      </c>
      <c r="H111" s="5">
        <v>43634</v>
      </c>
      <c r="I111" s="60">
        <f t="shared" si="4"/>
        <v>15.1</v>
      </c>
      <c r="J111" s="55">
        <v>1.8</v>
      </c>
      <c r="K111" s="167">
        <v>2.5</v>
      </c>
      <c r="L111" s="167">
        <v>7.875</v>
      </c>
      <c r="M111" s="167">
        <v>74</v>
      </c>
      <c r="N111" s="168" t="s">
        <v>121</v>
      </c>
      <c r="R111" s="78"/>
      <c r="V111" s="71">
        <v>3</v>
      </c>
      <c r="W111" s="57">
        <v>5</v>
      </c>
      <c r="Y111">
        <v>2</v>
      </c>
    </row>
    <row r="112" spans="1:25" ht="15.75" customHeight="1" thickBot="1" x14ac:dyDescent="0.3">
      <c r="A112" s="1">
        <v>2019</v>
      </c>
      <c r="B112" s="1">
        <v>6</v>
      </c>
      <c r="C112" s="1">
        <v>19</v>
      </c>
      <c r="D112" s="1">
        <v>16</v>
      </c>
      <c r="E112" s="1" t="s">
        <v>14</v>
      </c>
      <c r="F112" s="17" t="s">
        <v>16</v>
      </c>
      <c r="G112">
        <f t="shared" si="6"/>
        <v>1</v>
      </c>
      <c r="H112" s="5">
        <v>43635</v>
      </c>
      <c r="I112" s="60">
        <f t="shared" si="4"/>
        <v>16</v>
      </c>
      <c r="J112" s="55">
        <v>2.1</v>
      </c>
      <c r="K112" s="167">
        <v>3</v>
      </c>
      <c r="L112" s="167">
        <v>7.625</v>
      </c>
      <c r="M112" s="167">
        <v>68.75</v>
      </c>
      <c r="N112" s="168" t="s">
        <v>117</v>
      </c>
      <c r="R112" s="78"/>
      <c r="V112" s="71">
        <v>3</v>
      </c>
      <c r="W112" s="57">
        <v>3</v>
      </c>
      <c r="Y112">
        <v>2</v>
      </c>
    </row>
    <row r="113" spans="1:25" ht="15.75" customHeight="1" thickBot="1" x14ac:dyDescent="0.3">
      <c r="A113" s="1">
        <v>2019</v>
      </c>
      <c r="B113" s="1">
        <v>6</v>
      </c>
      <c r="C113" s="1">
        <v>20</v>
      </c>
      <c r="D113" s="1">
        <v>16.600000000000001</v>
      </c>
      <c r="E113" s="1" t="s">
        <v>14</v>
      </c>
      <c r="F113" s="17" t="s">
        <v>16</v>
      </c>
      <c r="G113">
        <f t="shared" si="6"/>
        <v>1.6000000000000014</v>
      </c>
      <c r="H113" s="5">
        <v>43636</v>
      </c>
      <c r="I113" s="60">
        <f t="shared" si="4"/>
        <v>16.600000000000001</v>
      </c>
      <c r="J113" s="55">
        <v>1.4</v>
      </c>
      <c r="K113" s="167">
        <v>0.75</v>
      </c>
      <c r="L113" s="167">
        <v>4.125</v>
      </c>
      <c r="M113" s="167">
        <v>75</v>
      </c>
      <c r="N113" s="168" t="s">
        <v>129</v>
      </c>
      <c r="R113" s="78"/>
      <c r="V113" s="71">
        <v>2</v>
      </c>
      <c r="W113" s="57">
        <v>7</v>
      </c>
      <c r="Y113">
        <v>2</v>
      </c>
    </row>
    <row r="114" spans="1:25" ht="15.75" customHeight="1" thickBot="1" x14ac:dyDescent="0.3">
      <c r="A114" s="1">
        <v>2019</v>
      </c>
      <c r="B114" s="1">
        <v>6</v>
      </c>
      <c r="C114" s="1">
        <v>21</v>
      </c>
      <c r="D114" s="1">
        <v>17.8</v>
      </c>
      <c r="E114" s="1" t="s">
        <v>14</v>
      </c>
      <c r="F114" s="17" t="s">
        <v>16</v>
      </c>
      <c r="G114">
        <f t="shared" si="6"/>
        <v>2.8000000000000007</v>
      </c>
      <c r="H114" s="5">
        <v>43637</v>
      </c>
      <c r="I114" s="60">
        <f t="shared" si="4"/>
        <v>17.8</v>
      </c>
      <c r="J114" s="55">
        <v>0</v>
      </c>
      <c r="K114" s="167">
        <v>0.25</v>
      </c>
      <c r="L114" s="167">
        <v>2.625</v>
      </c>
      <c r="M114" s="167">
        <v>65.125</v>
      </c>
      <c r="N114" s="168" t="s">
        <v>130</v>
      </c>
      <c r="R114" s="78"/>
      <c r="V114" s="71">
        <v>4</v>
      </c>
      <c r="W114" s="57">
        <v>22</v>
      </c>
      <c r="Y114">
        <v>4</v>
      </c>
    </row>
    <row r="115" spans="1:25" ht="15.75" customHeight="1" thickBot="1" x14ac:dyDescent="0.3">
      <c r="A115" s="1">
        <v>2019</v>
      </c>
      <c r="B115" s="1">
        <v>6</v>
      </c>
      <c r="C115" s="1">
        <v>22</v>
      </c>
      <c r="D115" s="1">
        <v>19.3</v>
      </c>
      <c r="E115" s="1" t="s">
        <v>14</v>
      </c>
      <c r="F115" s="17" t="s">
        <v>16</v>
      </c>
      <c r="G115">
        <f t="shared" si="6"/>
        <v>4.3000000000000007</v>
      </c>
      <c r="H115" s="5">
        <v>43638</v>
      </c>
      <c r="I115" s="60">
        <f t="shared" si="4"/>
        <v>19.3</v>
      </c>
      <c r="J115" s="55">
        <v>0</v>
      </c>
      <c r="K115" s="167">
        <v>1.125</v>
      </c>
      <c r="L115" s="167">
        <v>5.75</v>
      </c>
      <c r="M115" s="167">
        <v>68.375</v>
      </c>
      <c r="N115" s="168" t="s">
        <v>124</v>
      </c>
      <c r="R115" s="78"/>
      <c r="V115" s="71">
        <v>3</v>
      </c>
      <c r="W115" s="57">
        <v>38</v>
      </c>
      <c r="Y115">
        <v>5</v>
      </c>
    </row>
    <row r="116" spans="1:25" ht="15.75" customHeight="1" thickBot="1" x14ac:dyDescent="0.3">
      <c r="A116" s="1">
        <v>2019</v>
      </c>
      <c r="B116" s="1">
        <v>6</v>
      </c>
      <c r="C116" s="1">
        <v>23</v>
      </c>
      <c r="D116" s="1">
        <v>14.7</v>
      </c>
      <c r="E116" s="1" t="s">
        <v>13</v>
      </c>
      <c r="F116" s="17" t="s">
        <v>16</v>
      </c>
      <c r="G116">
        <f t="shared" si="6"/>
        <v>-0.30000000000000071</v>
      </c>
      <c r="H116" s="5">
        <v>43639</v>
      </c>
      <c r="I116" s="60">
        <f t="shared" si="4"/>
        <v>14.7</v>
      </c>
      <c r="J116" s="55">
        <v>6</v>
      </c>
      <c r="K116" s="167">
        <v>2</v>
      </c>
      <c r="L116" s="167">
        <v>6.125</v>
      </c>
      <c r="M116" s="167">
        <v>78.875</v>
      </c>
      <c r="N116" s="168" t="s">
        <v>119</v>
      </c>
      <c r="R116" s="78"/>
      <c r="V116" s="71">
        <v>1</v>
      </c>
      <c r="W116" s="57">
        <v>11</v>
      </c>
      <c r="Y116">
        <v>2</v>
      </c>
    </row>
    <row r="117" spans="1:25" ht="15.75" customHeight="1" thickBot="1" x14ac:dyDescent="0.3">
      <c r="A117" s="1">
        <v>2019</v>
      </c>
      <c r="B117" s="1">
        <v>6</v>
      </c>
      <c r="C117" s="1">
        <v>24</v>
      </c>
      <c r="D117" s="1">
        <v>11</v>
      </c>
      <c r="E117" s="1" t="s">
        <v>13</v>
      </c>
      <c r="F117" s="17" t="s">
        <v>16</v>
      </c>
      <c r="G117">
        <f t="shared" si="6"/>
        <v>-4</v>
      </c>
      <c r="H117" s="5">
        <v>43640</v>
      </c>
      <c r="I117" s="60">
        <f t="shared" si="4"/>
        <v>11</v>
      </c>
      <c r="J117" s="55">
        <v>9.9</v>
      </c>
      <c r="K117" s="167">
        <v>1</v>
      </c>
      <c r="L117" s="167">
        <v>4.25</v>
      </c>
      <c r="M117" s="167">
        <v>89</v>
      </c>
      <c r="N117" s="168" t="s">
        <v>118</v>
      </c>
      <c r="R117" s="78"/>
      <c r="V117" s="71">
        <v>0</v>
      </c>
      <c r="W117" s="57">
        <v>2</v>
      </c>
      <c r="Y117">
        <v>1</v>
      </c>
    </row>
    <row r="118" spans="1:25" ht="15.75" customHeight="1" thickBot="1" x14ac:dyDescent="0.3">
      <c r="A118" s="1">
        <v>2019</v>
      </c>
      <c r="B118" s="1">
        <v>6</v>
      </c>
      <c r="C118" s="1">
        <v>25</v>
      </c>
      <c r="D118" s="1">
        <v>14.3</v>
      </c>
      <c r="E118" s="1" t="s">
        <v>13</v>
      </c>
      <c r="F118" s="17" t="s">
        <v>16</v>
      </c>
      <c r="G118">
        <f t="shared" si="6"/>
        <v>-0.69999999999999929</v>
      </c>
      <c r="H118" s="5">
        <v>43641</v>
      </c>
      <c r="I118" s="60">
        <f t="shared" si="4"/>
        <v>14.3</v>
      </c>
      <c r="J118" s="55">
        <v>0</v>
      </c>
      <c r="K118" s="167">
        <v>0.625</v>
      </c>
      <c r="L118" s="167">
        <v>3.5</v>
      </c>
      <c r="M118" s="167">
        <v>70.875</v>
      </c>
      <c r="N118" s="168" t="s">
        <v>124</v>
      </c>
      <c r="R118" s="78"/>
      <c r="W118" s="57">
        <v>15</v>
      </c>
      <c r="Y118">
        <v>3</v>
      </c>
    </row>
    <row r="119" spans="1:25" ht="15.75" customHeight="1" thickBot="1" x14ac:dyDescent="0.3">
      <c r="A119" s="1">
        <v>2019</v>
      </c>
      <c r="B119" s="1">
        <v>6</v>
      </c>
      <c r="C119" s="1">
        <v>26</v>
      </c>
      <c r="D119" s="1">
        <v>18.8</v>
      </c>
      <c r="E119" s="1" t="s">
        <v>14</v>
      </c>
      <c r="F119" s="17" t="s">
        <v>16</v>
      </c>
      <c r="G119">
        <f t="shared" si="6"/>
        <v>3.8000000000000007</v>
      </c>
      <c r="H119" s="5">
        <v>43642</v>
      </c>
      <c r="I119" s="60">
        <f t="shared" si="4"/>
        <v>18.8</v>
      </c>
      <c r="J119" s="55">
        <v>0</v>
      </c>
      <c r="K119" s="167">
        <v>0.625</v>
      </c>
      <c r="L119" s="167">
        <v>4</v>
      </c>
      <c r="M119" s="167">
        <v>64</v>
      </c>
      <c r="N119" s="168" t="s">
        <v>125</v>
      </c>
      <c r="R119" s="78"/>
      <c r="W119" s="57">
        <v>45</v>
      </c>
      <c r="Y119">
        <v>4</v>
      </c>
    </row>
    <row r="120" spans="1:25" ht="15.75" customHeight="1" thickBot="1" x14ac:dyDescent="0.3">
      <c r="A120" s="1">
        <v>2019</v>
      </c>
      <c r="B120" s="1">
        <v>6</v>
      </c>
      <c r="C120" s="1">
        <v>27</v>
      </c>
      <c r="D120" s="1">
        <v>20.399999999999999</v>
      </c>
      <c r="E120" s="1" t="s">
        <v>14</v>
      </c>
      <c r="F120" s="17" t="s">
        <v>16</v>
      </c>
      <c r="G120">
        <f t="shared" si="6"/>
        <v>5.3999999999999986</v>
      </c>
      <c r="H120" s="5">
        <v>43643</v>
      </c>
      <c r="I120" s="60">
        <f t="shared" si="4"/>
        <v>20.399999999999999</v>
      </c>
      <c r="J120" s="55">
        <v>0</v>
      </c>
      <c r="K120" s="167">
        <v>0.5</v>
      </c>
      <c r="L120" s="167">
        <v>3.125</v>
      </c>
      <c r="M120" s="167">
        <v>59.75</v>
      </c>
      <c r="N120" s="168" t="s">
        <v>125</v>
      </c>
      <c r="R120" s="78"/>
      <c r="W120" s="57">
        <v>97</v>
      </c>
      <c r="Y120">
        <v>6</v>
      </c>
    </row>
    <row r="121" spans="1:25" ht="15.75" customHeight="1" thickBot="1" x14ac:dyDescent="0.3">
      <c r="A121" s="1">
        <v>2019</v>
      </c>
      <c r="B121" s="1">
        <v>6</v>
      </c>
      <c r="C121" s="1">
        <v>28</v>
      </c>
      <c r="D121" s="1">
        <v>21.1</v>
      </c>
      <c r="E121" s="1" t="s">
        <v>14</v>
      </c>
      <c r="F121" s="17" t="s">
        <v>16</v>
      </c>
      <c r="G121">
        <f t="shared" si="6"/>
        <v>6.1000000000000014</v>
      </c>
      <c r="H121" s="5">
        <v>43644</v>
      </c>
      <c r="I121" s="60">
        <f t="shared" si="4"/>
        <v>21.1</v>
      </c>
      <c r="J121" s="55">
        <v>0</v>
      </c>
      <c r="K121" s="167">
        <v>1.875</v>
      </c>
      <c r="L121" s="167">
        <v>6.125</v>
      </c>
      <c r="M121" s="167">
        <v>75.375</v>
      </c>
      <c r="N121" s="168" t="s">
        <v>122</v>
      </c>
      <c r="R121" s="78"/>
      <c r="W121" s="57">
        <v>89</v>
      </c>
      <c r="Y121">
        <v>7</v>
      </c>
    </row>
    <row r="122" spans="1:25" ht="15.75" customHeight="1" thickBot="1" x14ac:dyDescent="0.3">
      <c r="A122" s="1">
        <v>2019</v>
      </c>
      <c r="B122" s="1">
        <v>6</v>
      </c>
      <c r="C122" s="1">
        <v>29</v>
      </c>
      <c r="D122" s="1">
        <v>18.2</v>
      </c>
      <c r="E122" s="1" t="s">
        <v>14</v>
      </c>
      <c r="F122" s="17" t="s">
        <v>16</v>
      </c>
      <c r="G122">
        <f t="shared" si="6"/>
        <v>3.1999999999999993</v>
      </c>
      <c r="H122" s="5">
        <v>43645</v>
      </c>
      <c r="I122" s="60">
        <f t="shared" si="4"/>
        <v>18.2</v>
      </c>
      <c r="J122" s="55">
        <v>0</v>
      </c>
      <c r="K122" s="167">
        <v>1.75</v>
      </c>
      <c r="L122" s="167">
        <v>5.875</v>
      </c>
      <c r="M122" s="167">
        <v>81.75</v>
      </c>
      <c r="N122" s="168" t="s">
        <v>128</v>
      </c>
      <c r="R122" s="78"/>
      <c r="W122" s="57">
        <v>82</v>
      </c>
      <c r="Y122">
        <v>6</v>
      </c>
    </row>
    <row r="123" spans="1:25" ht="15.75" customHeight="1" thickBot="1" x14ac:dyDescent="0.3">
      <c r="A123" s="1">
        <v>2019</v>
      </c>
      <c r="B123" s="1">
        <v>6</v>
      </c>
      <c r="C123" s="1">
        <v>30</v>
      </c>
      <c r="D123" s="1">
        <v>15.5</v>
      </c>
      <c r="E123" s="1" t="s">
        <v>14</v>
      </c>
      <c r="F123" s="17" t="s">
        <v>16</v>
      </c>
      <c r="G123">
        <f t="shared" si="6"/>
        <v>0.5</v>
      </c>
      <c r="H123" s="5">
        <v>43646</v>
      </c>
      <c r="I123" s="60">
        <f t="shared" si="4"/>
        <v>15.5</v>
      </c>
      <c r="J123" s="55">
        <v>0.8</v>
      </c>
      <c r="K123" s="167">
        <v>1.875</v>
      </c>
      <c r="L123" s="167">
        <v>5.875</v>
      </c>
      <c r="M123" s="167">
        <v>66.375</v>
      </c>
      <c r="N123" s="168" t="s">
        <v>123</v>
      </c>
      <c r="R123" s="78"/>
      <c r="W123" s="57">
        <v>57</v>
      </c>
      <c r="Y123">
        <v>5</v>
      </c>
    </row>
    <row r="124" spans="1:25" ht="15.75" customHeight="1" thickBot="1" x14ac:dyDescent="0.3">
      <c r="A124" s="1">
        <v>2019</v>
      </c>
      <c r="B124" s="1">
        <v>7</v>
      </c>
      <c r="C124" s="1">
        <v>1</v>
      </c>
      <c r="D124" s="1">
        <v>16.2</v>
      </c>
      <c r="E124" s="1" t="s">
        <v>14</v>
      </c>
      <c r="F124" s="17" t="s">
        <v>16</v>
      </c>
      <c r="G124">
        <f t="shared" si="6"/>
        <v>1.1999999999999993</v>
      </c>
      <c r="H124" s="5">
        <v>43647</v>
      </c>
      <c r="I124" s="60">
        <f t="shared" si="4"/>
        <v>16.2</v>
      </c>
      <c r="J124" s="55">
        <v>0</v>
      </c>
      <c r="K124" s="167">
        <v>1</v>
      </c>
      <c r="L124" s="167">
        <v>3.875</v>
      </c>
      <c r="M124" s="167">
        <v>64.375</v>
      </c>
      <c r="N124" s="168" t="s">
        <v>117</v>
      </c>
      <c r="R124" s="78"/>
      <c r="W124" s="57">
        <v>68</v>
      </c>
      <c r="Y124">
        <v>6</v>
      </c>
    </row>
    <row r="125" spans="1:25" ht="15.75" customHeight="1" thickBot="1" x14ac:dyDescent="0.3">
      <c r="A125" s="1">
        <v>2019</v>
      </c>
      <c r="B125" s="1">
        <v>7</v>
      </c>
      <c r="C125" s="1">
        <v>2</v>
      </c>
      <c r="D125" s="1">
        <v>15.1</v>
      </c>
      <c r="E125" s="1" t="s">
        <v>14</v>
      </c>
      <c r="F125" s="17" t="s">
        <v>16</v>
      </c>
      <c r="G125">
        <f t="shared" si="6"/>
        <v>9.9999999999999645E-2</v>
      </c>
      <c r="H125" s="5">
        <v>43648</v>
      </c>
      <c r="I125" s="60">
        <f t="shared" si="4"/>
        <v>15.1</v>
      </c>
      <c r="J125" s="55">
        <v>1.2</v>
      </c>
      <c r="K125" s="167">
        <v>0.625</v>
      </c>
      <c r="L125" s="167">
        <v>3.625</v>
      </c>
      <c r="M125" s="167">
        <v>80.625</v>
      </c>
      <c r="N125" s="168" t="s">
        <v>124</v>
      </c>
      <c r="R125" s="78"/>
      <c r="W125" s="57">
        <v>47</v>
      </c>
      <c r="Y125">
        <v>5</v>
      </c>
    </row>
    <row r="126" spans="1:25" ht="15.75" customHeight="1" thickBot="1" x14ac:dyDescent="0.3">
      <c r="A126" s="1">
        <v>2019</v>
      </c>
      <c r="B126" s="1">
        <v>7</v>
      </c>
      <c r="C126" s="1">
        <v>3</v>
      </c>
      <c r="D126" s="1">
        <v>19.3</v>
      </c>
      <c r="E126" s="1" t="s">
        <v>14</v>
      </c>
      <c r="F126" s="17" t="s">
        <v>16</v>
      </c>
      <c r="G126">
        <f t="shared" si="6"/>
        <v>4.3000000000000007</v>
      </c>
      <c r="H126" s="5">
        <v>43649</v>
      </c>
      <c r="I126" s="60">
        <f t="shared" si="4"/>
        <v>19.3</v>
      </c>
      <c r="J126" s="55">
        <v>0</v>
      </c>
      <c r="K126" s="167">
        <v>0.75</v>
      </c>
      <c r="L126" s="167">
        <v>3.25</v>
      </c>
      <c r="M126" s="167">
        <v>68.875</v>
      </c>
      <c r="N126" s="168" t="s">
        <v>127</v>
      </c>
      <c r="R126" s="78"/>
      <c r="W126" s="57">
        <v>65</v>
      </c>
      <c r="X126" s="57">
        <v>7</v>
      </c>
      <c r="Y126">
        <v>6</v>
      </c>
    </row>
    <row r="127" spans="1:25" ht="15.75" customHeight="1" thickBot="1" x14ac:dyDescent="0.3">
      <c r="A127" s="1">
        <v>2019</v>
      </c>
      <c r="B127" s="1">
        <v>7</v>
      </c>
      <c r="C127" s="1">
        <v>4</v>
      </c>
      <c r="D127" s="1">
        <v>22.2</v>
      </c>
      <c r="E127" s="1" t="s">
        <v>14</v>
      </c>
      <c r="F127" s="17" t="s">
        <v>16</v>
      </c>
      <c r="G127">
        <f t="shared" si="6"/>
        <v>7.1999999999999993</v>
      </c>
      <c r="H127" s="5">
        <v>43650</v>
      </c>
      <c r="I127" s="60">
        <f t="shared" si="4"/>
        <v>22.2</v>
      </c>
      <c r="J127" s="55">
        <v>0</v>
      </c>
      <c r="K127" s="167">
        <v>1.75</v>
      </c>
      <c r="L127" s="167">
        <v>5.5</v>
      </c>
      <c r="M127" s="167">
        <v>62.5</v>
      </c>
      <c r="N127" s="168" t="s">
        <v>124</v>
      </c>
      <c r="R127" s="78"/>
      <c r="W127" s="57">
        <v>73</v>
      </c>
      <c r="X127" s="57">
        <v>12</v>
      </c>
      <c r="Y127">
        <v>8</v>
      </c>
    </row>
    <row r="128" spans="1:25" ht="15.75" customHeight="1" thickBot="1" x14ac:dyDescent="0.3">
      <c r="A128" s="1">
        <v>2019</v>
      </c>
      <c r="B128" s="1">
        <v>7</v>
      </c>
      <c r="C128" s="1">
        <v>5</v>
      </c>
      <c r="D128" s="1">
        <v>22.3</v>
      </c>
      <c r="E128" s="1" t="s">
        <v>14</v>
      </c>
      <c r="F128" s="17" t="s">
        <v>16</v>
      </c>
      <c r="G128">
        <f t="shared" si="6"/>
        <v>7.3000000000000007</v>
      </c>
      <c r="H128" s="5">
        <v>43651</v>
      </c>
      <c r="I128" s="60">
        <f t="shared" si="4"/>
        <v>22.3</v>
      </c>
      <c r="J128" s="55">
        <v>0.1</v>
      </c>
      <c r="K128" s="167">
        <v>2.5</v>
      </c>
      <c r="L128" s="167">
        <v>6.625</v>
      </c>
      <c r="M128" s="167">
        <v>68.875</v>
      </c>
      <c r="N128" s="168" t="s">
        <v>120</v>
      </c>
      <c r="R128" s="78"/>
      <c r="W128" s="57">
        <v>51</v>
      </c>
      <c r="X128" s="57">
        <v>19</v>
      </c>
      <c r="Y128">
        <v>7</v>
      </c>
    </row>
    <row r="129" spans="1:26" ht="15.75" customHeight="1" thickBot="1" x14ac:dyDescent="0.3">
      <c r="A129" s="1">
        <v>2019</v>
      </c>
      <c r="B129" s="1">
        <v>7</v>
      </c>
      <c r="C129" s="1">
        <v>6</v>
      </c>
      <c r="D129" s="1">
        <v>21.7</v>
      </c>
      <c r="E129" s="1" t="s">
        <v>14</v>
      </c>
      <c r="F129" s="17" t="s">
        <v>16</v>
      </c>
      <c r="G129">
        <f t="shared" si="6"/>
        <v>6.6999999999999993</v>
      </c>
      <c r="H129" s="5">
        <v>43652</v>
      </c>
      <c r="I129" s="60">
        <f t="shared" si="4"/>
        <v>21.7</v>
      </c>
      <c r="J129" s="55">
        <v>4.4000000000000004</v>
      </c>
      <c r="K129" s="167">
        <v>1.125</v>
      </c>
      <c r="L129" s="167">
        <v>4.25</v>
      </c>
      <c r="M129" s="167">
        <v>62.5</v>
      </c>
      <c r="N129" s="168" t="s">
        <v>124</v>
      </c>
      <c r="R129" s="78"/>
      <c r="W129" s="57">
        <v>18</v>
      </c>
      <c r="X129" s="57">
        <v>9</v>
      </c>
      <c r="Y129">
        <v>5</v>
      </c>
    </row>
    <row r="130" spans="1:26" ht="15.75" customHeight="1" thickBot="1" x14ac:dyDescent="0.3">
      <c r="A130" s="1">
        <v>2019</v>
      </c>
      <c r="B130" s="1">
        <v>7</v>
      </c>
      <c r="C130" s="1">
        <v>7</v>
      </c>
      <c r="D130" s="1">
        <v>21.9</v>
      </c>
      <c r="E130" s="1" t="s">
        <v>14</v>
      </c>
      <c r="F130" s="17" t="s">
        <v>16</v>
      </c>
      <c r="G130">
        <f t="shared" si="6"/>
        <v>6.8999999999999986</v>
      </c>
      <c r="H130" s="5">
        <v>43653</v>
      </c>
      <c r="I130" s="60">
        <f t="shared" si="4"/>
        <v>21.9</v>
      </c>
      <c r="J130" s="55">
        <v>0</v>
      </c>
      <c r="K130" s="167">
        <v>2</v>
      </c>
      <c r="L130" s="167">
        <v>6.375</v>
      </c>
      <c r="M130" s="167">
        <v>62.375</v>
      </c>
      <c r="N130" s="168" t="s">
        <v>120</v>
      </c>
      <c r="R130" s="78"/>
      <c r="W130" s="57">
        <v>42</v>
      </c>
      <c r="X130" s="57">
        <v>22</v>
      </c>
      <c r="Y130">
        <v>6</v>
      </c>
      <c r="Z130">
        <v>1</v>
      </c>
    </row>
    <row r="131" spans="1:26" ht="15.75" customHeight="1" thickBot="1" x14ac:dyDescent="0.3">
      <c r="A131" s="1">
        <v>2019</v>
      </c>
      <c r="B131" s="1">
        <v>7</v>
      </c>
      <c r="C131" s="1">
        <v>8</v>
      </c>
      <c r="D131" s="1">
        <v>20.7</v>
      </c>
      <c r="E131" s="1" t="s">
        <v>14</v>
      </c>
      <c r="F131" s="17" t="s">
        <v>16</v>
      </c>
      <c r="G131">
        <f t="shared" si="6"/>
        <v>5.6999999999999993</v>
      </c>
      <c r="H131" s="5">
        <v>43654</v>
      </c>
      <c r="I131" s="60">
        <f t="shared" ref="I131:I194" si="7">D131</f>
        <v>20.7</v>
      </c>
      <c r="J131" s="55">
        <v>0</v>
      </c>
      <c r="K131" s="167">
        <v>0.375</v>
      </c>
      <c r="L131" s="167">
        <v>3.125</v>
      </c>
      <c r="M131" s="167">
        <v>57.875</v>
      </c>
      <c r="N131" s="168" t="s">
        <v>127</v>
      </c>
      <c r="R131" s="78"/>
      <c r="W131" s="57">
        <v>55</v>
      </c>
      <c r="X131" s="57">
        <v>28</v>
      </c>
      <c r="Y131">
        <v>7</v>
      </c>
      <c r="Z131">
        <v>3</v>
      </c>
    </row>
    <row r="132" spans="1:26" ht="15.75" customHeight="1" thickBot="1" x14ac:dyDescent="0.3">
      <c r="A132" s="1">
        <v>2019</v>
      </c>
      <c r="B132" s="1">
        <v>7</v>
      </c>
      <c r="C132" s="1">
        <v>9</v>
      </c>
      <c r="D132" s="1">
        <v>22.2</v>
      </c>
      <c r="E132" s="1" t="s">
        <v>14</v>
      </c>
      <c r="F132" s="17" t="s">
        <v>16</v>
      </c>
      <c r="G132">
        <f t="shared" si="6"/>
        <v>7.1999999999999993</v>
      </c>
      <c r="H132" s="5">
        <v>43655</v>
      </c>
      <c r="I132" s="60">
        <f t="shared" si="7"/>
        <v>22.2</v>
      </c>
      <c r="J132" s="55">
        <v>0</v>
      </c>
      <c r="K132" s="167">
        <v>1.375</v>
      </c>
      <c r="L132" s="167">
        <v>4.625</v>
      </c>
      <c r="M132" s="167">
        <v>51.375</v>
      </c>
      <c r="N132" s="168" t="s">
        <v>118</v>
      </c>
      <c r="R132" s="78"/>
      <c r="W132" s="57">
        <v>62</v>
      </c>
      <c r="X132" s="57">
        <v>32</v>
      </c>
      <c r="Y132">
        <v>8</v>
      </c>
      <c r="Z132">
        <v>7</v>
      </c>
    </row>
    <row r="133" spans="1:26" ht="15.75" customHeight="1" thickBot="1" x14ac:dyDescent="0.3">
      <c r="A133" s="1">
        <v>2019</v>
      </c>
      <c r="B133" s="1">
        <v>7</v>
      </c>
      <c r="C133" s="1">
        <v>10</v>
      </c>
      <c r="D133" s="1">
        <v>21</v>
      </c>
      <c r="E133" s="1" t="s">
        <v>14</v>
      </c>
      <c r="F133" s="17" t="s">
        <v>16</v>
      </c>
      <c r="G133">
        <f t="shared" si="6"/>
        <v>6</v>
      </c>
      <c r="H133" s="5">
        <v>43656</v>
      </c>
      <c r="I133" s="60">
        <f t="shared" si="7"/>
        <v>21</v>
      </c>
      <c r="J133" s="55">
        <v>0.4</v>
      </c>
      <c r="K133" s="167">
        <v>1.625</v>
      </c>
      <c r="L133" s="167">
        <v>5.75</v>
      </c>
      <c r="M133" s="167">
        <v>67.25</v>
      </c>
      <c r="N133" s="168" t="s">
        <v>120</v>
      </c>
      <c r="R133" s="78"/>
      <c r="W133" s="57">
        <v>43</v>
      </c>
      <c r="X133" s="57">
        <v>14</v>
      </c>
      <c r="Y133">
        <v>8</v>
      </c>
      <c r="Z133">
        <v>5</v>
      </c>
    </row>
    <row r="134" spans="1:26" ht="15.75" customHeight="1" thickBot="1" x14ac:dyDescent="0.3">
      <c r="A134" s="1">
        <v>2019</v>
      </c>
      <c r="B134" s="1">
        <v>7</v>
      </c>
      <c r="C134" s="1">
        <v>11</v>
      </c>
      <c r="D134" s="1">
        <v>19.3</v>
      </c>
      <c r="E134" s="1" t="s">
        <v>14</v>
      </c>
      <c r="F134" s="17" t="s">
        <v>16</v>
      </c>
      <c r="G134">
        <f t="shared" si="6"/>
        <v>4.3000000000000007</v>
      </c>
      <c r="H134" s="5">
        <v>43657</v>
      </c>
      <c r="I134" s="60">
        <f t="shared" si="7"/>
        <v>19.3</v>
      </c>
      <c r="J134" s="55">
        <v>0</v>
      </c>
      <c r="K134" s="167">
        <v>1</v>
      </c>
      <c r="L134" s="167">
        <v>4.5</v>
      </c>
      <c r="M134" s="167">
        <v>61.5</v>
      </c>
      <c r="N134" s="168" t="s">
        <v>118</v>
      </c>
      <c r="R134" s="78"/>
      <c r="W134" s="57">
        <v>51</v>
      </c>
      <c r="X134" s="57">
        <v>21</v>
      </c>
      <c r="Y134">
        <v>9</v>
      </c>
      <c r="Z134">
        <v>10</v>
      </c>
    </row>
    <row r="135" spans="1:26" ht="15.75" customHeight="1" thickBot="1" x14ac:dyDescent="0.3">
      <c r="A135" s="1">
        <v>2019</v>
      </c>
      <c r="B135" s="1">
        <v>7</v>
      </c>
      <c r="C135" s="1">
        <v>12</v>
      </c>
      <c r="D135" s="1">
        <v>20.2</v>
      </c>
      <c r="E135" s="1" t="s">
        <v>14</v>
      </c>
      <c r="F135" s="17" t="s">
        <v>16</v>
      </c>
      <c r="G135">
        <f t="shared" si="6"/>
        <v>5.1999999999999993</v>
      </c>
      <c r="H135" s="5">
        <v>43658</v>
      </c>
      <c r="I135" s="60">
        <f t="shared" si="7"/>
        <v>20.2</v>
      </c>
      <c r="J135" s="55">
        <v>0</v>
      </c>
      <c r="K135" s="167">
        <v>1.25</v>
      </c>
      <c r="L135" s="167">
        <v>5</v>
      </c>
      <c r="M135" s="167">
        <v>59</v>
      </c>
      <c r="N135" s="168" t="s">
        <v>129</v>
      </c>
      <c r="R135" s="78"/>
      <c r="W135" s="57">
        <v>57</v>
      </c>
      <c r="X135" s="57">
        <v>17</v>
      </c>
      <c r="Y135">
        <v>10</v>
      </c>
      <c r="Z135">
        <v>12</v>
      </c>
    </row>
    <row r="136" spans="1:26" ht="15.75" customHeight="1" thickBot="1" x14ac:dyDescent="0.3">
      <c r="A136" s="1">
        <v>2019</v>
      </c>
      <c r="B136" s="1">
        <v>7</v>
      </c>
      <c r="C136" s="1">
        <v>13</v>
      </c>
      <c r="D136" s="1">
        <v>22.2</v>
      </c>
      <c r="E136" s="1" t="s">
        <v>14</v>
      </c>
      <c r="F136" s="17" t="s">
        <v>16</v>
      </c>
      <c r="G136">
        <f t="shared" si="6"/>
        <v>7.1999999999999993</v>
      </c>
      <c r="H136" s="5">
        <v>43659</v>
      </c>
      <c r="I136" s="60">
        <f t="shared" si="7"/>
        <v>22.2</v>
      </c>
      <c r="J136" s="55">
        <v>0</v>
      </c>
      <c r="K136" s="167">
        <v>1.625</v>
      </c>
      <c r="L136" s="167">
        <v>6</v>
      </c>
      <c r="M136" s="167">
        <v>52.875</v>
      </c>
      <c r="N136" s="168" t="s">
        <v>118</v>
      </c>
      <c r="R136" s="78"/>
      <c r="W136" s="57">
        <v>63</v>
      </c>
      <c r="X136" s="57">
        <v>15</v>
      </c>
      <c r="Y136">
        <v>11</v>
      </c>
      <c r="Z136">
        <v>14</v>
      </c>
    </row>
    <row r="137" spans="1:26" ht="15.75" customHeight="1" thickBot="1" x14ac:dyDescent="0.3">
      <c r="A137" s="1">
        <v>2019</v>
      </c>
      <c r="B137" s="1">
        <v>7</v>
      </c>
      <c r="C137" s="1">
        <v>14</v>
      </c>
      <c r="D137" s="1">
        <v>22.5</v>
      </c>
      <c r="E137" s="1" t="s">
        <v>14</v>
      </c>
      <c r="F137" s="17" t="s">
        <v>16</v>
      </c>
      <c r="G137">
        <f t="shared" si="6"/>
        <v>7.5</v>
      </c>
      <c r="H137" s="5">
        <v>43660</v>
      </c>
      <c r="I137" s="60">
        <f t="shared" si="7"/>
        <v>22.5</v>
      </c>
      <c r="J137" s="55">
        <v>0</v>
      </c>
      <c r="K137" s="167">
        <v>1.75</v>
      </c>
      <c r="L137" s="167">
        <v>6.625</v>
      </c>
      <c r="M137" s="167">
        <v>54.375</v>
      </c>
      <c r="N137" s="168" t="s">
        <v>119</v>
      </c>
      <c r="R137" s="78"/>
      <c r="W137" s="57">
        <v>58</v>
      </c>
      <c r="X137" s="57">
        <v>12</v>
      </c>
      <c r="Y137">
        <v>11</v>
      </c>
      <c r="Z137">
        <v>16</v>
      </c>
    </row>
    <row r="138" spans="1:26" ht="15.75" customHeight="1" thickBot="1" x14ac:dyDescent="0.3">
      <c r="A138" s="1">
        <v>2019</v>
      </c>
      <c r="B138" s="1">
        <v>7</v>
      </c>
      <c r="C138" s="1">
        <v>15</v>
      </c>
      <c r="D138" s="1">
        <v>23.2</v>
      </c>
      <c r="E138" s="1" t="s">
        <v>14</v>
      </c>
      <c r="F138" s="17" t="s">
        <v>16</v>
      </c>
      <c r="G138">
        <f t="shared" si="6"/>
        <v>8.1999999999999993</v>
      </c>
      <c r="H138" s="5">
        <v>43661</v>
      </c>
      <c r="I138" s="60">
        <f t="shared" si="7"/>
        <v>23.2</v>
      </c>
      <c r="J138" s="55">
        <v>0</v>
      </c>
      <c r="K138" s="167">
        <v>1.25</v>
      </c>
      <c r="L138" s="167">
        <v>5.875</v>
      </c>
      <c r="M138" s="167">
        <v>53.875</v>
      </c>
      <c r="N138" s="168" t="s">
        <v>122</v>
      </c>
      <c r="R138" s="78"/>
      <c r="W138" s="57">
        <v>53</v>
      </c>
      <c r="X138" s="57">
        <v>10</v>
      </c>
      <c r="Y138">
        <v>22</v>
      </c>
      <c r="Z138">
        <v>18</v>
      </c>
    </row>
    <row r="139" spans="1:26" ht="15.75" customHeight="1" thickBot="1" x14ac:dyDescent="0.3">
      <c r="A139" s="1">
        <v>2019</v>
      </c>
      <c r="B139" s="1">
        <v>7</v>
      </c>
      <c r="C139" s="1">
        <v>16</v>
      </c>
      <c r="D139" s="1">
        <v>19.8</v>
      </c>
      <c r="E139" s="1" t="s">
        <v>14</v>
      </c>
      <c r="F139" s="17" t="s">
        <v>16</v>
      </c>
      <c r="G139">
        <f t="shared" si="6"/>
        <v>4.8000000000000007</v>
      </c>
      <c r="H139" s="5">
        <v>43662</v>
      </c>
      <c r="I139" s="60">
        <f t="shared" si="7"/>
        <v>19.8</v>
      </c>
      <c r="J139" s="55">
        <v>0</v>
      </c>
      <c r="K139" s="167">
        <v>1.25</v>
      </c>
      <c r="L139" s="167">
        <v>4.25</v>
      </c>
      <c r="M139" s="167">
        <v>66</v>
      </c>
      <c r="N139" s="168" t="s">
        <v>120</v>
      </c>
      <c r="R139" s="78"/>
      <c r="W139" s="57">
        <v>48</v>
      </c>
      <c r="X139" s="57">
        <v>8</v>
      </c>
      <c r="Y139">
        <v>11</v>
      </c>
      <c r="Z139">
        <v>20</v>
      </c>
    </row>
    <row r="140" spans="1:26" ht="15.75" customHeight="1" thickBot="1" x14ac:dyDescent="0.3">
      <c r="A140" s="1">
        <v>2019</v>
      </c>
      <c r="B140" s="1">
        <v>7</v>
      </c>
      <c r="C140" s="1">
        <v>17</v>
      </c>
      <c r="D140" s="1">
        <v>19.5</v>
      </c>
      <c r="E140" s="1" t="s">
        <v>14</v>
      </c>
      <c r="F140" s="17" t="s">
        <v>16</v>
      </c>
      <c r="G140">
        <f t="shared" si="6"/>
        <v>4.5</v>
      </c>
      <c r="H140" s="5">
        <v>43663</v>
      </c>
      <c r="I140" s="60">
        <f t="shared" si="7"/>
        <v>19.5</v>
      </c>
      <c r="J140" s="55">
        <v>9.3000000000000007</v>
      </c>
      <c r="K140" s="167">
        <v>1.875</v>
      </c>
      <c r="L140" s="167">
        <v>4.875</v>
      </c>
      <c r="M140" s="167">
        <v>85.625</v>
      </c>
      <c r="N140" s="168" t="s">
        <v>117</v>
      </c>
      <c r="R140" s="78"/>
      <c r="W140" s="57">
        <v>14</v>
      </c>
      <c r="X140" s="57">
        <v>2</v>
      </c>
      <c r="Y140">
        <v>3</v>
      </c>
      <c r="Z140">
        <v>14</v>
      </c>
    </row>
    <row r="141" spans="1:26" ht="15.75" customHeight="1" thickBot="1" x14ac:dyDescent="0.3">
      <c r="A141" s="1">
        <v>2019</v>
      </c>
      <c r="B141" s="1">
        <v>7</v>
      </c>
      <c r="C141" s="1">
        <v>18</v>
      </c>
      <c r="D141" s="1">
        <v>18.8</v>
      </c>
      <c r="E141" s="1" t="s">
        <v>14</v>
      </c>
      <c r="F141" s="17" t="s">
        <v>16</v>
      </c>
      <c r="G141">
        <f t="shared" si="6"/>
        <v>3.8000000000000007</v>
      </c>
      <c r="H141" s="5">
        <v>43664</v>
      </c>
      <c r="I141" s="60">
        <f t="shared" si="7"/>
        <v>18.8</v>
      </c>
      <c r="J141" s="55">
        <v>7.6</v>
      </c>
      <c r="K141" s="167">
        <v>1.625</v>
      </c>
      <c r="L141" s="167">
        <v>5.125</v>
      </c>
      <c r="M141" s="167">
        <v>87.875</v>
      </c>
      <c r="N141" s="168" t="s">
        <v>119</v>
      </c>
      <c r="R141" s="78"/>
      <c r="W141" s="57">
        <v>5</v>
      </c>
      <c r="X141" s="57">
        <v>1</v>
      </c>
      <c r="Y141">
        <v>2</v>
      </c>
      <c r="Z141">
        <v>9</v>
      </c>
    </row>
    <row r="142" spans="1:26" ht="15.75" customHeight="1" thickBot="1" x14ac:dyDescent="0.3">
      <c r="A142" s="1">
        <v>2019</v>
      </c>
      <c r="B142" s="1">
        <v>7</v>
      </c>
      <c r="C142" s="1">
        <v>19</v>
      </c>
      <c r="D142" s="1">
        <v>18.399999999999999</v>
      </c>
      <c r="E142" s="1" t="s">
        <v>14</v>
      </c>
      <c r="F142" s="17" t="s">
        <v>16</v>
      </c>
      <c r="G142">
        <f t="shared" si="6"/>
        <v>3.3999999999999986</v>
      </c>
      <c r="H142" s="5">
        <v>43665</v>
      </c>
      <c r="I142" s="60">
        <f t="shared" si="7"/>
        <v>18.399999999999999</v>
      </c>
      <c r="J142" s="55">
        <v>18</v>
      </c>
      <c r="K142" s="167">
        <v>1.25</v>
      </c>
      <c r="L142" s="167">
        <v>4.125</v>
      </c>
      <c r="M142" s="167">
        <v>91.125</v>
      </c>
      <c r="N142" s="168" t="s">
        <v>117</v>
      </c>
      <c r="R142" s="78"/>
      <c r="W142" s="57">
        <v>1</v>
      </c>
      <c r="X142" s="57">
        <v>1</v>
      </c>
      <c r="Y142">
        <v>1</v>
      </c>
      <c r="Z142">
        <v>4</v>
      </c>
    </row>
    <row r="143" spans="1:26" ht="15.75" customHeight="1" thickBot="1" x14ac:dyDescent="0.3">
      <c r="A143" s="1">
        <v>2019</v>
      </c>
      <c r="B143" s="1">
        <v>7</v>
      </c>
      <c r="C143" s="1">
        <v>20</v>
      </c>
      <c r="D143" s="1">
        <v>20.3</v>
      </c>
      <c r="E143" s="1" t="s">
        <v>14</v>
      </c>
      <c r="F143" s="17" t="s">
        <v>16</v>
      </c>
      <c r="G143">
        <f t="shared" si="6"/>
        <v>5.3000000000000007</v>
      </c>
      <c r="H143" s="5">
        <v>43666</v>
      </c>
      <c r="I143" s="60">
        <f t="shared" si="7"/>
        <v>20.3</v>
      </c>
      <c r="J143" s="55">
        <v>0</v>
      </c>
      <c r="K143" s="167">
        <v>0.875</v>
      </c>
      <c r="L143" s="167">
        <v>3.625</v>
      </c>
      <c r="M143" s="167">
        <v>78.625</v>
      </c>
      <c r="N143" s="168" t="s">
        <v>118</v>
      </c>
      <c r="R143" s="78"/>
      <c r="W143" s="57">
        <v>12</v>
      </c>
      <c r="X143" s="57">
        <v>4</v>
      </c>
      <c r="Y143">
        <v>4</v>
      </c>
      <c r="Z143">
        <v>24</v>
      </c>
    </row>
    <row r="144" spans="1:26" ht="15.75" customHeight="1" thickBot="1" x14ac:dyDescent="0.3">
      <c r="A144" s="1">
        <v>2019</v>
      </c>
      <c r="B144" s="1">
        <v>7</v>
      </c>
      <c r="C144" s="1">
        <v>21</v>
      </c>
      <c r="D144" s="1">
        <v>19.7</v>
      </c>
      <c r="E144" s="1" t="s">
        <v>14</v>
      </c>
      <c r="F144" s="17" t="s">
        <v>16</v>
      </c>
      <c r="G144">
        <f t="shared" si="6"/>
        <v>4.6999999999999993</v>
      </c>
      <c r="H144" s="5">
        <v>43667</v>
      </c>
      <c r="I144" s="60">
        <f t="shared" si="7"/>
        <v>19.7</v>
      </c>
      <c r="J144" s="55">
        <v>0</v>
      </c>
      <c r="K144" s="167">
        <v>0.75</v>
      </c>
      <c r="L144" s="167">
        <v>3.375</v>
      </c>
      <c r="M144" s="167">
        <v>74.5</v>
      </c>
      <c r="N144" s="168" t="s">
        <v>120</v>
      </c>
      <c r="R144" s="78"/>
      <c r="W144" s="57">
        <v>17</v>
      </c>
      <c r="X144" s="57">
        <v>3</v>
      </c>
      <c r="Y144">
        <v>5</v>
      </c>
      <c r="Z144">
        <v>15</v>
      </c>
    </row>
    <row r="145" spans="1:28" ht="15.75" customHeight="1" thickBot="1" x14ac:dyDescent="0.3">
      <c r="A145" s="1">
        <v>2019</v>
      </c>
      <c r="B145" s="1">
        <v>7</v>
      </c>
      <c r="C145" s="1">
        <v>22</v>
      </c>
      <c r="D145" s="1">
        <v>16</v>
      </c>
      <c r="E145" s="1" t="s">
        <v>14</v>
      </c>
      <c r="F145" s="17" t="s">
        <v>16</v>
      </c>
      <c r="G145">
        <f t="shared" si="6"/>
        <v>1</v>
      </c>
      <c r="H145" s="5">
        <v>43668</v>
      </c>
      <c r="I145" s="60">
        <f t="shared" si="7"/>
        <v>16</v>
      </c>
      <c r="J145" s="55">
        <v>0</v>
      </c>
      <c r="K145" s="167">
        <v>0.375</v>
      </c>
      <c r="L145" s="167">
        <v>2.125</v>
      </c>
      <c r="M145" s="167">
        <v>77.375</v>
      </c>
      <c r="N145" s="168" t="s">
        <v>124</v>
      </c>
      <c r="R145" s="78"/>
      <c r="W145" s="57">
        <v>13</v>
      </c>
      <c r="X145" s="57">
        <v>2</v>
      </c>
      <c r="Y145">
        <v>4</v>
      </c>
      <c r="Z145">
        <v>18</v>
      </c>
    </row>
    <row r="146" spans="1:28" ht="15.75" customHeight="1" thickBot="1" x14ac:dyDescent="0.3">
      <c r="A146" s="1">
        <v>2019</v>
      </c>
      <c r="B146" s="1">
        <v>7</v>
      </c>
      <c r="C146" s="1">
        <v>23</v>
      </c>
      <c r="D146" s="1">
        <v>16.2</v>
      </c>
      <c r="E146" s="1" t="s">
        <v>14</v>
      </c>
      <c r="F146" s="17" t="s">
        <v>16</v>
      </c>
      <c r="G146">
        <f t="shared" si="6"/>
        <v>1.1999999999999993</v>
      </c>
      <c r="H146" s="5">
        <v>43669</v>
      </c>
      <c r="I146" s="60">
        <f t="shared" si="7"/>
        <v>16.2</v>
      </c>
      <c r="J146" s="55">
        <v>0</v>
      </c>
      <c r="K146" s="167">
        <v>0.5</v>
      </c>
      <c r="L146" s="167">
        <v>2.25</v>
      </c>
      <c r="M146" s="167">
        <v>83.875</v>
      </c>
      <c r="N146" s="168" t="s">
        <v>129</v>
      </c>
      <c r="R146" s="78"/>
      <c r="W146" s="57">
        <v>11</v>
      </c>
      <c r="Y146">
        <v>4</v>
      </c>
      <c r="Z146">
        <v>17</v>
      </c>
    </row>
    <row r="147" spans="1:28" ht="15.75" customHeight="1" thickBot="1" x14ac:dyDescent="0.3">
      <c r="A147" s="1">
        <v>2019</v>
      </c>
      <c r="B147" s="1">
        <v>7</v>
      </c>
      <c r="C147" s="1">
        <v>24</v>
      </c>
      <c r="D147" s="1">
        <v>17.399999999999999</v>
      </c>
      <c r="E147" s="1" t="s">
        <v>14</v>
      </c>
      <c r="F147" s="17" t="s">
        <v>16</v>
      </c>
      <c r="G147">
        <f t="shared" si="6"/>
        <v>2.3999999999999986</v>
      </c>
      <c r="H147" s="5">
        <v>43670</v>
      </c>
      <c r="I147" s="60">
        <f t="shared" si="7"/>
        <v>17.399999999999999</v>
      </c>
      <c r="J147" s="55">
        <v>0</v>
      </c>
      <c r="K147" s="167">
        <v>0.5</v>
      </c>
      <c r="L147" s="167">
        <v>2.625</v>
      </c>
      <c r="M147" s="167">
        <v>78.875</v>
      </c>
      <c r="N147" s="168" t="s">
        <v>121</v>
      </c>
      <c r="R147" s="78"/>
      <c r="W147" s="57">
        <v>9</v>
      </c>
      <c r="Y147">
        <v>3</v>
      </c>
      <c r="Z147">
        <v>16</v>
      </c>
    </row>
    <row r="148" spans="1:28" ht="15.75" customHeight="1" thickBot="1" x14ac:dyDescent="0.3">
      <c r="A148" s="1">
        <v>2019</v>
      </c>
      <c r="B148" s="1">
        <v>7</v>
      </c>
      <c r="C148" s="1">
        <v>25</v>
      </c>
      <c r="D148" s="1">
        <v>18.899999999999999</v>
      </c>
      <c r="E148" s="1" t="s">
        <v>14</v>
      </c>
      <c r="F148" s="17" t="s">
        <v>16</v>
      </c>
      <c r="G148">
        <f t="shared" si="6"/>
        <v>3.8999999999999986</v>
      </c>
      <c r="H148" s="5">
        <v>43671</v>
      </c>
      <c r="I148" s="60">
        <f t="shared" si="7"/>
        <v>18.899999999999999</v>
      </c>
      <c r="J148" s="55">
        <v>0</v>
      </c>
      <c r="K148" s="167">
        <v>0.875</v>
      </c>
      <c r="L148" s="167">
        <v>2.875</v>
      </c>
      <c r="M148" s="167">
        <v>76.375</v>
      </c>
      <c r="N148" s="168" t="s">
        <v>122</v>
      </c>
      <c r="R148" s="78"/>
      <c r="W148" s="57">
        <v>12</v>
      </c>
      <c r="Y148">
        <v>3</v>
      </c>
      <c r="Z148">
        <v>14</v>
      </c>
    </row>
    <row r="149" spans="1:28" ht="15.75" customHeight="1" thickBot="1" x14ac:dyDescent="0.3">
      <c r="A149" s="1">
        <v>2019</v>
      </c>
      <c r="B149" s="1">
        <v>7</v>
      </c>
      <c r="C149" s="1">
        <v>26</v>
      </c>
      <c r="D149" s="1">
        <v>19.399999999999999</v>
      </c>
      <c r="E149" s="1" t="s">
        <v>14</v>
      </c>
      <c r="F149" s="17" t="s">
        <v>16</v>
      </c>
      <c r="G149">
        <f t="shared" si="6"/>
        <v>4.3999999999999986</v>
      </c>
      <c r="H149" s="5">
        <v>43672</v>
      </c>
      <c r="I149" s="60">
        <f t="shared" si="7"/>
        <v>19.399999999999999</v>
      </c>
      <c r="J149" s="55">
        <v>0</v>
      </c>
      <c r="K149" s="167">
        <v>1</v>
      </c>
      <c r="L149" s="167">
        <v>3.875</v>
      </c>
      <c r="M149" s="167">
        <v>79.625</v>
      </c>
      <c r="N149" s="168" t="s">
        <v>123</v>
      </c>
      <c r="R149" s="78"/>
      <c r="W149" s="57">
        <v>14</v>
      </c>
      <c r="Y149">
        <v>3</v>
      </c>
      <c r="Z149">
        <v>16</v>
      </c>
      <c r="AA149">
        <v>7</v>
      </c>
    </row>
    <row r="150" spans="1:28" ht="15.75" customHeight="1" thickBot="1" x14ac:dyDescent="0.3">
      <c r="A150" s="1">
        <v>2019</v>
      </c>
      <c r="B150" s="1">
        <v>7</v>
      </c>
      <c r="C150" s="1">
        <v>27</v>
      </c>
      <c r="D150" s="1">
        <v>17.600000000000001</v>
      </c>
      <c r="E150" s="1" t="s">
        <v>14</v>
      </c>
      <c r="F150" s="17" t="s">
        <v>16</v>
      </c>
      <c r="G150">
        <f t="shared" si="6"/>
        <v>2.6000000000000014</v>
      </c>
      <c r="H150" s="5">
        <v>43673</v>
      </c>
      <c r="I150" s="60">
        <f t="shared" si="7"/>
        <v>17.600000000000001</v>
      </c>
      <c r="J150" s="55">
        <v>0</v>
      </c>
      <c r="K150" s="167">
        <v>0.5</v>
      </c>
      <c r="L150" s="167">
        <v>2.625</v>
      </c>
      <c r="M150" s="167">
        <v>78.625</v>
      </c>
      <c r="N150" s="168" t="s">
        <v>121</v>
      </c>
      <c r="R150" s="78"/>
      <c r="W150" s="57">
        <v>11</v>
      </c>
      <c r="Y150">
        <v>2</v>
      </c>
      <c r="Z150">
        <v>14</v>
      </c>
      <c r="AA150">
        <v>11</v>
      </c>
    </row>
    <row r="151" spans="1:28" ht="15.75" customHeight="1" thickBot="1" x14ac:dyDescent="0.3">
      <c r="A151" s="1">
        <v>2019</v>
      </c>
      <c r="B151" s="1">
        <v>7</v>
      </c>
      <c r="C151" s="1">
        <v>28</v>
      </c>
      <c r="D151" s="1">
        <v>19.5</v>
      </c>
      <c r="E151" s="1" t="s">
        <v>14</v>
      </c>
      <c r="F151" s="17" t="s">
        <v>16</v>
      </c>
      <c r="G151">
        <f t="shared" si="6"/>
        <v>4.5</v>
      </c>
      <c r="H151" s="5">
        <v>43674</v>
      </c>
      <c r="I151" s="60">
        <f t="shared" si="7"/>
        <v>19.5</v>
      </c>
      <c r="J151" s="55">
        <v>0</v>
      </c>
      <c r="K151" s="167">
        <v>0.75</v>
      </c>
      <c r="L151" s="167">
        <v>3.375</v>
      </c>
      <c r="M151" s="167">
        <v>62.5</v>
      </c>
      <c r="N151" s="168" t="s">
        <v>129</v>
      </c>
      <c r="R151" s="78"/>
      <c r="W151" s="57">
        <v>13</v>
      </c>
      <c r="Y151">
        <v>2</v>
      </c>
      <c r="Z151">
        <v>12</v>
      </c>
      <c r="AA151">
        <v>14</v>
      </c>
    </row>
    <row r="152" spans="1:28" ht="15.75" customHeight="1" thickBot="1" x14ac:dyDescent="0.3">
      <c r="A152" s="1">
        <v>2019</v>
      </c>
      <c r="B152" s="1">
        <v>7</v>
      </c>
      <c r="C152" s="1">
        <v>29</v>
      </c>
      <c r="D152" s="1">
        <v>21</v>
      </c>
      <c r="E152" s="1" t="s">
        <v>14</v>
      </c>
      <c r="F152" s="17" t="s">
        <v>16</v>
      </c>
      <c r="G152">
        <f t="shared" si="6"/>
        <v>6</v>
      </c>
      <c r="H152" s="5">
        <v>43675</v>
      </c>
      <c r="I152" s="60">
        <f t="shared" si="7"/>
        <v>21</v>
      </c>
      <c r="J152" s="55">
        <v>0</v>
      </c>
      <c r="K152" s="167">
        <v>1.25</v>
      </c>
      <c r="L152" s="167">
        <v>4.375</v>
      </c>
      <c r="M152" s="167">
        <v>64.5</v>
      </c>
      <c r="N152" s="168" t="s">
        <v>125</v>
      </c>
      <c r="R152" s="78"/>
      <c r="W152" s="57">
        <v>15</v>
      </c>
      <c r="Y152">
        <v>3</v>
      </c>
      <c r="Z152" s="57">
        <v>7</v>
      </c>
      <c r="AA152">
        <v>16</v>
      </c>
    </row>
    <row r="153" spans="1:28" ht="15.75" customHeight="1" thickBot="1" x14ac:dyDescent="0.3">
      <c r="A153" s="1">
        <v>2019</v>
      </c>
      <c r="B153" s="1">
        <v>7</v>
      </c>
      <c r="C153" s="1">
        <v>30</v>
      </c>
      <c r="D153" s="1">
        <v>21.9</v>
      </c>
      <c r="E153" s="1" t="s">
        <v>14</v>
      </c>
      <c r="F153" s="17" t="s">
        <v>16</v>
      </c>
      <c r="G153">
        <f t="shared" si="6"/>
        <v>6.8999999999999986</v>
      </c>
      <c r="H153" s="5">
        <v>43676</v>
      </c>
      <c r="I153" s="60">
        <f t="shared" si="7"/>
        <v>21.9</v>
      </c>
      <c r="J153" s="55">
        <v>0.7</v>
      </c>
      <c r="K153" s="167">
        <v>2.5</v>
      </c>
      <c r="L153" s="167">
        <v>7.5</v>
      </c>
      <c r="M153" s="167">
        <v>69.875</v>
      </c>
      <c r="N153" s="168" t="s">
        <v>121</v>
      </c>
      <c r="R153" s="78"/>
      <c r="W153" s="57">
        <v>9</v>
      </c>
      <c r="Y153">
        <v>2</v>
      </c>
      <c r="Z153" s="57">
        <v>2</v>
      </c>
      <c r="AA153">
        <v>17</v>
      </c>
    </row>
    <row r="154" spans="1:28" ht="15.75" customHeight="1" thickBot="1" x14ac:dyDescent="0.3">
      <c r="A154" s="1">
        <v>2019</v>
      </c>
      <c r="B154" s="1">
        <v>7</v>
      </c>
      <c r="C154" s="1">
        <v>31</v>
      </c>
      <c r="D154" s="1">
        <v>23.6</v>
      </c>
      <c r="E154" s="1" t="s">
        <v>14</v>
      </c>
      <c r="F154" s="17" t="s">
        <v>16</v>
      </c>
      <c r="G154">
        <f t="shared" si="6"/>
        <v>8.6000000000000014</v>
      </c>
      <c r="H154" s="5">
        <v>43677</v>
      </c>
      <c r="I154" s="60">
        <f t="shared" si="7"/>
        <v>23.6</v>
      </c>
      <c r="J154" s="55">
        <v>0.6</v>
      </c>
      <c r="K154" s="167">
        <v>0.375</v>
      </c>
      <c r="L154" s="167">
        <v>2.875</v>
      </c>
      <c r="M154" s="167">
        <v>57.5</v>
      </c>
      <c r="N154" s="168" t="s">
        <v>124</v>
      </c>
      <c r="R154" s="78"/>
      <c r="W154" s="57">
        <v>6</v>
      </c>
      <c r="Y154">
        <v>2</v>
      </c>
      <c r="AA154">
        <v>20</v>
      </c>
    </row>
    <row r="155" spans="1:28" ht="15.75" customHeight="1" thickBot="1" x14ac:dyDescent="0.3">
      <c r="A155" s="1">
        <v>2019</v>
      </c>
      <c r="B155" s="1">
        <v>8</v>
      </c>
      <c r="C155" s="1">
        <v>1</v>
      </c>
      <c r="D155" s="1">
        <v>23.8</v>
      </c>
      <c r="E155" s="1" t="s">
        <v>14</v>
      </c>
      <c r="F155" s="17" t="s">
        <v>16</v>
      </c>
      <c r="G155">
        <f t="shared" si="6"/>
        <v>8.8000000000000007</v>
      </c>
      <c r="H155" s="5">
        <v>43678</v>
      </c>
      <c r="I155" s="60">
        <f t="shared" si="7"/>
        <v>23.8</v>
      </c>
      <c r="J155" s="55">
        <v>0</v>
      </c>
      <c r="K155" s="167">
        <v>1.375</v>
      </c>
      <c r="L155" s="167">
        <v>4.75</v>
      </c>
      <c r="M155" s="167">
        <v>56.625</v>
      </c>
      <c r="N155" s="168" t="s">
        <v>125</v>
      </c>
      <c r="R155" s="78"/>
      <c r="W155" s="57">
        <v>8</v>
      </c>
      <c r="Y155">
        <v>3</v>
      </c>
      <c r="AA155">
        <v>27</v>
      </c>
    </row>
    <row r="156" spans="1:28" ht="15.75" customHeight="1" thickBot="1" x14ac:dyDescent="0.3">
      <c r="A156" s="1">
        <v>2019</v>
      </c>
      <c r="B156" s="1">
        <v>8</v>
      </c>
      <c r="C156" s="1">
        <v>2</v>
      </c>
      <c r="D156" s="1">
        <v>23</v>
      </c>
      <c r="E156" s="1" t="s">
        <v>14</v>
      </c>
      <c r="F156" s="17" t="s">
        <v>16</v>
      </c>
      <c r="G156">
        <f t="shared" si="6"/>
        <v>8</v>
      </c>
      <c r="H156" s="5">
        <v>43679</v>
      </c>
      <c r="I156" s="60">
        <f t="shared" si="7"/>
        <v>23</v>
      </c>
      <c r="J156" s="55">
        <v>0</v>
      </c>
      <c r="K156" s="167">
        <v>1.375</v>
      </c>
      <c r="L156" s="167">
        <v>5.125</v>
      </c>
      <c r="M156" s="167">
        <v>54.625</v>
      </c>
      <c r="N156" s="168" t="s">
        <v>124</v>
      </c>
      <c r="R156" s="78"/>
      <c r="W156" s="57">
        <v>6</v>
      </c>
      <c r="Y156">
        <v>2</v>
      </c>
      <c r="AA156">
        <v>32</v>
      </c>
      <c r="AB156" s="57">
        <v>8</v>
      </c>
    </row>
    <row r="157" spans="1:28" ht="15.75" customHeight="1" thickBot="1" x14ac:dyDescent="0.3">
      <c r="A157" s="1">
        <v>2019</v>
      </c>
      <c r="B157" s="1">
        <v>8</v>
      </c>
      <c r="C157" s="1">
        <v>3</v>
      </c>
      <c r="D157" s="1">
        <v>24.4</v>
      </c>
      <c r="E157" s="1" t="s">
        <v>14</v>
      </c>
      <c r="F157" s="17" t="s">
        <v>16</v>
      </c>
      <c r="G157">
        <f t="shared" si="6"/>
        <v>9.3999999999999986</v>
      </c>
      <c r="H157" s="5">
        <v>43680</v>
      </c>
      <c r="I157" s="60">
        <f t="shared" si="7"/>
        <v>24.4</v>
      </c>
      <c r="J157" s="55">
        <v>0.1</v>
      </c>
      <c r="K157" s="167">
        <v>1.75</v>
      </c>
      <c r="L157" s="167">
        <v>5.25</v>
      </c>
      <c r="M157" s="167">
        <v>58.375</v>
      </c>
      <c r="N157" s="168" t="s">
        <v>117</v>
      </c>
      <c r="R157" s="78"/>
      <c r="W157" s="57">
        <v>4</v>
      </c>
      <c r="Y157">
        <v>2</v>
      </c>
      <c r="AA157">
        <v>36</v>
      </c>
      <c r="AB157" s="57">
        <v>11</v>
      </c>
    </row>
    <row r="158" spans="1:28" ht="15.75" customHeight="1" thickBot="1" x14ac:dyDescent="0.3">
      <c r="A158" s="1">
        <v>2019</v>
      </c>
      <c r="B158" s="1">
        <v>8</v>
      </c>
      <c r="C158" s="1">
        <v>4</v>
      </c>
      <c r="D158" s="1">
        <v>20.6</v>
      </c>
      <c r="E158" s="1" t="s">
        <v>14</v>
      </c>
      <c r="F158" s="17" t="s">
        <v>16</v>
      </c>
      <c r="G158">
        <f t="shared" si="6"/>
        <v>5.6000000000000014</v>
      </c>
      <c r="H158" s="5">
        <v>43681</v>
      </c>
      <c r="I158" s="60">
        <f t="shared" si="7"/>
        <v>20.6</v>
      </c>
      <c r="J158" s="55">
        <v>0</v>
      </c>
      <c r="K158" s="167">
        <v>1.25</v>
      </c>
      <c r="L158" s="167">
        <v>6.25</v>
      </c>
      <c r="M158" s="167">
        <v>60.25</v>
      </c>
      <c r="N158" s="168" t="s">
        <v>124</v>
      </c>
      <c r="R158" s="78"/>
      <c r="W158" s="57">
        <v>5</v>
      </c>
      <c r="Y158">
        <v>2</v>
      </c>
      <c r="AA158">
        <v>45</v>
      </c>
      <c r="AB158" s="57">
        <v>15</v>
      </c>
    </row>
    <row r="159" spans="1:28" ht="15.75" customHeight="1" thickBot="1" x14ac:dyDescent="0.3">
      <c r="A159" s="1">
        <v>2019</v>
      </c>
      <c r="B159" s="1">
        <v>8</v>
      </c>
      <c r="C159" s="1">
        <v>5</v>
      </c>
      <c r="D159" s="1">
        <v>22.2</v>
      </c>
      <c r="E159" s="1" t="s">
        <v>14</v>
      </c>
      <c r="F159" s="17" t="s">
        <v>16</v>
      </c>
      <c r="G159">
        <f t="shared" si="6"/>
        <v>7.1999999999999993</v>
      </c>
      <c r="H159" s="5">
        <v>43682</v>
      </c>
      <c r="I159" s="60">
        <f t="shared" si="7"/>
        <v>22.2</v>
      </c>
      <c r="J159" s="55">
        <v>12.1</v>
      </c>
      <c r="K159" s="167">
        <v>0.75</v>
      </c>
      <c r="L159" s="167">
        <v>3.875</v>
      </c>
      <c r="M159" s="167">
        <v>74</v>
      </c>
      <c r="N159" s="168" t="s">
        <v>124</v>
      </c>
      <c r="R159" s="78"/>
      <c r="W159" s="57">
        <v>1</v>
      </c>
      <c r="Y159">
        <v>1</v>
      </c>
      <c r="AA159">
        <v>7</v>
      </c>
      <c r="AB159" s="57">
        <v>5</v>
      </c>
    </row>
    <row r="160" spans="1:28" ht="15.75" customHeight="1" thickBot="1" x14ac:dyDescent="0.3">
      <c r="A160" s="1">
        <v>2019</v>
      </c>
      <c r="B160" s="1">
        <v>8</v>
      </c>
      <c r="C160" s="1">
        <v>6</v>
      </c>
      <c r="D160" s="1">
        <v>21.2</v>
      </c>
      <c r="E160" s="1" t="s">
        <v>14</v>
      </c>
      <c r="F160" s="17" t="s">
        <v>16</v>
      </c>
      <c r="G160">
        <f t="shared" si="6"/>
        <v>6.1999999999999993</v>
      </c>
      <c r="H160" s="5">
        <v>43683</v>
      </c>
      <c r="I160" s="60">
        <f t="shared" si="7"/>
        <v>21.2</v>
      </c>
      <c r="J160" s="55">
        <v>0</v>
      </c>
      <c r="K160" s="167">
        <v>0.625</v>
      </c>
      <c r="L160" s="167">
        <v>3</v>
      </c>
      <c r="M160" s="167">
        <v>70.875</v>
      </c>
      <c r="N160" s="168" t="s">
        <v>125</v>
      </c>
      <c r="R160" s="78"/>
      <c r="W160" s="57">
        <v>2</v>
      </c>
      <c r="Y160">
        <v>2</v>
      </c>
      <c r="AA160">
        <v>49</v>
      </c>
      <c r="AB160" s="57">
        <v>12</v>
      </c>
    </row>
    <row r="161" spans="1:28" ht="15.75" customHeight="1" thickBot="1" x14ac:dyDescent="0.3">
      <c r="A161" s="1">
        <v>2019</v>
      </c>
      <c r="B161" s="1">
        <v>8</v>
      </c>
      <c r="C161" s="1">
        <v>7</v>
      </c>
      <c r="D161" s="1">
        <v>21.9</v>
      </c>
      <c r="E161" s="1" t="s">
        <v>14</v>
      </c>
      <c r="F161" s="17" t="s">
        <v>16</v>
      </c>
      <c r="G161">
        <f t="shared" si="6"/>
        <v>6.8999999999999986</v>
      </c>
      <c r="H161" s="5">
        <v>43684</v>
      </c>
      <c r="I161" s="60">
        <f t="shared" si="7"/>
        <v>21.9</v>
      </c>
      <c r="J161" s="55">
        <v>0</v>
      </c>
      <c r="K161" s="167">
        <v>0.25</v>
      </c>
      <c r="L161" s="167">
        <v>2.5</v>
      </c>
      <c r="M161" s="167">
        <v>67.625</v>
      </c>
      <c r="N161" s="168" t="s">
        <v>129</v>
      </c>
      <c r="R161" s="78"/>
      <c r="Y161">
        <v>2</v>
      </c>
      <c r="AA161">
        <v>55</v>
      </c>
      <c r="AB161" s="57">
        <v>17</v>
      </c>
    </row>
    <row r="162" spans="1:28" ht="15.75" customHeight="1" thickBot="1" x14ac:dyDescent="0.3">
      <c r="A162" s="1">
        <v>2019</v>
      </c>
      <c r="B162" s="1">
        <v>8</v>
      </c>
      <c r="C162" s="1">
        <v>8</v>
      </c>
      <c r="D162" s="1">
        <v>20.9</v>
      </c>
      <c r="E162" s="1" t="s">
        <v>14</v>
      </c>
      <c r="F162" s="17" t="s">
        <v>16</v>
      </c>
      <c r="G162">
        <f t="shared" ref="G162:G186" si="8">D162-15</f>
        <v>5.8999999999999986</v>
      </c>
      <c r="H162" s="5">
        <v>43685</v>
      </c>
      <c r="I162" s="60">
        <f t="shared" si="7"/>
        <v>20.9</v>
      </c>
      <c r="J162" s="55">
        <v>0</v>
      </c>
      <c r="K162" s="167">
        <v>0.375</v>
      </c>
      <c r="L162" s="167">
        <v>4.375</v>
      </c>
      <c r="M162" s="167">
        <v>64</v>
      </c>
      <c r="N162" s="168" t="s">
        <v>130</v>
      </c>
      <c r="R162" s="78"/>
      <c r="Y162">
        <v>2</v>
      </c>
      <c r="AA162">
        <v>67</v>
      </c>
      <c r="AB162" s="57">
        <v>23</v>
      </c>
    </row>
    <row r="163" spans="1:28" ht="15.75" customHeight="1" thickBot="1" x14ac:dyDescent="0.3">
      <c r="A163" s="1">
        <v>2019</v>
      </c>
      <c r="B163" s="1">
        <v>8</v>
      </c>
      <c r="C163" s="1">
        <v>9</v>
      </c>
      <c r="D163" s="1">
        <v>20.100000000000001</v>
      </c>
      <c r="E163" s="1" t="s">
        <v>14</v>
      </c>
      <c r="F163" s="17" t="s">
        <v>16</v>
      </c>
      <c r="G163">
        <f t="shared" si="8"/>
        <v>5.1000000000000014</v>
      </c>
      <c r="H163" s="5">
        <v>43686</v>
      </c>
      <c r="I163" s="60">
        <f t="shared" si="7"/>
        <v>20.100000000000001</v>
      </c>
      <c r="J163" s="55">
        <v>0</v>
      </c>
      <c r="K163" s="167">
        <v>0.5</v>
      </c>
      <c r="L163" s="167">
        <v>3.875</v>
      </c>
      <c r="M163" s="167">
        <v>59.125</v>
      </c>
      <c r="N163" s="168" t="s">
        <v>124</v>
      </c>
      <c r="R163" s="78"/>
      <c r="Y163">
        <v>1</v>
      </c>
      <c r="AA163">
        <v>80</v>
      </c>
      <c r="AB163" s="57">
        <v>29</v>
      </c>
    </row>
    <row r="164" spans="1:28" ht="15.75" customHeight="1" thickBot="1" x14ac:dyDescent="0.3">
      <c r="A164" s="1">
        <v>2019</v>
      </c>
      <c r="B164" s="1">
        <v>8</v>
      </c>
      <c r="C164" s="1">
        <v>10</v>
      </c>
      <c r="D164" s="1">
        <v>18.7</v>
      </c>
      <c r="E164" s="1" t="s">
        <v>14</v>
      </c>
      <c r="F164" s="17" t="s">
        <v>16</v>
      </c>
      <c r="G164">
        <f t="shared" si="8"/>
        <v>3.6999999999999993</v>
      </c>
      <c r="H164" s="5">
        <v>43687</v>
      </c>
      <c r="I164" s="60">
        <f t="shared" si="7"/>
        <v>18.7</v>
      </c>
      <c r="J164" s="55">
        <v>0</v>
      </c>
      <c r="K164" s="167">
        <v>1</v>
      </c>
      <c r="L164" s="167">
        <v>4.75</v>
      </c>
      <c r="M164" s="167">
        <v>62.75</v>
      </c>
      <c r="N164" s="168" t="s">
        <v>119</v>
      </c>
      <c r="R164" s="78"/>
      <c r="Y164">
        <v>1</v>
      </c>
      <c r="AA164">
        <v>63</v>
      </c>
      <c r="AB164" s="57">
        <v>35</v>
      </c>
    </row>
    <row r="165" spans="1:28" ht="15.75" customHeight="1" thickBot="1" x14ac:dyDescent="0.3">
      <c r="A165" s="1">
        <v>2019</v>
      </c>
      <c r="B165" s="1">
        <v>8</v>
      </c>
      <c r="C165" s="1">
        <v>11</v>
      </c>
      <c r="D165" s="1">
        <v>18.399999999999999</v>
      </c>
      <c r="E165" s="1" t="s">
        <v>14</v>
      </c>
      <c r="F165" s="17" t="s">
        <v>16</v>
      </c>
      <c r="G165">
        <f t="shared" si="8"/>
        <v>3.3999999999999986</v>
      </c>
      <c r="H165" s="5">
        <v>43688</v>
      </c>
      <c r="I165" s="60">
        <f t="shared" si="7"/>
        <v>18.399999999999999</v>
      </c>
      <c r="J165" s="55">
        <v>0</v>
      </c>
      <c r="K165" s="167">
        <v>0.625</v>
      </c>
      <c r="L165" s="167">
        <v>3.25</v>
      </c>
      <c r="M165" s="167">
        <v>62.25</v>
      </c>
      <c r="N165" s="168" t="s">
        <v>124</v>
      </c>
      <c r="R165" s="78"/>
      <c r="Y165">
        <v>1</v>
      </c>
      <c r="AA165">
        <v>57</v>
      </c>
      <c r="AB165" s="57">
        <v>41</v>
      </c>
    </row>
    <row r="166" spans="1:28" ht="15.75" customHeight="1" thickBot="1" x14ac:dyDescent="0.3">
      <c r="A166" s="1">
        <v>2019</v>
      </c>
      <c r="B166" s="1">
        <v>8</v>
      </c>
      <c r="C166" s="1">
        <v>12</v>
      </c>
      <c r="D166" s="1">
        <v>18.3</v>
      </c>
      <c r="E166" s="1" t="s">
        <v>14</v>
      </c>
      <c r="F166" s="17" t="s">
        <v>16</v>
      </c>
      <c r="G166">
        <f t="shared" si="8"/>
        <v>3.3000000000000007</v>
      </c>
      <c r="H166" s="5">
        <v>43689</v>
      </c>
      <c r="I166" s="60">
        <f t="shared" si="7"/>
        <v>18.3</v>
      </c>
      <c r="J166" s="55">
        <v>0</v>
      </c>
      <c r="K166" s="167">
        <v>1.5</v>
      </c>
      <c r="L166" s="167">
        <v>5</v>
      </c>
      <c r="M166" s="167">
        <v>60.25</v>
      </c>
      <c r="N166" s="168" t="s">
        <v>124</v>
      </c>
      <c r="R166" s="78"/>
      <c r="Y166">
        <v>1</v>
      </c>
      <c r="AA166">
        <v>50</v>
      </c>
      <c r="AB166" s="57">
        <v>45</v>
      </c>
    </row>
    <row r="167" spans="1:28" ht="15.75" customHeight="1" thickBot="1" x14ac:dyDescent="0.3">
      <c r="A167" s="1">
        <v>2019</v>
      </c>
      <c r="B167" s="1">
        <v>8</v>
      </c>
      <c r="C167" s="1">
        <v>13</v>
      </c>
      <c r="D167" s="1">
        <v>18.8</v>
      </c>
      <c r="E167" s="1" t="s">
        <v>14</v>
      </c>
      <c r="F167" s="17" t="s">
        <v>16</v>
      </c>
      <c r="G167">
        <f t="shared" si="8"/>
        <v>3.8000000000000007</v>
      </c>
      <c r="H167" s="5">
        <v>43690</v>
      </c>
      <c r="I167" s="60">
        <f t="shared" si="7"/>
        <v>18.8</v>
      </c>
      <c r="J167" s="55">
        <v>0</v>
      </c>
      <c r="K167" s="167">
        <v>1.875</v>
      </c>
      <c r="L167" s="167">
        <v>5.75</v>
      </c>
      <c r="M167" s="167">
        <v>57.25</v>
      </c>
      <c r="N167" s="168" t="s">
        <v>125</v>
      </c>
      <c r="R167" s="78"/>
      <c r="Y167">
        <v>1</v>
      </c>
      <c r="AA167">
        <v>43</v>
      </c>
      <c r="AB167" s="57">
        <v>47</v>
      </c>
    </row>
    <row r="168" spans="1:28" ht="15.75" customHeight="1" thickBot="1" x14ac:dyDescent="0.3">
      <c r="A168" s="1">
        <v>2019</v>
      </c>
      <c r="B168" s="1">
        <v>8</v>
      </c>
      <c r="C168" s="1">
        <v>14</v>
      </c>
      <c r="D168" s="1">
        <v>19.2</v>
      </c>
      <c r="E168" s="1" t="s">
        <v>14</v>
      </c>
      <c r="F168" s="17" t="s">
        <v>16</v>
      </c>
      <c r="G168">
        <f t="shared" si="8"/>
        <v>4.1999999999999993</v>
      </c>
      <c r="H168" s="5">
        <v>43691</v>
      </c>
      <c r="I168" s="60">
        <f t="shared" si="7"/>
        <v>19.2</v>
      </c>
      <c r="J168" s="55">
        <v>0</v>
      </c>
      <c r="K168" s="167">
        <v>1.125</v>
      </c>
      <c r="L168" s="167">
        <v>5.25</v>
      </c>
      <c r="M168" s="167">
        <v>70.75</v>
      </c>
      <c r="N168" s="168" t="s">
        <v>129</v>
      </c>
      <c r="R168" s="78"/>
      <c r="Y168">
        <v>1</v>
      </c>
      <c r="AA168">
        <v>39</v>
      </c>
      <c r="AB168" s="57">
        <v>48</v>
      </c>
    </row>
    <row r="169" spans="1:28" ht="15.75" customHeight="1" thickBot="1" x14ac:dyDescent="0.3">
      <c r="A169" s="1">
        <v>2019</v>
      </c>
      <c r="B169" s="1">
        <v>8</v>
      </c>
      <c r="C169" s="1">
        <v>15</v>
      </c>
      <c r="D169" s="1">
        <v>18.7</v>
      </c>
      <c r="E169" s="1" t="s">
        <v>14</v>
      </c>
      <c r="F169" s="17" t="s">
        <v>16</v>
      </c>
      <c r="G169">
        <f t="shared" si="8"/>
        <v>3.6999999999999993</v>
      </c>
      <c r="H169" s="5">
        <v>43692</v>
      </c>
      <c r="I169" s="60">
        <f t="shared" si="7"/>
        <v>18.7</v>
      </c>
      <c r="J169" s="55">
        <v>0</v>
      </c>
      <c r="K169" s="167">
        <v>0.625</v>
      </c>
      <c r="L169" s="167">
        <v>3.625</v>
      </c>
      <c r="M169" s="167">
        <v>70.125</v>
      </c>
      <c r="N169" s="168" t="s">
        <v>127</v>
      </c>
      <c r="R169" s="78"/>
      <c r="Y169">
        <v>0</v>
      </c>
      <c r="AA169">
        <v>32</v>
      </c>
      <c r="AB169" s="57">
        <v>43</v>
      </c>
    </row>
    <row r="170" spans="1:28" ht="15.75" customHeight="1" thickBot="1" x14ac:dyDescent="0.3">
      <c r="A170" s="1">
        <v>2019</v>
      </c>
      <c r="B170" s="1">
        <v>8</v>
      </c>
      <c r="C170" s="1">
        <v>16</v>
      </c>
      <c r="D170" s="1">
        <v>18.399999999999999</v>
      </c>
      <c r="E170" s="1" t="s">
        <v>14</v>
      </c>
      <c r="F170" s="17" t="s">
        <v>16</v>
      </c>
      <c r="G170">
        <f t="shared" si="8"/>
        <v>3.3999999999999986</v>
      </c>
      <c r="H170" s="5">
        <v>43693</v>
      </c>
      <c r="I170" s="60">
        <f t="shared" si="7"/>
        <v>18.399999999999999</v>
      </c>
      <c r="J170" s="55">
        <v>5.4</v>
      </c>
      <c r="K170" s="167">
        <v>1.375</v>
      </c>
      <c r="L170" s="167">
        <v>4.25</v>
      </c>
      <c r="M170" s="167">
        <v>87.625</v>
      </c>
      <c r="N170" s="168" t="s">
        <v>120</v>
      </c>
      <c r="R170" s="78"/>
      <c r="AA170">
        <v>27</v>
      </c>
      <c r="AB170" s="57">
        <v>28</v>
      </c>
    </row>
    <row r="171" spans="1:28" ht="15.75" customHeight="1" thickBot="1" x14ac:dyDescent="0.3">
      <c r="A171" s="1">
        <v>2019</v>
      </c>
      <c r="B171" s="1">
        <v>8</v>
      </c>
      <c r="C171" s="1">
        <v>17</v>
      </c>
      <c r="D171" s="1">
        <v>17.2</v>
      </c>
      <c r="E171" s="1" t="s">
        <v>14</v>
      </c>
      <c r="F171" s="17" t="s">
        <v>16</v>
      </c>
      <c r="G171">
        <f t="shared" si="8"/>
        <v>2.1999999999999993</v>
      </c>
      <c r="H171" s="5">
        <v>43694</v>
      </c>
      <c r="I171" s="60">
        <f t="shared" si="7"/>
        <v>17.2</v>
      </c>
      <c r="J171" s="55">
        <v>0</v>
      </c>
      <c r="K171" s="167">
        <v>0.875</v>
      </c>
      <c r="L171" s="167">
        <v>3.125</v>
      </c>
      <c r="M171" s="167">
        <v>86.375</v>
      </c>
      <c r="N171" s="168" t="s">
        <v>121</v>
      </c>
      <c r="R171" s="78"/>
      <c r="AA171">
        <v>41</v>
      </c>
      <c r="AB171" s="57">
        <v>35</v>
      </c>
    </row>
    <row r="172" spans="1:28" ht="15.75" customHeight="1" thickBot="1" x14ac:dyDescent="0.3">
      <c r="A172" s="1">
        <v>2019</v>
      </c>
      <c r="B172" s="1">
        <v>8</v>
      </c>
      <c r="C172" s="1">
        <v>18</v>
      </c>
      <c r="D172" s="1">
        <v>19.100000000000001</v>
      </c>
      <c r="E172" s="1" t="s">
        <v>14</v>
      </c>
      <c r="F172" s="17" t="s">
        <v>16</v>
      </c>
      <c r="G172">
        <f t="shared" si="8"/>
        <v>4.1000000000000014</v>
      </c>
      <c r="H172" s="5">
        <v>43695</v>
      </c>
      <c r="I172" s="60">
        <f t="shared" si="7"/>
        <v>19.100000000000001</v>
      </c>
      <c r="J172" s="55">
        <v>0</v>
      </c>
      <c r="K172" s="167">
        <v>0.5</v>
      </c>
      <c r="L172" s="167">
        <v>3</v>
      </c>
      <c r="M172" s="167">
        <v>73.5</v>
      </c>
      <c r="N172" s="168" t="s">
        <v>127</v>
      </c>
      <c r="R172" s="78"/>
      <c r="AA172">
        <v>34</v>
      </c>
      <c r="AB172" s="57">
        <v>31</v>
      </c>
    </row>
    <row r="173" spans="1:28" ht="15.75" customHeight="1" thickBot="1" x14ac:dyDescent="0.3">
      <c r="A173" s="1">
        <v>2019</v>
      </c>
      <c r="B173" s="1">
        <v>8</v>
      </c>
      <c r="C173" s="1">
        <v>19</v>
      </c>
      <c r="D173" s="1">
        <v>19.899999999999999</v>
      </c>
      <c r="E173" s="1" t="s">
        <v>14</v>
      </c>
      <c r="F173" s="17" t="s">
        <v>16</v>
      </c>
      <c r="G173">
        <f t="shared" si="8"/>
        <v>4.8999999999999986</v>
      </c>
      <c r="H173" s="5">
        <v>43696</v>
      </c>
      <c r="I173" s="60">
        <f t="shared" si="7"/>
        <v>19.899999999999999</v>
      </c>
      <c r="J173" s="55">
        <v>0.6</v>
      </c>
      <c r="K173" s="167">
        <v>1</v>
      </c>
      <c r="L173" s="167">
        <v>4</v>
      </c>
      <c r="M173" s="167">
        <v>80.375</v>
      </c>
      <c r="N173" s="168" t="s">
        <v>117</v>
      </c>
      <c r="R173" s="78"/>
      <c r="AA173">
        <v>25</v>
      </c>
      <c r="AB173" s="57">
        <v>24</v>
      </c>
    </row>
    <row r="174" spans="1:28" ht="15.75" customHeight="1" thickBot="1" x14ac:dyDescent="0.3">
      <c r="A174" s="1">
        <v>2019</v>
      </c>
      <c r="B174" s="1">
        <v>8</v>
      </c>
      <c r="C174" s="1">
        <v>20</v>
      </c>
      <c r="D174" s="1">
        <v>17.7</v>
      </c>
      <c r="E174" s="1" t="s">
        <v>14</v>
      </c>
      <c r="F174" s="17" t="s">
        <v>16</v>
      </c>
      <c r="G174">
        <f t="shared" si="8"/>
        <v>2.6999999999999993</v>
      </c>
      <c r="H174" s="5">
        <v>43697</v>
      </c>
      <c r="I174" s="60">
        <f t="shared" si="7"/>
        <v>17.7</v>
      </c>
      <c r="J174" s="55">
        <v>11.7</v>
      </c>
      <c r="K174" s="167">
        <v>1.875</v>
      </c>
      <c r="L174" s="167">
        <v>5.625</v>
      </c>
      <c r="M174" s="167">
        <v>74.125</v>
      </c>
      <c r="N174" s="168" t="s">
        <v>122</v>
      </c>
      <c r="R174" s="78"/>
      <c r="AA174">
        <v>4</v>
      </c>
      <c r="AB174" s="57">
        <v>9</v>
      </c>
    </row>
    <row r="175" spans="1:28" ht="15.75" customHeight="1" thickBot="1" x14ac:dyDescent="0.3">
      <c r="A175" s="1">
        <v>2019</v>
      </c>
      <c r="B175" s="1">
        <v>8</v>
      </c>
      <c r="C175" s="1">
        <v>21</v>
      </c>
      <c r="D175" s="1">
        <v>16.100000000000001</v>
      </c>
      <c r="E175" s="1" t="s">
        <v>14</v>
      </c>
      <c r="F175" s="17" t="s">
        <v>16</v>
      </c>
      <c r="G175">
        <f t="shared" si="8"/>
        <v>1.1000000000000014</v>
      </c>
      <c r="H175" s="5">
        <v>43698</v>
      </c>
      <c r="I175" s="60">
        <f t="shared" si="7"/>
        <v>16.100000000000001</v>
      </c>
      <c r="J175" s="55">
        <v>0.6</v>
      </c>
      <c r="K175" s="167">
        <v>0.625</v>
      </c>
      <c r="L175" s="167">
        <v>3.125</v>
      </c>
      <c r="M175" s="167">
        <v>74.875</v>
      </c>
      <c r="N175" s="168" t="s">
        <v>118</v>
      </c>
      <c r="R175" s="78"/>
      <c r="AA175">
        <v>16</v>
      </c>
      <c r="AB175" s="57">
        <v>14</v>
      </c>
    </row>
    <row r="176" spans="1:28" ht="15.75" customHeight="1" thickBot="1" x14ac:dyDescent="0.3">
      <c r="A176" s="1">
        <v>2019</v>
      </c>
      <c r="B176" s="1">
        <v>8</v>
      </c>
      <c r="C176" s="1">
        <v>22</v>
      </c>
      <c r="D176" s="1">
        <v>13.3</v>
      </c>
      <c r="E176" s="1" t="s">
        <v>13</v>
      </c>
      <c r="F176" s="17" t="s">
        <v>16</v>
      </c>
      <c r="G176">
        <f t="shared" si="8"/>
        <v>-1.6999999999999993</v>
      </c>
      <c r="H176" s="5">
        <v>43699</v>
      </c>
      <c r="I176" s="60">
        <f t="shared" si="7"/>
        <v>13.3</v>
      </c>
      <c r="J176" s="55">
        <v>0.1</v>
      </c>
      <c r="K176" s="167">
        <v>1.125</v>
      </c>
      <c r="L176" s="167">
        <v>3.75</v>
      </c>
      <c r="M176" s="167">
        <v>82</v>
      </c>
      <c r="N176" s="168" t="s">
        <v>119</v>
      </c>
      <c r="R176" s="78"/>
      <c r="AA176">
        <v>13</v>
      </c>
      <c r="AB176" s="57">
        <v>11</v>
      </c>
    </row>
    <row r="177" spans="1:28" ht="15.75" customHeight="1" thickBot="1" x14ac:dyDescent="0.3">
      <c r="A177" s="1">
        <v>2019</v>
      </c>
      <c r="B177" s="1">
        <v>8</v>
      </c>
      <c r="C177" s="1">
        <v>23</v>
      </c>
      <c r="D177" s="1">
        <v>15.4</v>
      </c>
      <c r="E177" s="1" t="s">
        <v>14</v>
      </c>
      <c r="F177" s="17" t="s">
        <v>16</v>
      </c>
      <c r="G177">
        <f t="shared" si="8"/>
        <v>0.40000000000000036</v>
      </c>
      <c r="H177" s="5">
        <v>43700</v>
      </c>
      <c r="I177" s="60">
        <f t="shared" si="7"/>
        <v>15.4</v>
      </c>
      <c r="J177" s="55">
        <v>0.3</v>
      </c>
      <c r="K177" s="167">
        <v>2.625</v>
      </c>
      <c r="L177" s="167">
        <v>7.125</v>
      </c>
      <c r="M177" s="167">
        <v>75.875</v>
      </c>
      <c r="N177" s="168" t="s">
        <v>122</v>
      </c>
      <c r="R177" s="78"/>
      <c r="AA177">
        <v>10</v>
      </c>
      <c r="AB177" s="57">
        <v>8</v>
      </c>
    </row>
    <row r="178" spans="1:28" ht="15.75" customHeight="1" thickBot="1" x14ac:dyDescent="0.3">
      <c r="A178" s="1">
        <v>2019</v>
      </c>
      <c r="B178" s="1">
        <v>8</v>
      </c>
      <c r="C178" s="1">
        <v>24</v>
      </c>
      <c r="D178" s="1">
        <v>16.7</v>
      </c>
      <c r="E178" s="1" t="s">
        <v>14</v>
      </c>
      <c r="F178" s="17" t="s">
        <v>16</v>
      </c>
      <c r="G178">
        <f t="shared" si="8"/>
        <v>1.6999999999999993</v>
      </c>
      <c r="H178" s="5">
        <v>43701</v>
      </c>
      <c r="I178" s="60">
        <f t="shared" si="7"/>
        <v>16.7</v>
      </c>
      <c r="J178" s="55">
        <v>0</v>
      </c>
      <c r="K178" s="167">
        <v>1.625</v>
      </c>
      <c r="L178" s="167">
        <v>4.875</v>
      </c>
      <c r="M178" s="167">
        <v>62.5</v>
      </c>
      <c r="N178" s="168" t="s">
        <v>120</v>
      </c>
      <c r="R178" s="78"/>
      <c r="AA178">
        <v>9</v>
      </c>
      <c r="AB178" s="57">
        <v>5</v>
      </c>
    </row>
    <row r="179" spans="1:28" ht="15.75" customHeight="1" thickBot="1" x14ac:dyDescent="0.3">
      <c r="A179" s="1">
        <v>2019</v>
      </c>
      <c r="B179" s="1">
        <v>8</v>
      </c>
      <c r="C179" s="1">
        <v>25</v>
      </c>
      <c r="D179" s="1">
        <v>20</v>
      </c>
      <c r="E179" s="1" t="s">
        <v>14</v>
      </c>
      <c r="F179" s="17" t="s">
        <v>16</v>
      </c>
      <c r="G179">
        <f t="shared" si="8"/>
        <v>5</v>
      </c>
      <c r="H179" s="5">
        <v>43702</v>
      </c>
      <c r="I179" s="60">
        <f t="shared" si="7"/>
        <v>20</v>
      </c>
      <c r="J179" s="55">
        <v>0.3</v>
      </c>
      <c r="K179" s="167">
        <v>1.625</v>
      </c>
      <c r="L179" s="167">
        <v>4.875</v>
      </c>
      <c r="M179" s="167">
        <v>63</v>
      </c>
      <c r="N179" s="168" t="s">
        <v>118</v>
      </c>
      <c r="R179" s="78"/>
      <c r="AA179">
        <v>6</v>
      </c>
    </row>
    <row r="180" spans="1:28" ht="15.75" customHeight="1" thickBot="1" x14ac:dyDescent="0.3">
      <c r="A180" s="1">
        <v>2019</v>
      </c>
      <c r="B180" s="1">
        <v>8</v>
      </c>
      <c r="C180" s="1">
        <v>26</v>
      </c>
      <c r="D180" s="1">
        <v>17.5</v>
      </c>
      <c r="E180" s="1" t="s">
        <v>14</v>
      </c>
      <c r="F180" s="17" t="s">
        <v>16</v>
      </c>
      <c r="G180">
        <f t="shared" si="8"/>
        <v>2.5</v>
      </c>
      <c r="H180" s="5">
        <v>43703</v>
      </c>
      <c r="I180" s="60">
        <f t="shared" si="7"/>
        <v>17.5</v>
      </c>
      <c r="J180" s="55">
        <v>0</v>
      </c>
      <c r="K180" s="167">
        <v>0.75</v>
      </c>
      <c r="L180" s="167">
        <v>2.875</v>
      </c>
      <c r="M180" s="167">
        <v>67.625</v>
      </c>
      <c r="N180" s="168" t="s">
        <v>130</v>
      </c>
      <c r="R180" s="78"/>
      <c r="AA180">
        <v>5</v>
      </c>
    </row>
    <row r="181" spans="1:28" ht="15.75" customHeight="1" thickBot="1" x14ac:dyDescent="0.3">
      <c r="A181" s="1">
        <v>2019</v>
      </c>
      <c r="B181" s="1">
        <v>8</v>
      </c>
      <c r="C181" s="1">
        <v>27</v>
      </c>
      <c r="D181" s="1">
        <v>20.399999999999999</v>
      </c>
      <c r="E181" s="1" t="s">
        <v>14</v>
      </c>
      <c r="F181" s="17" t="s">
        <v>16</v>
      </c>
      <c r="G181">
        <f t="shared" si="8"/>
        <v>5.3999999999999986</v>
      </c>
      <c r="H181" s="5">
        <v>43704</v>
      </c>
      <c r="I181" s="60">
        <f t="shared" si="7"/>
        <v>20.399999999999999</v>
      </c>
      <c r="J181" s="55">
        <v>0</v>
      </c>
      <c r="K181" s="167">
        <v>2</v>
      </c>
      <c r="L181" s="167">
        <v>6.375</v>
      </c>
      <c r="M181" s="167">
        <v>64.375</v>
      </c>
      <c r="N181" s="168" t="s">
        <v>117</v>
      </c>
      <c r="R181" s="78"/>
      <c r="AA181">
        <v>5</v>
      </c>
    </row>
    <row r="182" spans="1:28" ht="15.75" customHeight="1" thickBot="1" x14ac:dyDescent="0.3">
      <c r="A182" s="1">
        <v>2019</v>
      </c>
      <c r="B182" s="1">
        <v>8</v>
      </c>
      <c r="C182" s="1">
        <v>28</v>
      </c>
      <c r="D182" s="1">
        <v>17.899999999999999</v>
      </c>
      <c r="E182" s="1" t="s">
        <v>14</v>
      </c>
      <c r="F182" s="17" t="s">
        <v>16</v>
      </c>
      <c r="G182">
        <f t="shared" si="8"/>
        <v>2.8999999999999986</v>
      </c>
      <c r="H182" s="5">
        <v>43705</v>
      </c>
      <c r="I182" s="60">
        <f t="shared" si="7"/>
        <v>17.899999999999999</v>
      </c>
      <c r="J182" s="55">
        <v>4.9000000000000004</v>
      </c>
      <c r="K182" s="167">
        <v>1</v>
      </c>
      <c r="L182" s="167">
        <v>3.625</v>
      </c>
      <c r="M182" s="167">
        <v>72</v>
      </c>
      <c r="N182" s="168" t="s">
        <v>124</v>
      </c>
      <c r="R182" s="78"/>
      <c r="AA182">
        <v>3</v>
      </c>
    </row>
    <row r="183" spans="1:28" ht="15.75" customHeight="1" thickBot="1" x14ac:dyDescent="0.3">
      <c r="A183" s="1">
        <v>2019</v>
      </c>
      <c r="B183" s="1">
        <v>8</v>
      </c>
      <c r="C183" s="1">
        <v>29</v>
      </c>
      <c r="D183" s="1">
        <v>16.5</v>
      </c>
      <c r="E183" s="1" t="s">
        <v>14</v>
      </c>
      <c r="F183" s="17" t="s">
        <v>16</v>
      </c>
      <c r="G183">
        <f t="shared" si="8"/>
        <v>1.5</v>
      </c>
      <c r="H183" s="5">
        <v>43706</v>
      </c>
      <c r="I183" s="60">
        <f t="shared" si="7"/>
        <v>16.5</v>
      </c>
      <c r="J183" s="55">
        <v>0</v>
      </c>
      <c r="K183" s="167">
        <v>1.125</v>
      </c>
      <c r="L183" s="167">
        <v>4.125</v>
      </c>
      <c r="M183" s="167">
        <v>66.625</v>
      </c>
      <c r="N183" s="168" t="s">
        <v>125</v>
      </c>
      <c r="R183" s="78"/>
      <c r="AA183">
        <v>3</v>
      </c>
    </row>
    <row r="184" spans="1:28" ht="15.75" customHeight="1" thickBot="1" x14ac:dyDescent="0.3">
      <c r="A184" s="1">
        <v>2019</v>
      </c>
      <c r="B184" s="1">
        <v>8</v>
      </c>
      <c r="C184" s="1">
        <v>30</v>
      </c>
      <c r="D184" s="1">
        <v>22.9</v>
      </c>
      <c r="E184" s="1" t="s">
        <v>14</v>
      </c>
      <c r="F184" s="17" t="s">
        <v>16</v>
      </c>
      <c r="G184">
        <f t="shared" si="8"/>
        <v>7.8999999999999986</v>
      </c>
      <c r="H184" s="5">
        <v>43707</v>
      </c>
      <c r="I184" s="60">
        <f t="shared" si="7"/>
        <v>22.9</v>
      </c>
      <c r="J184" s="55">
        <v>0.4</v>
      </c>
      <c r="K184" s="167">
        <v>1.875</v>
      </c>
      <c r="L184" s="167">
        <v>7.125</v>
      </c>
      <c r="M184" s="167">
        <v>54</v>
      </c>
      <c r="N184" s="168" t="s">
        <v>118</v>
      </c>
      <c r="R184" s="78"/>
      <c r="AA184">
        <v>2</v>
      </c>
    </row>
    <row r="185" spans="1:28" ht="15.75" customHeight="1" thickBot="1" x14ac:dyDescent="0.3">
      <c r="A185" s="1">
        <v>2019</v>
      </c>
      <c r="B185" s="1">
        <v>8</v>
      </c>
      <c r="C185" s="1">
        <v>31</v>
      </c>
      <c r="D185" s="1">
        <v>19.5</v>
      </c>
      <c r="E185" s="1" t="s">
        <v>14</v>
      </c>
      <c r="F185" s="17" t="s">
        <v>16</v>
      </c>
      <c r="G185">
        <f t="shared" si="8"/>
        <v>4.5</v>
      </c>
      <c r="H185" s="5">
        <v>43708</v>
      </c>
      <c r="I185" s="60">
        <f t="shared" si="7"/>
        <v>19.5</v>
      </c>
      <c r="J185" s="55">
        <v>0</v>
      </c>
      <c r="K185" s="167">
        <v>2.25</v>
      </c>
      <c r="L185" s="167">
        <v>8.875</v>
      </c>
      <c r="M185" s="167">
        <v>49.25</v>
      </c>
      <c r="N185" s="168" t="s">
        <v>120</v>
      </c>
      <c r="R185" s="78"/>
      <c r="AA185">
        <v>1</v>
      </c>
    </row>
    <row r="186" spans="1:28" ht="15.75" customHeight="1" thickBot="1" x14ac:dyDescent="0.3">
      <c r="A186" s="51">
        <v>2019</v>
      </c>
      <c r="B186" s="51">
        <v>9</v>
      </c>
      <c r="C186" s="51">
        <v>1</v>
      </c>
      <c r="D186" s="51">
        <v>15.8</v>
      </c>
      <c r="E186" s="51" t="s">
        <v>14</v>
      </c>
      <c r="F186" s="17" t="s">
        <v>16</v>
      </c>
      <c r="G186" s="30">
        <f t="shared" si="8"/>
        <v>0.80000000000000071</v>
      </c>
      <c r="H186" s="31">
        <v>43709</v>
      </c>
      <c r="I186" s="117">
        <f t="shared" si="7"/>
        <v>15.8</v>
      </c>
      <c r="J186" s="55">
        <v>0.3</v>
      </c>
      <c r="K186" s="167">
        <v>2.125</v>
      </c>
      <c r="L186" s="167">
        <v>6</v>
      </c>
      <c r="M186" s="167">
        <v>59.125</v>
      </c>
      <c r="N186" s="168" t="s">
        <v>118</v>
      </c>
      <c r="R186" s="78"/>
      <c r="AA186">
        <v>1</v>
      </c>
    </row>
    <row r="187" spans="1:28" ht="15.75" customHeight="1" thickBot="1" x14ac:dyDescent="0.3">
      <c r="A187" s="1">
        <v>2019</v>
      </c>
      <c r="B187" s="1">
        <v>9</v>
      </c>
      <c r="C187" s="1">
        <v>2</v>
      </c>
      <c r="D187" s="1">
        <v>14.9</v>
      </c>
      <c r="E187" s="1" t="s">
        <v>13</v>
      </c>
      <c r="F187" s="38" t="s">
        <v>17</v>
      </c>
      <c r="G187">
        <f>D187-10</f>
        <v>4.9000000000000004</v>
      </c>
      <c r="H187" s="5">
        <v>43710</v>
      </c>
      <c r="I187" s="60">
        <f t="shared" si="7"/>
        <v>14.9</v>
      </c>
      <c r="J187" s="55">
        <v>0</v>
      </c>
      <c r="K187" s="167">
        <v>0.75</v>
      </c>
      <c r="L187" s="167">
        <v>3.875</v>
      </c>
      <c r="M187" s="167">
        <v>65.625</v>
      </c>
      <c r="N187" s="168" t="s">
        <v>129</v>
      </c>
      <c r="R187" s="78"/>
    </row>
    <row r="188" spans="1:28" ht="15.75" customHeight="1" thickBot="1" x14ac:dyDescent="0.3">
      <c r="A188" s="1">
        <v>2019</v>
      </c>
      <c r="B188" s="1">
        <v>9</v>
      </c>
      <c r="C188" s="1">
        <v>3</v>
      </c>
      <c r="D188" s="1">
        <v>13.4</v>
      </c>
      <c r="E188" s="1" t="s">
        <v>13</v>
      </c>
      <c r="F188" s="19" t="s">
        <v>17</v>
      </c>
      <c r="G188">
        <f t="shared" ref="G188:G210" si="9">D188-10</f>
        <v>3.4000000000000004</v>
      </c>
      <c r="H188" s="5">
        <v>43711</v>
      </c>
      <c r="I188" s="60">
        <f t="shared" si="7"/>
        <v>13.4</v>
      </c>
      <c r="J188" s="55">
        <v>7.6</v>
      </c>
      <c r="K188" s="167">
        <v>2.125</v>
      </c>
      <c r="L188" s="167">
        <v>6.125</v>
      </c>
      <c r="M188" s="167">
        <v>72.25</v>
      </c>
      <c r="N188" s="168" t="s">
        <v>117</v>
      </c>
      <c r="R188" s="78"/>
    </row>
    <row r="189" spans="1:28" ht="15.75" customHeight="1" thickBot="1" x14ac:dyDescent="0.3">
      <c r="A189" s="1">
        <v>2019</v>
      </c>
      <c r="B189" s="1">
        <v>9</v>
      </c>
      <c r="C189" s="1">
        <v>4</v>
      </c>
      <c r="D189" s="1">
        <v>12.9</v>
      </c>
      <c r="E189" s="1" t="s">
        <v>13</v>
      </c>
      <c r="F189" s="19" t="s">
        <v>17</v>
      </c>
      <c r="G189">
        <f t="shared" si="9"/>
        <v>2.9000000000000004</v>
      </c>
      <c r="H189" s="5">
        <v>43712</v>
      </c>
      <c r="I189" s="60">
        <f t="shared" si="7"/>
        <v>12.9</v>
      </c>
      <c r="J189" s="55">
        <v>0</v>
      </c>
      <c r="K189" s="167">
        <v>1.625</v>
      </c>
      <c r="L189" s="167">
        <v>5.125</v>
      </c>
      <c r="M189" s="167">
        <v>62.875</v>
      </c>
      <c r="N189" s="168" t="s">
        <v>117</v>
      </c>
      <c r="R189" s="78"/>
    </row>
    <row r="190" spans="1:28" ht="15.75" customHeight="1" thickBot="1" x14ac:dyDescent="0.3">
      <c r="A190" s="1">
        <v>2019</v>
      </c>
      <c r="B190" s="1">
        <v>9</v>
      </c>
      <c r="C190" s="1">
        <v>5</v>
      </c>
      <c r="D190" s="1">
        <v>12.2</v>
      </c>
      <c r="E190" s="1" t="s">
        <v>13</v>
      </c>
      <c r="F190" s="19" t="s">
        <v>17</v>
      </c>
      <c r="G190">
        <f t="shared" si="9"/>
        <v>2.1999999999999993</v>
      </c>
      <c r="H190" s="5">
        <v>43713</v>
      </c>
      <c r="I190" s="60">
        <f t="shared" si="7"/>
        <v>12.2</v>
      </c>
      <c r="J190" s="55">
        <v>0</v>
      </c>
      <c r="K190" s="167">
        <v>0.625</v>
      </c>
      <c r="L190" s="167">
        <v>2.5</v>
      </c>
      <c r="M190" s="167">
        <v>75.25</v>
      </c>
      <c r="N190" s="168" t="s">
        <v>124</v>
      </c>
      <c r="R190" s="78"/>
    </row>
    <row r="191" spans="1:28" ht="15.75" customHeight="1" thickBot="1" x14ac:dyDescent="0.3">
      <c r="A191" s="1">
        <v>2019</v>
      </c>
      <c r="B191" s="1">
        <v>9</v>
      </c>
      <c r="C191" s="1">
        <v>6</v>
      </c>
      <c r="D191" s="1">
        <v>13.1</v>
      </c>
      <c r="E191" s="1" t="s">
        <v>13</v>
      </c>
      <c r="F191" s="19" t="s">
        <v>17</v>
      </c>
      <c r="G191">
        <f t="shared" si="9"/>
        <v>3.0999999999999996</v>
      </c>
      <c r="H191" s="5">
        <v>43714</v>
      </c>
      <c r="I191" s="60">
        <f t="shared" si="7"/>
        <v>13.1</v>
      </c>
      <c r="J191" s="55">
        <v>0</v>
      </c>
      <c r="K191" s="167">
        <v>1</v>
      </c>
      <c r="L191" s="167">
        <v>4.375</v>
      </c>
      <c r="M191" s="167">
        <v>64.125</v>
      </c>
      <c r="N191" s="168" t="s">
        <v>124</v>
      </c>
      <c r="R191" s="78"/>
    </row>
    <row r="192" spans="1:28" ht="15.75" customHeight="1" thickBot="1" x14ac:dyDescent="0.3">
      <c r="A192" s="1">
        <v>2019</v>
      </c>
      <c r="B192" s="1">
        <v>9</v>
      </c>
      <c r="C192" s="1">
        <v>7</v>
      </c>
      <c r="D192" s="1">
        <v>15.4</v>
      </c>
      <c r="E192" s="1" t="s">
        <v>14</v>
      </c>
      <c r="F192" s="19" t="s">
        <v>17</v>
      </c>
      <c r="G192">
        <f t="shared" si="9"/>
        <v>5.4</v>
      </c>
      <c r="H192" s="5">
        <v>43715</v>
      </c>
      <c r="I192" s="60">
        <f t="shared" si="7"/>
        <v>15.4</v>
      </c>
      <c r="J192" s="55">
        <v>0</v>
      </c>
      <c r="K192" s="167">
        <v>1.25</v>
      </c>
      <c r="L192" s="167">
        <v>4.125</v>
      </c>
      <c r="M192" s="167">
        <v>78.25</v>
      </c>
      <c r="N192" s="168" t="s">
        <v>127</v>
      </c>
      <c r="R192" s="78"/>
    </row>
    <row r="193" spans="1:18" ht="15.75" customHeight="1" thickBot="1" x14ac:dyDescent="0.3">
      <c r="A193" s="1">
        <v>2019</v>
      </c>
      <c r="B193" s="1">
        <v>9</v>
      </c>
      <c r="C193" s="1">
        <v>8</v>
      </c>
      <c r="D193" s="1">
        <v>14.7</v>
      </c>
      <c r="E193" s="1" t="s">
        <v>13</v>
      </c>
      <c r="F193" s="19" t="s">
        <v>17</v>
      </c>
      <c r="G193">
        <f t="shared" si="9"/>
        <v>4.6999999999999993</v>
      </c>
      <c r="H193" s="5">
        <v>43716</v>
      </c>
      <c r="I193" s="60">
        <f t="shared" si="7"/>
        <v>14.7</v>
      </c>
      <c r="J193" s="55">
        <v>0</v>
      </c>
      <c r="K193" s="167">
        <v>1.125</v>
      </c>
      <c r="L193" s="167">
        <v>4.75</v>
      </c>
      <c r="M193" s="167">
        <v>76.875</v>
      </c>
      <c r="N193" s="168" t="s">
        <v>129</v>
      </c>
      <c r="R193" s="78"/>
    </row>
    <row r="194" spans="1:18" ht="15.75" customHeight="1" thickBot="1" x14ac:dyDescent="0.3">
      <c r="A194" s="1">
        <v>2019</v>
      </c>
      <c r="B194" s="1">
        <v>9</v>
      </c>
      <c r="C194" s="1">
        <v>9</v>
      </c>
      <c r="D194" s="1">
        <v>13.2</v>
      </c>
      <c r="E194" s="1" t="s">
        <v>13</v>
      </c>
      <c r="F194" s="19" t="s">
        <v>17</v>
      </c>
      <c r="G194">
        <f t="shared" si="9"/>
        <v>3.1999999999999993</v>
      </c>
      <c r="H194" s="5">
        <v>43717</v>
      </c>
      <c r="I194" s="60">
        <f t="shared" si="7"/>
        <v>13.2</v>
      </c>
      <c r="J194" s="55">
        <v>6.5</v>
      </c>
      <c r="K194" s="167">
        <v>0.5</v>
      </c>
      <c r="L194" s="167">
        <v>3.375</v>
      </c>
      <c r="M194" s="167">
        <v>88.625</v>
      </c>
      <c r="N194" s="168" t="s">
        <v>118</v>
      </c>
      <c r="R194" s="78"/>
    </row>
    <row r="195" spans="1:18" ht="15.75" customHeight="1" thickBot="1" x14ac:dyDescent="0.3">
      <c r="A195" s="1">
        <v>2019</v>
      </c>
      <c r="B195" s="1">
        <v>9</v>
      </c>
      <c r="C195" s="1">
        <v>10</v>
      </c>
      <c r="D195" s="1">
        <v>11.6</v>
      </c>
      <c r="E195" s="1" t="s">
        <v>13</v>
      </c>
      <c r="F195" s="19" t="s">
        <v>17</v>
      </c>
      <c r="G195">
        <f t="shared" si="9"/>
        <v>1.5999999999999996</v>
      </c>
      <c r="H195" s="5">
        <v>43718</v>
      </c>
      <c r="I195" s="60">
        <f t="shared" ref="I195:I215" si="10">D195</f>
        <v>11.6</v>
      </c>
      <c r="J195" s="55">
        <v>0</v>
      </c>
      <c r="K195" s="167">
        <v>1.5</v>
      </c>
      <c r="L195" s="167">
        <v>4.5</v>
      </c>
      <c r="M195" s="167">
        <v>77.5</v>
      </c>
      <c r="N195" s="168" t="s">
        <v>120</v>
      </c>
      <c r="R195" s="78"/>
    </row>
    <row r="196" spans="1:18" ht="15.75" customHeight="1" thickBot="1" x14ac:dyDescent="0.3">
      <c r="A196" s="1">
        <v>2019</v>
      </c>
      <c r="B196" s="1">
        <v>9</v>
      </c>
      <c r="C196" s="1">
        <v>11</v>
      </c>
      <c r="D196" s="1">
        <v>10.7</v>
      </c>
      <c r="E196" s="1" t="s">
        <v>13</v>
      </c>
      <c r="F196" s="19" t="s">
        <v>17</v>
      </c>
      <c r="G196">
        <f t="shared" si="9"/>
        <v>0.69999999999999929</v>
      </c>
      <c r="H196" s="5">
        <v>43719</v>
      </c>
      <c r="I196" s="60">
        <f t="shared" si="10"/>
        <v>10.7</v>
      </c>
      <c r="J196" s="55">
        <v>3.2</v>
      </c>
      <c r="K196" s="167">
        <v>3</v>
      </c>
      <c r="L196" s="167">
        <v>7.75</v>
      </c>
      <c r="M196" s="167">
        <v>87.5</v>
      </c>
      <c r="N196" s="168" t="s">
        <v>122</v>
      </c>
      <c r="R196" s="78"/>
    </row>
    <row r="197" spans="1:18" ht="15.75" customHeight="1" thickBot="1" x14ac:dyDescent="0.3">
      <c r="A197" s="1">
        <v>2019</v>
      </c>
      <c r="B197" s="1">
        <v>9</v>
      </c>
      <c r="C197" s="1">
        <v>12</v>
      </c>
      <c r="D197" s="1">
        <v>8.6999999999999993</v>
      </c>
      <c r="E197" s="1" t="s">
        <v>12</v>
      </c>
      <c r="F197" s="19" t="s">
        <v>17</v>
      </c>
      <c r="G197">
        <f t="shared" si="9"/>
        <v>-1.3000000000000007</v>
      </c>
      <c r="H197" s="5">
        <v>43720</v>
      </c>
      <c r="I197" s="60">
        <f t="shared" si="10"/>
        <v>8.6999999999999993</v>
      </c>
      <c r="J197" s="55">
        <v>0.3</v>
      </c>
      <c r="K197" s="167">
        <v>2.5</v>
      </c>
      <c r="L197" s="167">
        <v>6.75</v>
      </c>
      <c r="M197" s="167">
        <v>68.5</v>
      </c>
      <c r="N197" s="168" t="s">
        <v>119</v>
      </c>
      <c r="R197" s="78"/>
    </row>
    <row r="198" spans="1:18" ht="15.75" customHeight="1" thickBot="1" x14ac:dyDescent="0.3">
      <c r="A198" s="1">
        <v>2019</v>
      </c>
      <c r="B198" s="1">
        <v>9</v>
      </c>
      <c r="C198" s="1">
        <v>13</v>
      </c>
      <c r="D198" s="1">
        <v>10.3</v>
      </c>
      <c r="E198" s="1" t="s">
        <v>13</v>
      </c>
      <c r="F198" s="19" t="s">
        <v>17</v>
      </c>
      <c r="G198">
        <f t="shared" si="9"/>
        <v>0.30000000000000071</v>
      </c>
      <c r="H198" s="5">
        <v>43721</v>
      </c>
      <c r="I198" s="60">
        <f t="shared" si="10"/>
        <v>10.3</v>
      </c>
      <c r="J198" s="55">
        <v>1.5</v>
      </c>
      <c r="K198" s="167">
        <v>3</v>
      </c>
      <c r="L198" s="167">
        <v>7</v>
      </c>
      <c r="M198" s="167">
        <v>80</v>
      </c>
      <c r="N198" s="168" t="s">
        <v>119</v>
      </c>
      <c r="R198" s="78"/>
    </row>
    <row r="199" spans="1:18" ht="15.75" customHeight="1" thickBot="1" x14ac:dyDescent="0.3">
      <c r="A199" s="1">
        <v>2019</v>
      </c>
      <c r="B199" s="1">
        <v>9</v>
      </c>
      <c r="C199" s="1">
        <v>14</v>
      </c>
      <c r="D199" s="1">
        <v>9.5</v>
      </c>
      <c r="E199" s="1" t="s">
        <v>12</v>
      </c>
      <c r="F199" s="19" t="s">
        <v>17</v>
      </c>
      <c r="G199">
        <f t="shared" si="9"/>
        <v>-0.5</v>
      </c>
      <c r="H199" s="5">
        <v>43722</v>
      </c>
      <c r="I199" s="60">
        <f t="shared" si="10"/>
        <v>9.5</v>
      </c>
      <c r="J199" s="55">
        <v>4.4000000000000004</v>
      </c>
      <c r="K199" s="167">
        <v>0.875</v>
      </c>
      <c r="L199" s="167">
        <v>4</v>
      </c>
      <c r="M199" s="167">
        <v>85.125</v>
      </c>
      <c r="N199" s="168" t="s">
        <v>124</v>
      </c>
      <c r="R199" s="78"/>
    </row>
    <row r="200" spans="1:18" ht="15.75" customHeight="1" thickBot="1" x14ac:dyDescent="0.3">
      <c r="A200" s="1">
        <v>2019</v>
      </c>
      <c r="B200" s="1">
        <v>9</v>
      </c>
      <c r="C200" s="1">
        <v>15</v>
      </c>
      <c r="D200" s="1">
        <v>14.3</v>
      </c>
      <c r="E200" s="1" t="s">
        <v>13</v>
      </c>
      <c r="F200" s="19" t="s">
        <v>17</v>
      </c>
      <c r="G200">
        <f t="shared" si="9"/>
        <v>4.3000000000000007</v>
      </c>
      <c r="H200" s="5">
        <v>43723</v>
      </c>
      <c r="I200" s="60">
        <f t="shared" si="10"/>
        <v>14.3</v>
      </c>
      <c r="J200" s="55">
        <v>0</v>
      </c>
      <c r="K200" s="167">
        <v>1</v>
      </c>
      <c r="L200" s="167">
        <v>5.375</v>
      </c>
      <c r="M200" s="167">
        <v>78.75</v>
      </c>
      <c r="N200" s="168" t="s">
        <v>118</v>
      </c>
      <c r="R200" s="78"/>
    </row>
    <row r="201" spans="1:18" ht="15.75" customHeight="1" thickBot="1" x14ac:dyDescent="0.3">
      <c r="A201" s="1">
        <v>2019</v>
      </c>
      <c r="B201" s="1">
        <v>9</v>
      </c>
      <c r="C201" s="1">
        <v>16</v>
      </c>
      <c r="D201" s="1">
        <v>15.7</v>
      </c>
      <c r="E201" s="1" t="s">
        <v>14</v>
      </c>
      <c r="F201" s="19" t="s">
        <v>17</v>
      </c>
      <c r="G201">
        <f t="shared" si="9"/>
        <v>5.6999999999999993</v>
      </c>
      <c r="H201" s="5">
        <v>43724</v>
      </c>
      <c r="I201" s="60">
        <f t="shared" si="10"/>
        <v>15.7</v>
      </c>
      <c r="J201" s="55">
        <v>3.2</v>
      </c>
      <c r="K201" s="167">
        <v>0.25</v>
      </c>
      <c r="L201" s="167">
        <v>1.875</v>
      </c>
      <c r="M201" s="167">
        <v>74</v>
      </c>
      <c r="N201" s="168" t="s">
        <v>130</v>
      </c>
      <c r="R201" s="78"/>
    </row>
    <row r="202" spans="1:18" ht="15.75" customHeight="1" thickBot="1" x14ac:dyDescent="0.3">
      <c r="A202" s="1">
        <v>2019</v>
      </c>
      <c r="B202" s="1">
        <v>9</v>
      </c>
      <c r="C202" s="1">
        <v>17</v>
      </c>
      <c r="D202" s="1">
        <v>15.3</v>
      </c>
      <c r="E202" s="1" t="s">
        <v>14</v>
      </c>
      <c r="F202" s="19" t="s">
        <v>17</v>
      </c>
      <c r="G202">
        <f t="shared" si="9"/>
        <v>5.3000000000000007</v>
      </c>
      <c r="H202" s="5">
        <v>43725</v>
      </c>
      <c r="I202" s="60">
        <f t="shared" si="10"/>
        <v>15.3</v>
      </c>
      <c r="J202" s="55">
        <v>0</v>
      </c>
      <c r="K202" s="167">
        <v>1.75</v>
      </c>
      <c r="L202" s="167">
        <v>7.5</v>
      </c>
      <c r="M202" s="167">
        <v>65.375</v>
      </c>
      <c r="N202" s="168" t="s">
        <v>118</v>
      </c>
      <c r="R202" s="78"/>
    </row>
    <row r="203" spans="1:18" ht="15.75" customHeight="1" thickBot="1" x14ac:dyDescent="0.3">
      <c r="A203" s="1">
        <v>2019</v>
      </c>
      <c r="B203" s="1">
        <v>9</v>
      </c>
      <c r="C203" s="1">
        <v>18</v>
      </c>
      <c r="D203" s="1">
        <v>16.7</v>
      </c>
      <c r="E203" s="1" t="s">
        <v>14</v>
      </c>
      <c r="F203" s="19" t="s">
        <v>17</v>
      </c>
      <c r="G203">
        <f t="shared" si="9"/>
        <v>6.6999999999999993</v>
      </c>
      <c r="H203" s="5">
        <v>43726</v>
      </c>
      <c r="I203" s="60">
        <f t="shared" si="10"/>
        <v>16.7</v>
      </c>
      <c r="J203" s="55">
        <v>1.3</v>
      </c>
      <c r="K203" s="167">
        <v>1.375</v>
      </c>
      <c r="L203" s="167">
        <v>5.125</v>
      </c>
      <c r="M203" s="167">
        <v>67.375</v>
      </c>
      <c r="N203" s="168" t="s">
        <v>121</v>
      </c>
      <c r="R203" s="78"/>
    </row>
    <row r="204" spans="1:18" ht="15.75" customHeight="1" thickBot="1" x14ac:dyDescent="0.3">
      <c r="A204" s="1">
        <v>2019</v>
      </c>
      <c r="B204" s="1">
        <v>9</v>
      </c>
      <c r="C204" s="1">
        <v>19</v>
      </c>
      <c r="D204" s="1">
        <v>19.399999999999999</v>
      </c>
      <c r="E204" s="1" t="s">
        <v>14</v>
      </c>
      <c r="F204" s="19" t="s">
        <v>17</v>
      </c>
      <c r="G204">
        <f t="shared" si="9"/>
        <v>9.3999999999999986</v>
      </c>
      <c r="H204" s="5">
        <v>43727</v>
      </c>
      <c r="I204" s="60">
        <f t="shared" si="10"/>
        <v>19.399999999999999</v>
      </c>
      <c r="J204" s="55">
        <v>0</v>
      </c>
      <c r="K204" s="167">
        <v>1.25</v>
      </c>
      <c r="L204" s="167">
        <v>6</v>
      </c>
      <c r="M204" s="167">
        <v>46</v>
      </c>
      <c r="N204" s="168" t="s">
        <v>124</v>
      </c>
      <c r="R204" s="78"/>
    </row>
    <row r="205" spans="1:18" ht="15.75" customHeight="1" thickBot="1" x14ac:dyDescent="0.3">
      <c r="A205" s="1">
        <v>2019</v>
      </c>
      <c r="B205" s="1">
        <v>9</v>
      </c>
      <c r="C205" s="1">
        <v>20</v>
      </c>
      <c r="D205" s="1">
        <v>20.2</v>
      </c>
      <c r="E205" s="1" t="s">
        <v>14</v>
      </c>
      <c r="F205" s="19" t="s">
        <v>17</v>
      </c>
      <c r="G205">
        <f t="shared" si="9"/>
        <v>10.199999999999999</v>
      </c>
      <c r="H205" s="5">
        <v>43728</v>
      </c>
      <c r="I205" s="60">
        <f t="shared" si="10"/>
        <v>20.2</v>
      </c>
      <c r="J205" s="55">
        <v>0</v>
      </c>
      <c r="K205" s="167">
        <v>2.875</v>
      </c>
      <c r="L205" s="167">
        <v>9.125</v>
      </c>
      <c r="M205" s="167">
        <v>40.125</v>
      </c>
      <c r="N205" s="168" t="s">
        <v>121</v>
      </c>
      <c r="R205" s="78"/>
    </row>
    <row r="206" spans="1:18" ht="15.75" customHeight="1" thickBot="1" x14ac:dyDescent="0.3">
      <c r="A206" s="1">
        <v>2019</v>
      </c>
      <c r="B206" s="1">
        <v>9</v>
      </c>
      <c r="C206" s="1">
        <v>21</v>
      </c>
      <c r="D206" s="1">
        <v>13.1</v>
      </c>
      <c r="E206" s="1" t="s">
        <v>13</v>
      </c>
      <c r="F206" s="19" t="s">
        <v>17</v>
      </c>
      <c r="G206">
        <f t="shared" si="9"/>
        <v>3.0999999999999996</v>
      </c>
      <c r="H206" s="5">
        <v>43729</v>
      </c>
      <c r="I206" s="60">
        <f t="shared" si="10"/>
        <v>13.1</v>
      </c>
      <c r="J206" s="55">
        <v>0</v>
      </c>
      <c r="K206" s="167">
        <v>0.125</v>
      </c>
      <c r="L206" s="167">
        <v>2.375</v>
      </c>
      <c r="M206" s="167">
        <v>62.875</v>
      </c>
      <c r="N206" s="168" t="s">
        <v>125</v>
      </c>
      <c r="R206" s="78"/>
    </row>
    <row r="207" spans="1:18" ht="15.75" customHeight="1" thickBot="1" x14ac:dyDescent="0.3">
      <c r="A207" s="1">
        <v>2019</v>
      </c>
      <c r="B207" s="1">
        <v>9</v>
      </c>
      <c r="C207" s="1">
        <v>22</v>
      </c>
      <c r="D207" s="1">
        <v>12.2</v>
      </c>
      <c r="E207" s="1" t="s">
        <v>13</v>
      </c>
      <c r="F207" s="19" t="s">
        <v>17</v>
      </c>
      <c r="G207">
        <f t="shared" si="9"/>
        <v>2.1999999999999993</v>
      </c>
      <c r="H207" s="5">
        <v>43730</v>
      </c>
      <c r="I207" s="60">
        <f t="shared" si="10"/>
        <v>12.2</v>
      </c>
      <c r="J207" s="55">
        <v>0</v>
      </c>
      <c r="K207" s="167">
        <v>1.5</v>
      </c>
      <c r="L207" s="167">
        <v>4.5</v>
      </c>
      <c r="M207" s="167">
        <v>53</v>
      </c>
      <c r="N207" s="168" t="s">
        <v>129</v>
      </c>
      <c r="R207" s="78"/>
    </row>
    <row r="208" spans="1:18" ht="15.75" customHeight="1" thickBot="1" x14ac:dyDescent="0.3">
      <c r="A208" s="1">
        <v>2019</v>
      </c>
      <c r="B208" s="1">
        <v>9</v>
      </c>
      <c r="C208" s="1">
        <v>23</v>
      </c>
      <c r="D208" s="1">
        <v>15.8</v>
      </c>
      <c r="E208" s="1" t="s">
        <v>14</v>
      </c>
      <c r="F208" s="19" t="s">
        <v>17</v>
      </c>
      <c r="G208">
        <f t="shared" si="9"/>
        <v>5.8000000000000007</v>
      </c>
      <c r="H208" s="5">
        <v>43731</v>
      </c>
      <c r="I208" s="60">
        <f t="shared" si="10"/>
        <v>15.8</v>
      </c>
      <c r="J208" s="55">
        <v>3.5</v>
      </c>
      <c r="K208" s="167">
        <v>2.5</v>
      </c>
      <c r="L208" s="167">
        <v>8.625</v>
      </c>
      <c r="M208" s="167">
        <v>71.875</v>
      </c>
      <c r="N208" s="168" t="s">
        <v>120</v>
      </c>
      <c r="R208" s="78"/>
    </row>
    <row r="209" spans="1:18" ht="15.75" customHeight="1" thickBot="1" x14ac:dyDescent="0.3">
      <c r="A209" s="1">
        <v>2019</v>
      </c>
      <c r="B209" s="1">
        <v>9</v>
      </c>
      <c r="C209" s="1">
        <v>24</v>
      </c>
      <c r="D209" s="1">
        <v>11.2</v>
      </c>
      <c r="E209" s="1" t="s">
        <v>13</v>
      </c>
      <c r="F209" s="19" t="s">
        <v>17</v>
      </c>
      <c r="G209">
        <f t="shared" si="9"/>
        <v>1.1999999999999993</v>
      </c>
      <c r="H209" s="5">
        <v>43732</v>
      </c>
      <c r="I209" s="60">
        <f t="shared" si="10"/>
        <v>11.2</v>
      </c>
      <c r="J209" s="55">
        <v>0</v>
      </c>
      <c r="K209" s="167">
        <v>2.875</v>
      </c>
      <c r="L209" s="167">
        <v>7.5</v>
      </c>
      <c r="M209" s="167">
        <v>58.375</v>
      </c>
      <c r="N209" s="168" t="s">
        <v>120</v>
      </c>
      <c r="R209" s="78"/>
    </row>
    <row r="210" spans="1:18" ht="15.75" customHeight="1" thickBot="1" x14ac:dyDescent="0.3">
      <c r="A210" s="51">
        <v>2019</v>
      </c>
      <c r="B210" s="51">
        <v>9</v>
      </c>
      <c r="C210" s="51">
        <v>25</v>
      </c>
      <c r="D210" s="51">
        <v>11.1</v>
      </c>
      <c r="E210" s="51" t="s">
        <v>13</v>
      </c>
      <c r="F210" s="19" t="s">
        <v>17</v>
      </c>
      <c r="G210" s="30">
        <f t="shared" si="9"/>
        <v>1.0999999999999996</v>
      </c>
      <c r="H210" s="31">
        <v>43733</v>
      </c>
      <c r="I210" s="117">
        <f t="shared" si="10"/>
        <v>11.1</v>
      </c>
      <c r="J210" s="55">
        <v>0</v>
      </c>
      <c r="K210" s="169">
        <v>1.75</v>
      </c>
      <c r="L210" s="169">
        <v>5.5</v>
      </c>
      <c r="M210" s="169">
        <v>64.75</v>
      </c>
      <c r="N210" s="170" t="s">
        <v>117</v>
      </c>
      <c r="R210" s="78"/>
    </row>
    <row r="211" spans="1:18" ht="15.75" customHeight="1" thickBot="1" x14ac:dyDescent="0.3">
      <c r="A211" s="1">
        <v>2019</v>
      </c>
      <c r="B211" s="1">
        <v>9</v>
      </c>
      <c r="C211" s="1">
        <v>26</v>
      </c>
      <c r="D211" s="1">
        <v>6.8</v>
      </c>
      <c r="E211" s="1" t="s">
        <v>12</v>
      </c>
      <c r="F211" s="39" t="s">
        <v>18</v>
      </c>
      <c r="G211">
        <f>D211-5</f>
        <v>1.7999999999999998</v>
      </c>
      <c r="H211" s="5">
        <v>43734</v>
      </c>
      <c r="I211" s="60">
        <f t="shared" si="10"/>
        <v>6.8</v>
      </c>
      <c r="J211" s="55">
        <v>0</v>
      </c>
      <c r="K211" s="143">
        <v>1.25</v>
      </c>
      <c r="L211" s="143">
        <v>4.5</v>
      </c>
      <c r="M211" s="143">
        <v>65.75</v>
      </c>
      <c r="N211" s="143" t="s">
        <v>124</v>
      </c>
      <c r="R211" s="78"/>
    </row>
    <row r="212" spans="1:18" ht="15.75" customHeight="1" thickBot="1" x14ac:dyDescent="0.3">
      <c r="A212" s="1">
        <v>2019</v>
      </c>
      <c r="B212" s="1">
        <v>9</v>
      </c>
      <c r="C212" s="1">
        <v>27</v>
      </c>
      <c r="D212" s="1">
        <v>5.3</v>
      </c>
      <c r="E212" s="1" t="s">
        <v>12</v>
      </c>
      <c r="F212" s="21" t="s">
        <v>18</v>
      </c>
      <c r="G212">
        <f t="shared" ref="G212:G215" si="11">D212-5</f>
        <v>0.29999999999999982</v>
      </c>
      <c r="H212" s="5">
        <v>43735</v>
      </c>
      <c r="I212" s="60">
        <f t="shared" si="10"/>
        <v>5.3</v>
      </c>
      <c r="J212" s="55">
        <v>0</v>
      </c>
      <c r="K212" s="143">
        <v>1.25</v>
      </c>
      <c r="L212" s="143">
        <v>4.25</v>
      </c>
      <c r="M212" s="143">
        <v>65.875</v>
      </c>
      <c r="N212" s="143" t="s">
        <v>127</v>
      </c>
      <c r="R212" s="78"/>
    </row>
    <row r="213" spans="1:18" ht="15.75" customHeight="1" thickBot="1" x14ac:dyDescent="0.3">
      <c r="A213" s="1">
        <v>2019</v>
      </c>
      <c r="B213" s="1">
        <v>9</v>
      </c>
      <c r="C213" s="1">
        <v>28</v>
      </c>
      <c r="D213" s="1">
        <v>8.6</v>
      </c>
      <c r="E213" s="1" t="s">
        <v>12</v>
      </c>
      <c r="F213" s="21" t="s">
        <v>18</v>
      </c>
      <c r="G213">
        <f t="shared" si="11"/>
        <v>3.5999999999999996</v>
      </c>
      <c r="H213" s="5">
        <v>43736</v>
      </c>
      <c r="I213" s="60">
        <f t="shared" si="10"/>
        <v>8.6</v>
      </c>
      <c r="J213" s="55">
        <v>3</v>
      </c>
      <c r="K213" s="143">
        <v>2.625</v>
      </c>
      <c r="L213" s="143">
        <v>7</v>
      </c>
      <c r="M213" s="143">
        <v>81.375</v>
      </c>
      <c r="N213" s="143" t="s">
        <v>120</v>
      </c>
      <c r="R213" s="78"/>
    </row>
    <row r="214" spans="1:18" ht="15.75" customHeight="1" thickBot="1" x14ac:dyDescent="0.3">
      <c r="A214" s="1">
        <v>2019</v>
      </c>
      <c r="B214" s="1">
        <v>9</v>
      </c>
      <c r="C214" s="1">
        <v>29</v>
      </c>
      <c r="D214" s="1">
        <v>6.4</v>
      </c>
      <c r="E214" s="1" t="s">
        <v>12</v>
      </c>
      <c r="F214" s="21" t="s">
        <v>18</v>
      </c>
      <c r="G214">
        <f t="shared" si="11"/>
        <v>1.4000000000000004</v>
      </c>
      <c r="H214" s="5">
        <v>43737</v>
      </c>
      <c r="I214" s="60">
        <f t="shared" si="10"/>
        <v>6.4</v>
      </c>
      <c r="J214" s="55">
        <v>0.6</v>
      </c>
      <c r="K214" s="143">
        <v>3.875</v>
      </c>
      <c r="L214" s="143">
        <v>8.875</v>
      </c>
      <c r="M214" s="143">
        <v>66.75</v>
      </c>
      <c r="N214" s="143" t="s">
        <v>120</v>
      </c>
      <c r="R214" s="78"/>
    </row>
    <row r="215" spans="1:18" ht="15.75" customHeight="1" thickBot="1" x14ac:dyDescent="0.3">
      <c r="A215" s="51">
        <v>2019</v>
      </c>
      <c r="B215" s="51">
        <v>9</v>
      </c>
      <c r="C215" s="51">
        <v>30</v>
      </c>
      <c r="D215" s="51">
        <v>3.5</v>
      </c>
      <c r="E215" s="51" t="s">
        <v>11</v>
      </c>
      <c r="F215" s="21" t="s">
        <v>18</v>
      </c>
      <c r="G215" s="30">
        <f t="shared" si="11"/>
        <v>-1.5</v>
      </c>
      <c r="H215" s="31">
        <v>43738</v>
      </c>
      <c r="I215" s="117">
        <f t="shared" si="10"/>
        <v>3.5</v>
      </c>
      <c r="J215" s="55">
        <v>0.6</v>
      </c>
      <c r="K215" s="143">
        <v>3.625</v>
      </c>
      <c r="L215" s="143">
        <v>9.25</v>
      </c>
      <c r="M215" s="143">
        <v>69.125</v>
      </c>
      <c r="N215" s="143" t="s">
        <v>117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>
      <c r="R239" s="78"/>
    </row>
    <row r="240" spans="18:18" ht="15.75" customHeight="1" x14ac:dyDescent="0.25">
      <c r="R240" s="78"/>
    </row>
    <row r="241" spans="18:18" ht="15.75" customHeight="1" x14ac:dyDescent="0.25">
      <c r="R241" s="78"/>
    </row>
    <row r="242" spans="18:18" ht="15.75" customHeight="1" x14ac:dyDescent="0.25">
      <c r="R242" s="78"/>
    </row>
    <row r="243" spans="18:18" ht="15.75" customHeight="1" x14ac:dyDescent="0.25">
      <c r="R243" s="78"/>
    </row>
    <row r="244" spans="18:18" ht="15.75" customHeight="1" x14ac:dyDescent="0.25">
      <c r="R244" s="78"/>
    </row>
    <row r="245" spans="18:18" ht="15.75" customHeight="1" x14ac:dyDescent="0.25">
      <c r="R245" s="78"/>
    </row>
    <row r="246" spans="18:18" ht="15.75" customHeight="1" x14ac:dyDescent="0.25">
      <c r="R246" s="78"/>
    </row>
    <row r="247" spans="18:18" ht="15.75" customHeight="1" x14ac:dyDescent="0.25">
      <c r="R247" s="78"/>
    </row>
    <row r="248" spans="18:18" ht="15.75" customHeight="1" x14ac:dyDescent="0.25">
      <c r="R248" s="78"/>
    </row>
    <row r="249" spans="18:18" ht="15.75" customHeight="1" x14ac:dyDescent="0.25">
      <c r="R249" s="78"/>
    </row>
    <row r="250" spans="18:18" ht="15.75" customHeight="1" x14ac:dyDescent="0.25">
      <c r="R250" s="78"/>
    </row>
    <row r="251" spans="18:18" ht="15.75" customHeight="1" x14ac:dyDescent="0.25">
      <c r="R251" s="78"/>
    </row>
    <row r="252" spans="18:18" ht="15.75" customHeight="1" x14ac:dyDescent="0.25">
      <c r="R252" s="78"/>
    </row>
    <row r="253" spans="18:18" ht="15.75" customHeight="1" x14ac:dyDescent="0.25">
      <c r="R253" s="78"/>
    </row>
    <row r="254" spans="18:18" ht="15.75" customHeight="1" x14ac:dyDescent="0.25">
      <c r="R254" s="78"/>
    </row>
    <row r="255" spans="18:18" ht="15.75" customHeight="1" x14ac:dyDescent="0.25">
      <c r="R255" s="78"/>
    </row>
    <row r="256" spans="18:18" ht="15.75" customHeight="1" x14ac:dyDescent="0.25">
      <c r="R256" s="78"/>
    </row>
    <row r="257" spans="18:18" ht="15.75" customHeight="1" x14ac:dyDescent="0.25">
      <c r="R257" s="78"/>
    </row>
    <row r="258" spans="18:18" ht="15.75" customHeight="1" x14ac:dyDescent="0.25">
      <c r="R258" s="78"/>
    </row>
    <row r="259" spans="18:18" ht="15.75" customHeight="1" x14ac:dyDescent="0.25">
      <c r="R259" s="78"/>
    </row>
    <row r="260" spans="18:18" ht="15.75" customHeight="1" x14ac:dyDescent="0.25">
      <c r="R260" s="78"/>
    </row>
    <row r="261" spans="18:18" ht="15.75" customHeight="1" x14ac:dyDescent="0.25">
      <c r="R261" s="78"/>
    </row>
    <row r="262" spans="18:18" ht="15.75" customHeight="1" x14ac:dyDescent="0.25">
      <c r="R262" s="78"/>
    </row>
    <row r="263" spans="18:18" ht="15.75" customHeight="1" x14ac:dyDescent="0.25">
      <c r="R263" s="78"/>
    </row>
    <row r="264" spans="18:18" ht="15.75" customHeight="1" x14ac:dyDescent="0.25">
      <c r="R264" s="78"/>
    </row>
    <row r="265" spans="18:18" ht="15.75" customHeight="1" x14ac:dyDescent="0.25">
      <c r="R265" s="78"/>
    </row>
    <row r="266" spans="18:18" ht="15.75" customHeight="1" x14ac:dyDescent="0.25">
      <c r="R266" s="78"/>
    </row>
    <row r="267" spans="18:18" ht="15.75" customHeight="1" x14ac:dyDescent="0.25">
      <c r="R267" s="78"/>
    </row>
    <row r="268" spans="18:18" ht="15.75" customHeight="1" x14ac:dyDescent="0.25">
      <c r="R268" s="78"/>
    </row>
    <row r="269" spans="18:18" ht="15.75" customHeight="1" x14ac:dyDescent="0.25">
      <c r="R269" s="78"/>
    </row>
    <row r="270" spans="18:18" ht="15.75" customHeight="1" x14ac:dyDescent="0.25">
      <c r="R270" s="78"/>
    </row>
    <row r="271" spans="18:18" ht="15.75" customHeight="1" x14ac:dyDescent="0.25">
      <c r="R271" s="78"/>
    </row>
    <row r="272" spans="18:18" ht="15.75" customHeight="1" x14ac:dyDescent="0.25">
      <c r="R272" s="78"/>
    </row>
    <row r="273" spans="18:18" ht="15.75" customHeight="1" x14ac:dyDescent="0.25">
      <c r="R273" s="78"/>
    </row>
    <row r="274" spans="18:18" ht="15.75" customHeight="1" x14ac:dyDescent="0.25">
      <c r="R274" s="78"/>
    </row>
    <row r="275" spans="18:18" ht="15.75" customHeight="1" x14ac:dyDescent="0.25"/>
    <row r="276" spans="18:18" ht="15.75" customHeight="1" x14ac:dyDescent="0.25"/>
    <row r="277" spans="18:18" ht="15.75" customHeight="1" x14ac:dyDescent="0.25"/>
    <row r="278" spans="18:18" ht="15.75" customHeight="1" x14ac:dyDescent="0.25"/>
    <row r="279" spans="18:18" ht="15.75" customHeight="1" x14ac:dyDescent="0.25"/>
    <row r="280" spans="18:18" ht="15.75" customHeight="1" x14ac:dyDescent="0.25"/>
    <row r="281" spans="18:18" ht="15.75" customHeight="1" x14ac:dyDescent="0.25"/>
    <row r="282" spans="18:18" ht="15.75" customHeight="1" x14ac:dyDescent="0.25"/>
    <row r="283" spans="18:18" ht="15.75" customHeight="1" x14ac:dyDescent="0.25"/>
    <row r="284" spans="18:18" ht="15.75" customHeight="1" x14ac:dyDescent="0.25"/>
    <row r="285" spans="18:18" ht="15.75" customHeight="1" x14ac:dyDescent="0.25"/>
    <row r="286" spans="18:18" ht="15.75" customHeight="1" x14ac:dyDescent="0.25"/>
    <row r="287" spans="18:18" ht="15.75" customHeight="1" x14ac:dyDescent="0.25"/>
    <row r="288" spans="18:1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H1" zoomScale="80" zoomScaleNormal="80" workbookViewId="0">
      <pane ySplit="1" topLeftCell="A32" activePane="bottomLeft" state="frozen"/>
      <selection activeCell="F5" sqref="F5"/>
      <selection pane="bottomLeft" activeCell="Y17" sqref="Y17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3.85546875" customWidth="1"/>
    <col min="7" max="7" width="12.7109375" bestFit="1" customWidth="1"/>
    <col min="8" max="8" width="12" bestFit="1" customWidth="1"/>
    <col min="9" max="9" width="16.28515625" style="60" customWidth="1"/>
    <col min="10" max="10" width="19.42578125" customWidth="1"/>
    <col min="11" max="12" width="12.28515625" style="143" customWidth="1"/>
    <col min="13" max="13" width="12.42578125" style="143" customWidth="1"/>
    <col min="14" max="14" width="11.85546875" style="143" customWidth="1"/>
    <col min="15" max="15" width="7.140625" customWidth="1"/>
    <col min="16" max="16" width="8.42578125" customWidth="1"/>
    <col min="17" max="17" width="10.5703125" customWidth="1"/>
    <col min="18" max="18" width="6.7109375" customWidth="1"/>
    <col min="19" max="19" width="7.28515625" customWidth="1"/>
    <col min="20" max="20" width="7.140625" customWidth="1"/>
    <col min="21" max="21" width="7.7109375" customWidth="1"/>
    <col min="22" max="22" width="7.42578125" customWidth="1"/>
    <col min="23" max="23" width="8.42578125" bestFit="1" customWidth="1"/>
    <col min="24" max="24" width="8.28515625" bestFit="1" customWidth="1"/>
    <col min="25" max="25" width="13.5703125" customWidth="1"/>
    <col min="26" max="26" width="8.7109375" customWidth="1"/>
    <col min="27" max="27" width="12" customWidth="1"/>
    <col min="28" max="28" width="17.42578125" customWidth="1"/>
  </cols>
  <sheetData>
    <row r="1" spans="1:28" ht="53.25" customHeight="1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6.5" thickBot="1" x14ac:dyDescent="0.3">
      <c r="A2" s="1">
        <v>2020</v>
      </c>
      <c r="B2" s="1">
        <v>3</v>
      </c>
      <c r="C2" s="1">
        <v>1</v>
      </c>
      <c r="D2" s="1">
        <v>0.4</v>
      </c>
      <c r="E2" s="1" t="s">
        <v>11</v>
      </c>
      <c r="F2" s="1" t="s">
        <v>9</v>
      </c>
      <c r="G2">
        <f>D2+5</f>
        <v>5.4</v>
      </c>
      <c r="H2" s="5">
        <v>43891</v>
      </c>
      <c r="I2" s="60">
        <f>D2</f>
        <v>0.4</v>
      </c>
      <c r="J2" s="96">
        <v>0</v>
      </c>
      <c r="K2" s="143">
        <v>1</v>
      </c>
      <c r="L2" s="143">
        <v>3.625</v>
      </c>
      <c r="M2" s="143">
        <v>79.375</v>
      </c>
      <c r="N2" s="143" t="s">
        <v>127</v>
      </c>
      <c r="R2" s="2"/>
    </row>
    <row r="3" spans="1:28" ht="16.5" thickBot="1" x14ac:dyDescent="0.3">
      <c r="A3" s="1">
        <v>2020</v>
      </c>
      <c r="B3" s="1">
        <v>3</v>
      </c>
      <c r="C3" s="1">
        <v>2</v>
      </c>
      <c r="D3" s="1">
        <v>-1.5</v>
      </c>
      <c r="E3" s="1" t="s">
        <v>10</v>
      </c>
      <c r="F3" s="1" t="s">
        <v>9</v>
      </c>
      <c r="G3">
        <f t="shared" ref="G3:G30" si="0">D3+5</f>
        <v>3.5</v>
      </c>
      <c r="H3" s="5">
        <v>43892</v>
      </c>
      <c r="I3" s="60">
        <f t="shared" ref="I3:I66" si="1">D3</f>
        <v>-1.5</v>
      </c>
      <c r="J3" s="55">
        <v>0</v>
      </c>
      <c r="K3" s="143">
        <v>1.5</v>
      </c>
      <c r="L3" s="143">
        <v>4.5</v>
      </c>
      <c r="M3" s="143">
        <v>75.75</v>
      </c>
      <c r="N3" s="143" t="s">
        <v>118</v>
      </c>
      <c r="R3" s="2"/>
    </row>
    <row r="4" spans="1:28" ht="16.5" thickBot="1" x14ac:dyDescent="0.3">
      <c r="A4" s="1">
        <v>2020</v>
      </c>
      <c r="B4" s="1">
        <v>3</v>
      </c>
      <c r="C4" s="1">
        <v>3</v>
      </c>
      <c r="D4" s="1">
        <v>-1.9</v>
      </c>
      <c r="E4" s="1" t="s">
        <v>10</v>
      </c>
      <c r="F4" s="1" t="s">
        <v>9</v>
      </c>
      <c r="G4">
        <f t="shared" si="0"/>
        <v>3.1</v>
      </c>
      <c r="H4" s="5">
        <v>43893</v>
      </c>
      <c r="I4" s="60">
        <f t="shared" si="1"/>
        <v>-1.9</v>
      </c>
      <c r="J4" s="55">
        <v>0</v>
      </c>
      <c r="K4" s="143">
        <v>1.625</v>
      </c>
      <c r="L4" s="143">
        <v>3.25</v>
      </c>
      <c r="M4" s="143">
        <v>86.75</v>
      </c>
      <c r="N4" s="143" t="s">
        <v>119</v>
      </c>
      <c r="R4" s="2"/>
    </row>
    <row r="5" spans="1:28" ht="16.5" thickBot="1" x14ac:dyDescent="0.3">
      <c r="A5" s="1">
        <v>2020</v>
      </c>
      <c r="B5" s="1">
        <v>3</v>
      </c>
      <c r="C5" s="1">
        <v>4</v>
      </c>
      <c r="D5" s="1">
        <v>-3.2</v>
      </c>
      <c r="E5" s="1" t="s">
        <v>10</v>
      </c>
      <c r="F5" s="1" t="s">
        <v>9</v>
      </c>
      <c r="G5">
        <f t="shared" si="0"/>
        <v>1.7999999999999998</v>
      </c>
      <c r="H5" s="5">
        <v>43894</v>
      </c>
      <c r="I5" s="60">
        <f t="shared" si="1"/>
        <v>-3.2</v>
      </c>
      <c r="J5" s="55">
        <v>3</v>
      </c>
      <c r="K5" s="143">
        <v>4.125</v>
      </c>
      <c r="L5" s="143">
        <v>9.25</v>
      </c>
      <c r="M5" s="143">
        <v>85.75</v>
      </c>
      <c r="N5" s="143" t="s">
        <v>120</v>
      </c>
      <c r="R5" s="112"/>
    </row>
    <row r="6" spans="1:28" ht="16.5" thickBot="1" x14ac:dyDescent="0.3">
      <c r="A6" s="1">
        <v>2020</v>
      </c>
      <c r="B6" s="1">
        <v>3</v>
      </c>
      <c r="C6" s="1">
        <v>5</v>
      </c>
      <c r="D6" s="1">
        <v>-2</v>
      </c>
      <c r="E6" s="1" t="s">
        <v>10</v>
      </c>
      <c r="F6" s="1" t="s">
        <v>9</v>
      </c>
      <c r="G6">
        <f t="shared" si="0"/>
        <v>3</v>
      </c>
      <c r="H6" s="5">
        <v>43895</v>
      </c>
      <c r="I6" s="60">
        <f t="shared" si="1"/>
        <v>-2</v>
      </c>
      <c r="J6" s="55">
        <v>0.4</v>
      </c>
      <c r="K6" s="143">
        <v>5.25</v>
      </c>
      <c r="L6" s="143">
        <v>10.5</v>
      </c>
      <c r="M6" s="143">
        <v>74</v>
      </c>
      <c r="N6" s="143" t="s">
        <v>119</v>
      </c>
      <c r="R6" s="112"/>
    </row>
    <row r="7" spans="1:28" ht="16.5" thickBot="1" x14ac:dyDescent="0.3">
      <c r="A7" s="1">
        <v>2020</v>
      </c>
      <c r="B7" s="1">
        <v>3</v>
      </c>
      <c r="C7" s="1">
        <v>6</v>
      </c>
      <c r="D7" s="1">
        <v>-7.1</v>
      </c>
      <c r="E7" s="1" t="s">
        <v>9</v>
      </c>
      <c r="F7" s="1" t="s">
        <v>9</v>
      </c>
      <c r="G7">
        <f t="shared" si="0"/>
        <v>-2.0999999999999996</v>
      </c>
      <c r="H7" s="5">
        <v>43896</v>
      </c>
      <c r="I7" s="60">
        <f t="shared" si="1"/>
        <v>-7.1</v>
      </c>
      <c r="J7" s="55">
        <v>2</v>
      </c>
      <c r="K7" s="143">
        <v>2.125</v>
      </c>
      <c r="L7" s="143">
        <v>5</v>
      </c>
      <c r="M7" s="143">
        <v>65.625</v>
      </c>
      <c r="N7" s="143" t="s">
        <v>126</v>
      </c>
      <c r="R7" s="112"/>
    </row>
    <row r="8" spans="1:28" ht="15.75" thickBot="1" x14ac:dyDescent="0.3">
      <c r="A8" s="1">
        <v>2020</v>
      </c>
      <c r="B8" s="1">
        <v>3</v>
      </c>
      <c r="C8" s="1">
        <v>7</v>
      </c>
      <c r="D8" s="1">
        <v>-15.1</v>
      </c>
      <c r="E8" s="1" t="s">
        <v>9</v>
      </c>
      <c r="F8" s="1" t="s">
        <v>9</v>
      </c>
      <c r="G8">
        <f t="shared" si="0"/>
        <v>-10.1</v>
      </c>
      <c r="H8" s="5">
        <v>43897</v>
      </c>
      <c r="I8" s="60">
        <f t="shared" si="1"/>
        <v>-15.1</v>
      </c>
      <c r="J8" s="55">
        <v>0</v>
      </c>
      <c r="K8" s="143">
        <v>2.625</v>
      </c>
      <c r="L8" s="143">
        <v>6.125</v>
      </c>
      <c r="M8" s="143">
        <v>69.25</v>
      </c>
      <c r="N8" s="143" t="s">
        <v>119</v>
      </c>
      <c r="R8" s="78"/>
    </row>
    <row r="9" spans="1:28" ht="15.75" thickBot="1" x14ac:dyDescent="0.3">
      <c r="A9" s="1">
        <v>2020</v>
      </c>
      <c r="B9" s="1">
        <v>3</v>
      </c>
      <c r="C9" s="1">
        <v>8</v>
      </c>
      <c r="D9" s="1">
        <v>-11.7</v>
      </c>
      <c r="E9" s="1" t="s">
        <v>9</v>
      </c>
      <c r="F9" s="1" t="s">
        <v>9</v>
      </c>
      <c r="G9">
        <f t="shared" si="0"/>
        <v>-6.6999999999999993</v>
      </c>
      <c r="H9" s="5">
        <v>43898</v>
      </c>
      <c r="I9" s="60">
        <f t="shared" si="1"/>
        <v>-11.7</v>
      </c>
      <c r="J9" s="55">
        <v>1.5</v>
      </c>
      <c r="K9" s="143">
        <v>5.25</v>
      </c>
      <c r="L9" s="143">
        <v>12</v>
      </c>
      <c r="M9" s="143">
        <v>76.75</v>
      </c>
      <c r="N9" s="143" t="s">
        <v>120</v>
      </c>
      <c r="R9" s="78"/>
    </row>
    <row r="10" spans="1:28" ht="15.75" thickBot="1" x14ac:dyDescent="0.3">
      <c r="A10" s="1">
        <v>2020</v>
      </c>
      <c r="B10" s="1">
        <v>3</v>
      </c>
      <c r="C10" s="1">
        <v>9</v>
      </c>
      <c r="D10" s="1">
        <v>-5.2</v>
      </c>
      <c r="E10" s="1" t="s">
        <v>9</v>
      </c>
      <c r="F10" s="1" t="s">
        <v>9</v>
      </c>
      <c r="G10">
        <f t="shared" si="0"/>
        <v>-0.20000000000000018</v>
      </c>
      <c r="H10" s="5">
        <v>43899</v>
      </c>
      <c r="I10" s="60">
        <f t="shared" si="1"/>
        <v>-5.2</v>
      </c>
      <c r="J10" s="55">
        <v>0.6</v>
      </c>
      <c r="K10" s="143">
        <v>5.375</v>
      </c>
      <c r="L10" s="143">
        <v>11.75</v>
      </c>
      <c r="M10" s="143">
        <v>75.75</v>
      </c>
      <c r="N10" s="143" t="s">
        <v>120</v>
      </c>
      <c r="R10" s="78"/>
    </row>
    <row r="11" spans="1:28" ht="15.75" thickBot="1" x14ac:dyDescent="0.3">
      <c r="A11" s="1">
        <v>2020</v>
      </c>
      <c r="B11" s="1">
        <v>3</v>
      </c>
      <c r="C11" s="1">
        <v>10</v>
      </c>
      <c r="D11" s="1">
        <v>-3.1</v>
      </c>
      <c r="E11" s="1" t="s">
        <v>10</v>
      </c>
      <c r="F11" s="1" t="s">
        <v>9</v>
      </c>
      <c r="G11">
        <f t="shared" si="0"/>
        <v>1.9</v>
      </c>
      <c r="H11" s="5">
        <v>43900</v>
      </c>
      <c r="I11" s="60">
        <f t="shared" si="1"/>
        <v>-3.1</v>
      </c>
      <c r="J11" s="55">
        <v>5.0999999999999996</v>
      </c>
      <c r="K11" s="143">
        <v>3.5</v>
      </c>
      <c r="L11" s="143">
        <v>7.375</v>
      </c>
      <c r="M11" s="143">
        <v>76.125</v>
      </c>
      <c r="N11" s="143" t="s">
        <v>122</v>
      </c>
      <c r="R11" s="78"/>
    </row>
    <row r="12" spans="1:28" ht="15.75" thickBot="1" x14ac:dyDescent="0.3">
      <c r="A12" s="1">
        <v>2020</v>
      </c>
      <c r="B12" s="1">
        <v>3</v>
      </c>
      <c r="C12" s="1">
        <v>11</v>
      </c>
      <c r="D12" s="1">
        <v>-10.7</v>
      </c>
      <c r="E12" s="1" t="s">
        <v>9</v>
      </c>
      <c r="F12" s="1" t="s">
        <v>9</v>
      </c>
      <c r="G12">
        <f t="shared" si="0"/>
        <v>-5.6999999999999993</v>
      </c>
      <c r="H12" s="5">
        <v>43901</v>
      </c>
      <c r="I12" s="60">
        <f t="shared" si="1"/>
        <v>-10.7</v>
      </c>
      <c r="J12" s="55">
        <v>0</v>
      </c>
      <c r="K12" s="143">
        <v>1.375</v>
      </c>
      <c r="L12" s="143">
        <v>3.25</v>
      </c>
      <c r="M12" s="143">
        <v>73.875</v>
      </c>
      <c r="N12" s="143" t="s">
        <v>121</v>
      </c>
      <c r="R12" s="78"/>
    </row>
    <row r="13" spans="1:28" ht="15.75" thickBot="1" x14ac:dyDescent="0.3">
      <c r="A13" s="1">
        <v>2020</v>
      </c>
      <c r="B13" s="1">
        <v>3</v>
      </c>
      <c r="C13" s="1">
        <v>12</v>
      </c>
      <c r="D13" s="1">
        <v>-6.7</v>
      </c>
      <c r="E13" s="1" t="s">
        <v>9</v>
      </c>
      <c r="F13" s="1" t="s">
        <v>9</v>
      </c>
      <c r="G13">
        <f t="shared" si="0"/>
        <v>-1.7000000000000002</v>
      </c>
      <c r="H13" s="5">
        <v>43902</v>
      </c>
      <c r="I13" s="60">
        <f t="shared" si="1"/>
        <v>-6.7</v>
      </c>
      <c r="J13" s="55">
        <v>0</v>
      </c>
      <c r="K13" s="143">
        <v>2.125</v>
      </c>
      <c r="L13" s="143">
        <v>5.125</v>
      </c>
      <c r="M13" s="143">
        <v>70.25</v>
      </c>
      <c r="N13" s="143" t="s">
        <v>117</v>
      </c>
      <c r="R13" s="78"/>
    </row>
    <row r="14" spans="1:28" ht="15.75" thickBot="1" x14ac:dyDescent="0.3">
      <c r="A14" s="1">
        <v>2020</v>
      </c>
      <c r="B14" s="1">
        <v>3</v>
      </c>
      <c r="C14" s="1">
        <v>13</v>
      </c>
      <c r="D14" s="1">
        <v>-4.5</v>
      </c>
      <c r="E14" s="1" t="s">
        <v>10</v>
      </c>
      <c r="F14" s="1" t="s">
        <v>9</v>
      </c>
      <c r="G14">
        <f t="shared" si="0"/>
        <v>0.5</v>
      </c>
      <c r="H14" s="5">
        <v>43903</v>
      </c>
      <c r="I14" s="60">
        <f t="shared" si="1"/>
        <v>-4.5</v>
      </c>
      <c r="J14" s="55">
        <v>0</v>
      </c>
      <c r="K14" s="143">
        <v>0.875</v>
      </c>
      <c r="L14" s="143">
        <v>2.75</v>
      </c>
      <c r="M14" s="143">
        <v>56.125</v>
      </c>
      <c r="N14" s="143" t="s">
        <v>124</v>
      </c>
      <c r="R14" s="78"/>
    </row>
    <row r="15" spans="1:28" ht="16.5" thickBot="1" x14ac:dyDescent="0.3">
      <c r="A15" s="1">
        <v>2020</v>
      </c>
      <c r="B15" s="1">
        <v>3</v>
      </c>
      <c r="C15" s="1">
        <v>14</v>
      </c>
      <c r="D15" s="1">
        <v>-1.6</v>
      </c>
      <c r="E15" s="1" t="s">
        <v>10</v>
      </c>
      <c r="F15" s="8" t="s">
        <v>10</v>
      </c>
      <c r="G15">
        <f t="shared" si="0"/>
        <v>3.4</v>
      </c>
      <c r="H15" s="5">
        <v>43904</v>
      </c>
      <c r="I15" s="60">
        <f t="shared" si="1"/>
        <v>-1.6</v>
      </c>
      <c r="J15" s="55">
        <v>0</v>
      </c>
      <c r="K15" s="165">
        <v>3.375</v>
      </c>
      <c r="L15" s="165">
        <v>8</v>
      </c>
      <c r="M15" s="165">
        <v>69.25</v>
      </c>
      <c r="N15" s="166" t="s">
        <v>117</v>
      </c>
      <c r="R15" s="78"/>
    </row>
    <row r="16" spans="1:28" ht="16.5" thickBot="1" x14ac:dyDescent="0.3">
      <c r="A16" s="1">
        <v>2020</v>
      </c>
      <c r="B16" s="1">
        <v>3</v>
      </c>
      <c r="C16" s="1">
        <v>15</v>
      </c>
      <c r="D16" s="1">
        <v>2.8</v>
      </c>
      <c r="E16" s="1" t="s">
        <v>11</v>
      </c>
      <c r="F16" s="8" t="s">
        <v>10</v>
      </c>
      <c r="G16">
        <f t="shared" si="0"/>
        <v>7.8</v>
      </c>
      <c r="H16" s="5">
        <v>43905</v>
      </c>
      <c r="I16" s="60">
        <f t="shared" si="1"/>
        <v>2.8</v>
      </c>
      <c r="J16" s="55">
        <v>0</v>
      </c>
      <c r="K16" s="167">
        <v>3</v>
      </c>
      <c r="L16" s="167">
        <v>8.25</v>
      </c>
      <c r="M16" s="167">
        <v>69.75</v>
      </c>
      <c r="N16" s="168" t="s">
        <v>117</v>
      </c>
      <c r="R16" s="78"/>
    </row>
    <row r="17" spans="1:18" ht="16.5" thickBot="1" x14ac:dyDescent="0.3">
      <c r="A17" s="1">
        <v>2020</v>
      </c>
      <c r="B17" s="1">
        <v>3</v>
      </c>
      <c r="C17" s="1">
        <v>16</v>
      </c>
      <c r="D17" s="1">
        <v>3.9</v>
      </c>
      <c r="E17" s="1" t="s">
        <v>11</v>
      </c>
      <c r="F17" s="8" t="s">
        <v>10</v>
      </c>
      <c r="G17">
        <f t="shared" si="0"/>
        <v>8.9</v>
      </c>
      <c r="H17" s="5">
        <v>43906</v>
      </c>
      <c r="I17" s="60">
        <f t="shared" si="1"/>
        <v>3.9</v>
      </c>
      <c r="J17" s="55">
        <v>0.4</v>
      </c>
      <c r="K17" s="167">
        <v>4.625</v>
      </c>
      <c r="L17" s="167">
        <v>9.375</v>
      </c>
      <c r="M17" s="167">
        <v>75.625</v>
      </c>
      <c r="N17" s="168" t="s">
        <v>119</v>
      </c>
      <c r="R17" s="78"/>
    </row>
    <row r="18" spans="1:18" ht="16.5" thickBot="1" x14ac:dyDescent="0.3">
      <c r="A18" s="1">
        <v>2020</v>
      </c>
      <c r="B18" s="1">
        <v>3</v>
      </c>
      <c r="C18" s="1">
        <v>17</v>
      </c>
      <c r="D18" s="1">
        <v>-0.2</v>
      </c>
      <c r="E18" s="1" t="s">
        <v>10</v>
      </c>
      <c r="F18" s="8" t="s">
        <v>10</v>
      </c>
      <c r="G18">
        <f t="shared" si="0"/>
        <v>4.8</v>
      </c>
      <c r="H18" s="5">
        <v>43907</v>
      </c>
      <c r="I18" s="60">
        <f t="shared" si="1"/>
        <v>-0.2</v>
      </c>
      <c r="J18" s="55">
        <v>0</v>
      </c>
      <c r="K18" s="167">
        <v>3</v>
      </c>
      <c r="L18" s="167">
        <v>6.375</v>
      </c>
      <c r="M18" s="167">
        <v>75.875</v>
      </c>
      <c r="N18" s="168" t="s">
        <v>121</v>
      </c>
      <c r="R18" s="78"/>
    </row>
    <row r="19" spans="1:18" ht="16.5" thickBot="1" x14ac:dyDescent="0.3">
      <c r="A19" s="1">
        <v>2020</v>
      </c>
      <c r="B19" s="1">
        <v>3</v>
      </c>
      <c r="C19" s="1">
        <v>18</v>
      </c>
      <c r="D19" s="1">
        <v>1.6</v>
      </c>
      <c r="E19" s="1" t="s">
        <v>11</v>
      </c>
      <c r="F19" s="8" t="s">
        <v>10</v>
      </c>
      <c r="G19">
        <f t="shared" si="0"/>
        <v>6.6</v>
      </c>
      <c r="H19" s="5">
        <v>43908</v>
      </c>
      <c r="I19" s="60">
        <f t="shared" si="1"/>
        <v>1.6</v>
      </c>
      <c r="J19" s="55">
        <v>1.9</v>
      </c>
      <c r="K19" s="167">
        <v>5.375</v>
      </c>
      <c r="L19" s="167">
        <v>10.75</v>
      </c>
      <c r="M19" s="167">
        <v>77.125</v>
      </c>
      <c r="N19" s="168" t="s">
        <v>119</v>
      </c>
      <c r="R19" s="78"/>
    </row>
    <row r="20" spans="1:18" ht="16.5" thickBot="1" x14ac:dyDescent="0.3">
      <c r="A20" s="1">
        <v>2020</v>
      </c>
      <c r="B20" s="1">
        <v>3</v>
      </c>
      <c r="C20" s="1">
        <v>19</v>
      </c>
      <c r="D20" s="1">
        <v>-0.7</v>
      </c>
      <c r="E20" s="1" t="s">
        <v>10</v>
      </c>
      <c r="F20" s="8" t="s">
        <v>10</v>
      </c>
      <c r="G20">
        <f t="shared" si="0"/>
        <v>4.3</v>
      </c>
      <c r="H20" s="5">
        <v>43909</v>
      </c>
      <c r="I20" s="60">
        <f t="shared" si="1"/>
        <v>-0.7</v>
      </c>
      <c r="J20" s="55">
        <v>0</v>
      </c>
      <c r="K20" s="167">
        <v>3.375</v>
      </c>
      <c r="L20" s="167">
        <v>6.875</v>
      </c>
      <c r="M20" s="167">
        <v>77.75</v>
      </c>
      <c r="N20" s="168" t="s">
        <v>120</v>
      </c>
      <c r="R20" s="78"/>
    </row>
    <row r="21" spans="1:18" ht="15.75" customHeight="1" thickBot="1" x14ac:dyDescent="0.3">
      <c r="A21" s="1">
        <v>2020</v>
      </c>
      <c r="B21" s="1">
        <v>3</v>
      </c>
      <c r="C21" s="1">
        <v>20</v>
      </c>
      <c r="D21" s="1">
        <v>0.3</v>
      </c>
      <c r="E21" s="1" t="s">
        <v>11</v>
      </c>
      <c r="F21" s="8" t="s">
        <v>10</v>
      </c>
      <c r="G21">
        <f t="shared" si="0"/>
        <v>5.3</v>
      </c>
      <c r="H21" s="5">
        <v>43910</v>
      </c>
      <c r="I21" s="60">
        <f t="shared" si="1"/>
        <v>0.3</v>
      </c>
      <c r="J21" s="55">
        <v>0</v>
      </c>
      <c r="K21" s="167">
        <v>4</v>
      </c>
      <c r="L21" s="167">
        <v>9.5</v>
      </c>
      <c r="M21" s="167">
        <v>70.75</v>
      </c>
      <c r="N21" s="168" t="s">
        <v>120</v>
      </c>
      <c r="R21" s="78"/>
    </row>
    <row r="22" spans="1:18" ht="15.75" customHeight="1" thickBot="1" x14ac:dyDescent="0.3">
      <c r="A22" s="1">
        <v>2020</v>
      </c>
      <c r="B22" s="1">
        <v>3</v>
      </c>
      <c r="C22" s="1">
        <v>21</v>
      </c>
      <c r="D22" s="1">
        <v>2.2000000000000002</v>
      </c>
      <c r="E22" s="1" t="s">
        <v>11</v>
      </c>
      <c r="F22" s="8" t="s">
        <v>10</v>
      </c>
      <c r="G22">
        <f t="shared" si="0"/>
        <v>7.2</v>
      </c>
      <c r="H22" s="5">
        <v>43911</v>
      </c>
      <c r="I22" s="60">
        <f t="shared" si="1"/>
        <v>2.2000000000000002</v>
      </c>
      <c r="J22" s="55">
        <v>0</v>
      </c>
      <c r="K22" s="167">
        <v>2.25</v>
      </c>
      <c r="L22" s="167">
        <v>6.625</v>
      </c>
      <c r="M22" s="167">
        <v>61.5</v>
      </c>
      <c r="N22" s="168" t="s">
        <v>121</v>
      </c>
      <c r="R22" s="78"/>
    </row>
    <row r="23" spans="1:18" ht="15.75" customHeight="1" thickBot="1" x14ac:dyDescent="0.3">
      <c r="A23" s="1">
        <v>2020</v>
      </c>
      <c r="B23" s="1">
        <v>3</v>
      </c>
      <c r="C23" s="1">
        <v>22</v>
      </c>
      <c r="D23" s="1">
        <v>2.9</v>
      </c>
      <c r="E23" s="1" t="s">
        <v>11</v>
      </c>
      <c r="F23" s="8" t="s">
        <v>10</v>
      </c>
      <c r="G23">
        <f t="shared" si="0"/>
        <v>7.9</v>
      </c>
      <c r="H23" s="5">
        <v>43912</v>
      </c>
      <c r="I23" s="60">
        <f t="shared" si="1"/>
        <v>2.9</v>
      </c>
      <c r="J23" s="55">
        <v>1.7</v>
      </c>
      <c r="K23" s="167">
        <v>7</v>
      </c>
      <c r="L23" s="167">
        <v>14.5</v>
      </c>
      <c r="M23" s="167">
        <v>76.875</v>
      </c>
      <c r="N23" s="168" t="s">
        <v>119</v>
      </c>
      <c r="R23" s="78"/>
    </row>
    <row r="24" spans="1:18" ht="15.75" customHeight="1" thickBot="1" x14ac:dyDescent="0.3">
      <c r="A24" s="1">
        <v>2020</v>
      </c>
      <c r="B24" s="1">
        <v>3</v>
      </c>
      <c r="C24" s="1">
        <v>23</v>
      </c>
      <c r="D24" s="1">
        <v>-2.7</v>
      </c>
      <c r="E24" s="1" t="s">
        <v>10</v>
      </c>
      <c r="F24" s="8" t="s">
        <v>10</v>
      </c>
      <c r="G24">
        <f t="shared" si="0"/>
        <v>2.2999999999999998</v>
      </c>
      <c r="H24" s="5">
        <v>43913</v>
      </c>
      <c r="I24" s="60">
        <f t="shared" si="1"/>
        <v>-2.7</v>
      </c>
      <c r="J24" s="55">
        <v>0.3</v>
      </c>
      <c r="K24" s="167">
        <v>2</v>
      </c>
      <c r="L24" s="167">
        <v>5.5</v>
      </c>
      <c r="M24" s="167">
        <v>59.125</v>
      </c>
      <c r="N24" s="168" t="s">
        <v>122</v>
      </c>
      <c r="R24" s="78"/>
    </row>
    <row r="25" spans="1:18" ht="15.75" customHeight="1" thickBot="1" x14ac:dyDescent="0.3">
      <c r="A25" s="1">
        <v>2020</v>
      </c>
      <c r="B25" s="1">
        <v>3</v>
      </c>
      <c r="C25" s="1">
        <v>24</v>
      </c>
      <c r="D25" s="1">
        <v>-8.1999999999999993</v>
      </c>
      <c r="E25" s="1" t="s">
        <v>9</v>
      </c>
      <c r="F25" s="8" t="s">
        <v>10</v>
      </c>
      <c r="G25">
        <f t="shared" si="0"/>
        <v>-3.1999999999999993</v>
      </c>
      <c r="H25" s="5">
        <v>43914</v>
      </c>
      <c r="I25" s="60">
        <f t="shared" si="1"/>
        <v>-8.1999999999999993</v>
      </c>
      <c r="J25" s="55">
        <v>0</v>
      </c>
      <c r="K25" s="167">
        <v>1.25</v>
      </c>
      <c r="L25" s="167">
        <v>4.625</v>
      </c>
      <c r="M25" s="167">
        <v>61.875</v>
      </c>
      <c r="N25" s="168" t="s">
        <v>119</v>
      </c>
      <c r="R25" s="78"/>
    </row>
    <row r="26" spans="1:18" ht="15.75" customHeight="1" thickBot="1" x14ac:dyDescent="0.3">
      <c r="A26" s="1">
        <v>2020</v>
      </c>
      <c r="B26" s="1">
        <v>3</v>
      </c>
      <c r="C26" s="1">
        <v>25</v>
      </c>
      <c r="D26" s="1">
        <v>-9.6999999999999993</v>
      </c>
      <c r="E26" s="1" t="s">
        <v>9</v>
      </c>
      <c r="F26" s="8" t="s">
        <v>10</v>
      </c>
      <c r="G26">
        <f t="shared" si="0"/>
        <v>-4.6999999999999993</v>
      </c>
      <c r="H26" s="5">
        <v>43915</v>
      </c>
      <c r="I26" s="60">
        <f t="shared" si="1"/>
        <v>-9.6999999999999993</v>
      </c>
      <c r="J26" s="55">
        <v>0</v>
      </c>
      <c r="K26" s="167">
        <v>1.75</v>
      </c>
      <c r="L26" s="167">
        <v>4.125</v>
      </c>
      <c r="M26" s="167">
        <v>65</v>
      </c>
      <c r="N26" s="168" t="s">
        <v>117</v>
      </c>
      <c r="R26" s="78"/>
    </row>
    <row r="27" spans="1:18" ht="15.75" customHeight="1" thickBot="1" x14ac:dyDescent="0.3">
      <c r="A27" s="1">
        <v>2020</v>
      </c>
      <c r="B27" s="1">
        <v>3</v>
      </c>
      <c r="C27" s="1">
        <v>26</v>
      </c>
      <c r="D27" s="1">
        <v>-5.8</v>
      </c>
      <c r="E27" s="1" t="s">
        <v>9</v>
      </c>
      <c r="F27" s="8" t="s">
        <v>10</v>
      </c>
      <c r="G27">
        <f t="shared" si="0"/>
        <v>-0.79999999999999982</v>
      </c>
      <c r="H27" s="5">
        <v>43916</v>
      </c>
      <c r="I27" s="60">
        <f t="shared" si="1"/>
        <v>-5.8</v>
      </c>
      <c r="J27" s="55">
        <v>0</v>
      </c>
      <c r="K27" s="167">
        <v>1.875</v>
      </c>
      <c r="L27" s="167">
        <v>4.75</v>
      </c>
      <c r="M27" s="167">
        <v>73.75</v>
      </c>
      <c r="N27" s="168" t="s">
        <v>120</v>
      </c>
      <c r="R27" s="78"/>
    </row>
    <row r="28" spans="1:18" ht="15.75" customHeight="1" thickBot="1" x14ac:dyDescent="0.3">
      <c r="A28" s="1">
        <v>2020</v>
      </c>
      <c r="B28" s="1">
        <v>3</v>
      </c>
      <c r="C28" s="1">
        <v>27</v>
      </c>
      <c r="D28" s="1">
        <v>-2.7</v>
      </c>
      <c r="E28" s="1" t="s">
        <v>10</v>
      </c>
      <c r="F28" s="8" t="s">
        <v>10</v>
      </c>
      <c r="G28">
        <f t="shared" si="0"/>
        <v>2.2999999999999998</v>
      </c>
      <c r="H28" s="5">
        <v>43917</v>
      </c>
      <c r="I28" s="60">
        <f t="shared" si="1"/>
        <v>-2.7</v>
      </c>
      <c r="J28" s="55">
        <v>0</v>
      </c>
      <c r="K28" s="167">
        <v>3.375</v>
      </c>
      <c r="L28" s="167">
        <v>8</v>
      </c>
      <c r="M28" s="167">
        <v>67.5</v>
      </c>
      <c r="N28" s="168" t="s">
        <v>120</v>
      </c>
      <c r="R28" s="78"/>
    </row>
    <row r="29" spans="1:18" ht="15.75" customHeight="1" thickBot="1" x14ac:dyDescent="0.3">
      <c r="A29" s="1">
        <v>2020</v>
      </c>
      <c r="B29" s="1">
        <v>3</v>
      </c>
      <c r="C29" s="1">
        <v>28</v>
      </c>
      <c r="D29" s="1">
        <v>0.1</v>
      </c>
      <c r="E29" s="1" t="s">
        <v>11</v>
      </c>
      <c r="F29" s="8" t="s">
        <v>10</v>
      </c>
      <c r="G29">
        <f t="shared" si="0"/>
        <v>5.0999999999999996</v>
      </c>
      <c r="H29" s="5">
        <v>43918</v>
      </c>
      <c r="I29" s="60">
        <f t="shared" si="1"/>
        <v>0.1</v>
      </c>
      <c r="J29" s="55">
        <v>1.7</v>
      </c>
      <c r="K29" s="167">
        <v>3.25</v>
      </c>
      <c r="L29" s="167">
        <v>7</v>
      </c>
      <c r="M29" s="167">
        <v>85.625</v>
      </c>
      <c r="N29" s="168" t="s">
        <v>122</v>
      </c>
      <c r="R29" s="78"/>
    </row>
    <row r="30" spans="1:18" ht="15.75" customHeight="1" thickBot="1" x14ac:dyDescent="0.3">
      <c r="A30" s="51">
        <v>2020</v>
      </c>
      <c r="B30" s="51">
        <v>3</v>
      </c>
      <c r="C30" s="51">
        <v>29</v>
      </c>
      <c r="D30" s="51">
        <v>-0.4</v>
      </c>
      <c r="E30" s="51" t="s">
        <v>10</v>
      </c>
      <c r="F30" s="8" t="s">
        <v>10</v>
      </c>
      <c r="G30" s="30">
        <f t="shared" si="0"/>
        <v>4.5999999999999996</v>
      </c>
      <c r="H30" s="31">
        <v>43919</v>
      </c>
      <c r="I30" s="117">
        <f t="shared" si="1"/>
        <v>-0.4</v>
      </c>
      <c r="J30" s="55">
        <v>0</v>
      </c>
      <c r="K30" s="167">
        <v>3.25</v>
      </c>
      <c r="L30" s="167">
        <v>6.125</v>
      </c>
      <c r="M30" s="167">
        <v>71.375</v>
      </c>
      <c r="N30" s="168" t="s">
        <v>119</v>
      </c>
      <c r="R30" s="78"/>
    </row>
    <row r="31" spans="1:18" ht="15.75" customHeight="1" thickBot="1" x14ac:dyDescent="0.3">
      <c r="A31" s="1">
        <v>2020</v>
      </c>
      <c r="B31" s="1">
        <v>3</v>
      </c>
      <c r="C31" s="1">
        <v>30</v>
      </c>
      <c r="D31" s="1">
        <v>0.2</v>
      </c>
      <c r="E31" s="1" t="s">
        <v>11</v>
      </c>
      <c r="F31" s="37" t="s">
        <v>11</v>
      </c>
      <c r="G31">
        <f>D31</f>
        <v>0.2</v>
      </c>
      <c r="H31" s="5">
        <v>43920</v>
      </c>
      <c r="I31" s="60">
        <f t="shared" si="1"/>
        <v>0.2</v>
      </c>
      <c r="J31" s="55">
        <v>0</v>
      </c>
      <c r="K31" s="167">
        <v>1.125</v>
      </c>
      <c r="L31" s="167">
        <v>4.375</v>
      </c>
      <c r="M31" s="167">
        <v>68.375</v>
      </c>
      <c r="N31" s="168" t="s">
        <v>124</v>
      </c>
      <c r="R31" s="78"/>
    </row>
    <row r="32" spans="1:18" ht="15.75" customHeight="1" thickBot="1" x14ac:dyDescent="0.3">
      <c r="A32" s="1">
        <v>2020</v>
      </c>
      <c r="B32" s="1">
        <v>3</v>
      </c>
      <c r="C32" s="1">
        <v>31</v>
      </c>
      <c r="D32" s="1">
        <v>1.6</v>
      </c>
      <c r="E32" s="1" t="s">
        <v>11</v>
      </c>
      <c r="F32" s="11" t="s">
        <v>11</v>
      </c>
      <c r="G32">
        <f t="shared" ref="G32:G37" si="2">D32</f>
        <v>1.6</v>
      </c>
      <c r="H32" s="5">
        <v>43921</v>
      </c>
      <c r="I32" s="60">
        <f t="shared" si="1"/>
        <v>1.6</v>
      </c>
      <c r="J32" s="55">
        <v>0</v>
      </c>
      <c r="K32" s="167">
        <v>0.875</v>
      </c>
      <c r="L32" s="167">
        <v>2.25</v>
      </c>
      <c r="M32" s="167">
        <v>63.125</v>
      </c>
      <c r="N32" s="168" t="s">
        <v>124</v>
      </c>
      <c r="R32" s="78"/>
    </row>
    <row r="33" spans="1:18" ht="15.75" customHeight="1" thickBot="1" x14ac:dyDescent="0.3">
      <c r="A33" s="1">
        <v>2020</v>
      </c>
      <c r="B33" s="1">
        <v>4</v>
      </c>
      <c r="C33" s="1">
        <v>1</v>
      </c>
      <c r="D33" s="1">
        <v>2.4</v>
      </c>
      <c r="E33" s="1" t="s">
        <v>11</v>
      </c>
      <c r="F33" s="11" t="s">
        <v>11</v>
      </c>
      <c r="G33">
        <f t="shared" si="2"/>
        <v>2.4</v>
      </c>
      <c r="H33" s="5">
        <v>43922</v>
      </c>
      <c r="I33" s="60">
        <f t="shared" si="1"/>
        <v>2.4</v>
      </c>
      <c r="J33" s="55">
        <v>0</v>
      </c>
      <c r="K33" s="167">
        <v>1</v>
      </c>
      <c r="L33" s="167">
        <v>2.75</v>
      </c>
      <c r="M33" s="167">
        <v>49.5</v>
      </c>
      <c r="N33" s="168" t="s">
        <v>127</v>
      </c>
      <c r="R33" s="78"/>
    </row>
    <row r="34" spans="1:18" ht="15.75" customHeight="1" thickBot="1" x14ac:dyDescent="0.3">
      <c r="A34" s="1">
        <v>2020</v>
      </c>
      <c r="B34" s="1">
        <v>4</v>
      </c>
      <c r="C34" s="1">
        <v>2</v>
      </c>
      <c r="D34" s="1">
        <v>4.9000000000000004</v>
      </c>
      <c r="E34" s="1" t="s">
        <v>11</v>
      </c>
      <c r="F34" s="11" t="s">
        <v>11</v>
      </c>
      <c r="G34">
        <f t="shared" si="2"/>
        <v>4.9000000000000004</v>
      </c>
      <c r="H34" s="5">
        <v>43923</v>
      </c>
      <c r="I34" s="60">
        <f t="shared" si="1"/>
        <v>4.9000000000000004</v>
      </c>
      <c r="J34" s="55">
        <v>0</v>
      </c>
      <c r="K34" s="167">
        <v>2.875</v>
      </c>
      <c r="L34" s="167">
        <v>8.5</v>
      </c>
      <c r="M34" s="167">
        <v>53.75</v>
      </c>
      <c r="N34" s="168" t="s">
        <v>117</v>
      </c>
      <c r="R34" s="78"/>
    </row>
    <row r="35" spans="1:18" ht="15.75" customHeight="1" thickBot="1" x14ac:dyDescent="0.3">
      <c r="A35" s="1">
        <v>2020</v>
      </c>
      <c r="B35" s="1">
        <v>4</v>
      </c>
      <c r="C35" s="1">
        <v>3</v>
      </c>
      <c r="D35" s="1">
        <v>6.7</v>
      </c>
      <c r="E35" s="1" t="s">
        <v>12</v>
      </c>
      <c r="F35" s="11" t="s">
        <v>11</v>
      </c>
      <c r="G35">
        <f t="shared" si="2"/>
        <v>6.7</v>
      </c>
      <c r="H35" s="5">
        <v>43924</v>
      </c>
      <c r="I35" s="60">
        <f t="shared" si="1"/>
        <v>6.7</v>
      </c>
      <c r="J35" s="55">
        <v>0.5</v>
      </c>
      <c r="K35" s="167">
        <v>2.375</v>
      </c>
      <c r="L35" s="167">
        <v>5.75</v>
      </c>
      <c r="M35" s="167">
        <v>74.875</v>
      </c>
      <c r="N35" s="168" t="s">
        <v>117</v>
      </c>
      <c r="R35" s="78"/>
    </row>
    <row r="36" spans="1:18" ht="15.75" customHeight="1" thickBot="1" x14ac:dyDescent="0.3">
      <c r="A36" s="1">
        <v>2020</v>
      </c>
      <c r="B36" s="1">
        <v>4</v>
      </c>
      <c r="C36" s="1">
        <v>4</v>
      </c>
      <c r="D36" s="1">
        <v>2.8</v>
      </c>
      <c r="E36" s="1" t="s">
        <v>11</v>
      </c>
      <c r="F36" s="11" t="s">
        <v>11</v>
      </c>
      <c r="G36">
        <f t="shared" si="2"/>
        <v>2.8</v>
      </c>
      <c r="H36" s="5">
        <v>43925</v>
      </c>
      <c r="I36" s="60">
        <f t="shared" si="1"/>
        <v>2.8</v>
      </c>
      <c r="J36" s="55">
        <v>0</v>
      </c>
      <c r="K36" s="167">
        <v>1.25</v>
      </c>
      <c r="L36" s="167">
        <v>4.125</v>
      </c>
      <c r="M36" s="167">
        <v>55.625</v>
      </c>
      <c r="N36" s="168" t="s">
        <v>129</v>
      </c>
      <c r="R36" s="78"/>
    </row>
    <row r="37" spans="1:18" ht="15.75" customHeight="1" thickBot="1" x14ac:dyDescent="0.3">
      <c r="A37" s="1">
        <v>2020</v>
      </c>
      <c r="B37" s="1">
        <v>4</v>
      </c>
      <c r="C37" s="1">
        <v>5</v>
      </c>
      <c r="D37" s="1">
        <v>3.5</v>
      </c>
      <c r="E37" s="1" t="s">
        <v>11</v>
      </c>
      <c r="F37" s="11" t="s">
        <v>11</v>
      </c>
      <c r="G37">
        <f t="shared" si="2"/>
        <v>3.5</v>
      </c>
      <c r="H37" s="5">
        <v>43926</v>
      </c>
      <c r="I37" s="60">
        <f t="shared" si="1"/>
        <v>3.5</v>
      </c>
      <c r="J37" s="55">
        <v>0</v>
      </c>
      <c r="K37" s="167">
        <v>2.5</v>
      </c>
      <c r="L37" s="167">
        <v>7</v>
      </c>
      <c r="M37" s="167">
        <v>44.875</v>
      </c>
      <c r="N37" s="168" t="s">
        <v>127</v>
      </c>
      <c r="R37" s="78"/>
    </row>
    <row r="38" spans="1:18" ht="15.75" customHeight="1" thickBot="1" x14ac:dyDescent="0.3">
      <c r="A38" s="1">
        <v>2020</v>
      </c>
      <c r="B38" s="1">
        <v>4</v>
      </c>
      <c r="C38" s="1">
        <v>6</v>
      </c>
      <c r="D38" s="1">
        <v>5.4</v>
      </c>
      <c r="E38" s="1" t="s">
        <v>12</v>
      </c>
      <c r="F38" s="11" t="s">
        <v>11</v>
      </c>
      <c r="G38">
        <f>D38-5</f>
        <v>0.40000000000000036</v>
      </c>
      <c r="H38" s="5">
        <v>43927</v>
      </c>
      <c r="I38" s="60">
        <f t="shared" si="1"/>
        <v>5.4</v>
      </c>
      <c r="J38" s="55">
        <v>0</v>
      </c>
      <c r="K38" s="167">
        <v>2.75</v>
      </c>
      <c r="L38" s="167">
        <v>6.75</v>
      </c>
      <c r="M38" s="167">
        <v>68.75</v>
      </c>
      <c r="N38" s="168" t="s">
        <v>120</v>
      </c>
      <c r="R38" s="78"/>
    </row>
    <row r="39" spans="1:18" ht="15.75" customHeight="1" thickBot="1" x14ac:dyDescent="0.3">
      <c r="A39" s="1">
        <v>2020</v>
      </c>
      <c r="B39" s="1">
        <v>4</v>
      </c>
      <c r="C39" s="1">
        <v>7</v>
      </c>
      <c r="D39" s="1">
        <v>8.3000000000000007</v>
      </c>
      <c r="E39" s="1" t="s">
        <v>12</v>
      </c>
      <c r="F39" s="11" t="s">
        <v>11</v>
      </c>
      <c r="G39">
        <f t="shared" ref="G39:G45" si="3">D39-5</f>
        <v>3.3000000000000007</v>
      </c>
      <c r="H39" s="5">
        <v>43928</v>
      </c>
      <c r="I39" s="60">
        <f t="shared" si="1"/>
        <v>8.3000000000000007</v>
      </c>
      <c r="J39" s="55">
        <v>0</v>
      </c>
      <c r="K39" s="167">
        <v>2.875</v>
      </c>
      <c r="L39" s="167">
        <v>7</v>
      </c>
      <c r="M39" s="167">
        <v>59.625</v>
      </c>
      <c r="N39" s="168" t="s">
        <v>124</v>
      </c>
      <c r="R39" s="78"/>
    </row>
    <row r="40" spans="1:18" ht="15.75" customHeight="1" thickBot="1" x14ac:dyDescent="0.3">
      <c r="A40" s="1">
        <v>2020</v>
      </c>
      <c r="B40" s="1">
        <v>4</v>
      </c>
      <c r="C40" s="1">
        <v>8</v>
      </c>
      <c r="D40" s="1">
        <v>7</v>
      </c>
      <c r="E40" s="1" t="s">
        <v>12</v>
      </c>
      <c r="F40" s="11" t="s">
        <v>11</v>
      </c>
      <c r="G40">
        <f t="shared" si="3"/>
        <v>2</v>
      </c>
      <c r="H40" s="5">
        <v>43929</v>
      </c>
      <c r="I40" s="60">
        <f t="shared" si="1"/>
        <v>7</v>
      </c>
      <c r="J40" s="55">
        <v>0</v>
      </c>
      <c r="K40" s="167">
        <v>2.75</v>
      </c>
      <c r="L40" s="167">
        <v>7.625</v>
      </c>
      <c r="M40" s="167">
        <v>63</v>
      </c>
      <c r="N40" s="168" t="s">
        <v>118</v>
      </c>
      <c r="R40" s="78"/>
    </row>
    <row r="41" spans="1:18" ht="15.75" customHeight="1" thickBot="1" x14ac:dyDescent="0.3">
      <c r="A41" s="1">
        <v>2020</v>
      </c>
      <c r="B41" s="1">
        <v>4</v>
      </c>
      <c r="C41" s="1">
        <v>9</v>
      </c>
      <c r="D41" s="1">
        <v>2.2999999999999998</v>
      </c>
      <c r="E41" s="1" t="s">
        <v>11</v>
      </c>
      <c r="F41" s="11" t="s">
        <v>11</v>
      </c>
      <c r="G41">
        <f t="shared" si="3"/>
        <v>-2.7</v>
      </c>
      <c r="H41" s="5">
        <v>43930</v>
      </c>
      <c r="I41" s="60">
        <f t="shared" si="1"/>
        <v>2.2999999999999998</v>
      </c>
      <c r="J41" s="55">
        <v>0</v>
      </c>
      <c r="K41" s="167">
        <v>1.75</v>
      </c>
      <c r="L41" s="167">
        <v>4.5</v>
      </c>
      <c r="M41" s="167">
        <v>75.25</v>
      </c>
      <c r="N41" s="168" t="s">
        <v>117</v>
      </c>
      <c r="R41" s="78"/>
    </row>
    <row r="42" spans="1:18" ht="15.75" customHeight="1" thickBot="1" x14ac:dyDescent="0.3">
      <c r="A42" s="1">
        <v>2020</v>
      </c>
      <c r="B42" s="1">
        <v>4</v>
      </c>
      <c r="C42" s="1">
        <v>10</v>
      </c>
      <c r="D42" s="1">
        <v>3.7</v>
      </c>
      <c r="E42" s="1" t="s">
        <v>11</v>
      </c>
      <c r="F42" s="11" t="s">
        <v>11</v>
      </c>
      <c r="G42">
        <f t="shared" si="3"/>
        <v>-1.2999999999999998</v>
      </c>
      <c r="H42" s="5">
        <v>43931</v>
      </c>
      <c r="I42" s="60">
        <f t="shared" si="1"/>
        <v>3.7</v>
      </c>
      <c r="J42" s="55">
        <v>0</v>
      </c>
      <c r="K42" s="167">
        <v>2.625</v>
      </c>
      <c r="L42" s="167">
        <v>7.25</v>
      </c>
      <c r="M42" s="167">
        <v>68</v>
      </c>
      <c r="N42" s="168" t="s">
        <v>118</v>
      </c>
      <c r="R42" s="78"/>
    </row>
    <row r="43" spans="1:18" ht="15.75" customHeight="1" thickBot="1" x14ac:dyDescent="0.3">
      <c r="A43" s="1">
        <v>2020</v>
      </c>
      <c r="B43" s="1">
        <v>4</v>
      </c>
      <c r="C43" s="1">
        <v>11</v>
      </c>
      <c r="D43" s="1">
        <v>4.5</v>
      </c>
      <c r="E43" s="1" t="s">
        <v>11</v>
      </c>
      <c r="F43" s="11" t="s">
        <v>11</v>
      </c>
      <c r="G43">
        <f t="shared" si="3"/>
        <v>-0.5</v>
      </c>
      <c r="H43" s="5">
        <v>43932</v>
      </c>
      <c r="I43" s="60">
        <f t="shared" si="1"/>
        <v>4.5</v>
      </c>
      <c r="J43" s="55">
        <v>0</v>
      </c>
      <c r="K43" s="167">
        <v>1</v>
      </c>
      <c r="L43" s="167">
        <v>3.375</v>
      </c>
      <c r="M43" s="167">
        <v>60.375</v>
      </c>
      <c r="N43" s="168" t="s">
        <v>125</v>
      </c>
      <c r="R43" s="78"/>
    </row>
    <row r="44" spans="1:18" ht="15.75" customHeight="1" thickBot="1" x14ac:dyDescent="0.3">
      <c r="A44" s="1">
        <v>2020</v>
      </c>
      <c r="B44" s="1">
        <v>4</v>
      </c>
      <c r="C44" s="1">
        <v>12</v>
      </c>
      <c r="D44" s="1">
        <v>4.5999999999999996</v>
      </c>
      <c r="E44" s="1" t="s">
        <v>11</v>
      </c>
      <c r="F44" s="11" t="s">
        <v>11</v>
      </c>
      <c r="G44">
        <f t="shared" si="3"/>
        <v>-0.40000000000000036</v>
      </c>
      <c r="H44" s="5">
        <v>43933</v>
      </c>
      <c r="I44" s="60">
        <f t="shared" si="1"/>
        <v>4.5999999999999996</v>
      </c>
      <c r="J44" s="55">
        <v>0</v>
      </c>
      <c r="K44" s="167">
        <v>1.25</v>
      </c>
      <c r="L44" s="167">
        <v>3.875</v>
      </c>
      <c r="M44" s="167">
        <v>53.875</v>
      </c>
      <c r="N44" s="168" t="s">
        <v>127</v>
      </c>
      <c r="R44" s="78"/>
    </row>
    <row r="45" spans="1:18" ht="15.75" customHeight="1" thickBot="1" x14ac:dyDescent="0.3">
      <c r="A45" s="51">
        <v>2020</v>
      </c>
      <c r="B45" s="51">
        <v>4</v>
      </c>
      <c r="C45" s="51">
        <v>13</v>
      </c>
      <c r="D45" s="51">
        <v>4.5</v>
      </c>
      <c r="E45" s="51" t="s">
        <v>11</v>
      </c>
      <c r="F45" s="11" t="s">
        <v>11</v>
      </c>
      <c r="G45">
        <f t="shared" si="3"/>
        <v>-0.5</v>
      </c>
      <c r="H45" s="31">
        <v>43934</v>
      </c>
      <c r="I45" s="117">
        <f t="shared" si="1"/>
        <v>4.5</v>
      </c>
      <c r="J45" s="55">
        <v>0.3</v>
      </c>
      <c r="K45" s="167">
        <v>1.375</v>
      </c>
      <c r="L45" s="167">
        <v>3.375</v>
      </c>
      <c r="M45" s="167">
        <v>66</v>
      </c>
      <c r="N45" s="168" t="s">
        <v>117</v>
      </c>
      <c r="R45" s="78"/>
    </row>
    <row r="46" spans="1:18" ht="15.75" customHeight="1" thickBot="1" x14ac:dyDescent="0.3">
      <c r="A46" s="1">
        <v>2020</v>
      </c>
      <c r="B46" s="1">
        <v>4</v>
      </c>
      <c r="C46" s="1">
        <v>14</v>
      </c>
      <c r="D46" s="1">
        <v>8</v>
      </c>
      <c r="E46" s="1" t="s">
        <v>12</v>
      </c>
      <c r="F46" s="40" t="s">
        <v>12</v>
      </c>
      <c r="G46">
        <f>D46-5</f>
        <v>3</v>
      </c>
      <c r="H46" s="5">
        <v>43935</v>
      </c>
      <c r="I46" s="60">
        <f t="shared" si="1"/>
        <v>8</v>
      </c>
      <c r="J46" s="55">
        <v>0</v>
      </c>
      <c r="K46" s="167">
        <v>1.25</v>
      </c>
      <c r="L46" s="167">
        <v>3.625</v>
      </c>
      <c r="M46" s="167">
        <v>68.5</v>
      </c>
      <c r="N46" s="168" t="s">
        <v>118</v>
      </c>
      <c r="Q46">
        <v>5</v>
      </c>
      <c r="R46" s="78"/>
    </row>
    <row r="47" spans="1:18" ht="15.75" customHeight="1" thickBot="1" x14ac:dyDescent="0.3">
      <c r="A47" s="1">
        <v>2020</v>
      </c>
      <c r="B47" s="1">
        <v>4</v>
      </c>
      <c r="C47" s="1">
        <v>15</v>
      </c>
      <c r="D47" s="1">
        <v>6.6</v>
      </c>
      <c r="E47" s="1" t="s">
        <v>12</v>
      </c>
      <c r="F47" s="13" t="s">
        <v>12</v>
      </c>
      <c r="G47">
        <f t="shared" ref="G47:G48" si="4">D47-5</f>
        <v>1.5999999999999996</v>
      </c>
      <c r="H47" s="5">
        <v>43936</v>
      </c>
      <c r="I47" s="60">
        <f t="shared" si="1"/>
        <v>6.6</v>
      </c>
      <c r="J47" s="55">
        <v>3.1</v>
      </c>
      <c r="K47" s="167">
        <v>2.125</v>
      </c>
      <c r="L47" s="167">
        <v>6.875</v>
      </c>
      <c r="M47" s="167">
        <v>73.5</v>
      </c>
      <c r="N47" s="168" t="s">
        <v>117</v>
      </c>
      <c r="Q47">
        <v>3</v>
      </c>
      <c r="R47" s="78"/>
    </row>
    <row r="48" spans="1:18" ht="15.75" customHeight="1" thickBot="1" x14ac:dyDescent="0.3">
      <c r="A48" s="1">
        <v>2020</v>
      </c>
      <c r="B48" s="1">
        <v>4</v>
      </c>
      <c r="C48" s="1">
        <v>16</v>
      </c>
      <c r="D48" s="1">
        <v>7</v>
      </c>
      <c r="E48" s="1" t="s">
        <v>12</v>
      </c>
      <c r="F48" s="13" t="s">
        <v>12</v>
      </c>
      <c r="G48">
        <f t="shared" si="4"/>
        <v>2</v>
      </c>
      <c r="H48" s="5">
        <v>43937</v>
      </c>
      <c r="I48" s="60">
        <f t="shared" si="1"/>
        <v>7</v>
      </c>
      <c r="J48" s="55">
        <v>0</v>
      </c>
      <c r="K48" s="167">
        <v>3.25</v>
      </c>
      <c r="L48" s="167">
        <v>8.125</v>
      </c>
      <c r="M48" s="167">
        <v>61.5</v>
      </c>
      <c r="N48" s="168" t="s">
        <v>119</v>
      </c>
      <c r="P48">
        <v>8</v>
      </c>
      <c r="Q48">
        <v>9</v>
      </c>
      <c r="R48" s="78"/>
    </row>
    <row r="49" spans="1:18" ht="15.75" customHeight="1" thickBot="1" x14ac:dyDescent="0.3">
      <c r="A49" s="1">
        <v>2020</v>
      </c>
      <c r="B49" s="1">
        <v>4</v>
      </c>
      <c r="C49" s="1">
        <v>17</v>
      </c>
      <c r="D49" s="1">
        <v>10.199999999999999</v>
      </c>
      <c r="E49" s="1" t="s">
        <v>13</v>
      </c>
      <c r="F49" s="32" t="s">
        <v>15</v>
      </c>
      <c r="G49">
        <f t="shared" ref="G49:G51" si="5">D49-10</f>
        <v>0.19999999999999929</v>
      </c>
      <c r="H49" s="5">
        <v>43938</v>
      </c>
      <c r="I49" s="60">
        <f t="shared" si="1"/>
        <v>10.199999999999999</v>
      </c>
      <c r="J49" s="55">
        <v>0</v>
      </c>
      <c r="K49" s="167">
        <v>1.25</v>
      </c>
      <c r="L49" s="167">
        <v>4.625</v>
      </c>
      <c r="M49" s="167">
        <v>46.5</v>
      </c>
      <c r="N49" s="168" t="s">
        <v>121</v>
      </c>
      <c r="O49">
        <v>1</v>
      </c>
      <c r="P49">
        <v>12</v>
      </c>
      <c r="Q49">
        <v>20</v>
      </c>
      <c r="R49" s="78"/>
    </row>
    <row r="50" spans="1:18" ht="15.75" customHeight="1" thickBot="1" x14ac:dyDescent="0.3">
      <c r="A50" s="1">
        <v>2020</v>
      </c>
      <c r="B50" s="1">
        <v>4</v>
      </c>
      <c r="C50" s="1">
        <v>18</v>
      </c>
      <c r="D50" s="1">
        <v>10.5</v>
      </c>
      <c r="E50" s="1" t="s">
        <v>13</v>
      </c>
      <c r="F50" s="32" t="s">
        <v>15</v>
      </c>
      <c r="G50">
        <f t="shared" si="5"/>
        <v>0.5</v>
      </c>
      <c r="H50" s="5">
        <v>43939</v>
      </c>
      <c r="I50" s="60">
        <f t="shared" si="1"/>
        <v>10.5</v>
      </c>
      <c r="J50" s="55">
        <v>0</v>
      </c>
      <c r="K50" s="167">
        <v>1.5</v>
      </c>
      <c r="L50" s="167">
        <v>5.375</v>
      </c>
      <c r="M50" s="167">
        <v>43.75</v>
      </c>
      <c r="N50" s="168" t="s">
        <v>125</v>
      </c>
      <c r="O50">
        <v>1</v>
      </c>
      <c r="P50">
        <v>18</v>
      </c>
      <c r="Q50">
        <v>43</v>
      </c>
      <c r="R50" s="78">
        <v>7</v>
      </c>
    </row>
    <row r="51" spans="1:18" ht="15.75" customHeight="1" thickBot="1" x14ac:dyDescent="0.3">
      <c r="A51" s="51">
        <v>2020</v>
      </c>
      <c r="B51" s="51">
        <v>4</v>
      </c>
      <c r="C51" s="51">
        <v>19</v>
      </c>
      <c r="D51" s="51">
        <v>9.4</v>
      </c>
      <c r="E51" s="51" t="s">
        <v>12</v>
      </c>
      <c r="F51" s="32" t="s">
        <v>15</v>
      </c>
      <c r="G51">
        <f t="shared" si="5"/>
        <v>-0.59999999999999964</v>
      </c>
      <c r="H51" s="31">
        <v>43940</v>
      </c>
      <c r="I51" s="117">
        <f t="shared" si="1"/>
        <v>9.4</v>
      </c>
      <c r="J51" s="55">
        <v>0</v>
      </c>
      <c r="K51" s="167">
        <v>0.625</v>
      </c>
      <c r="L51" s="167">
        <v>2.75</v>
      </c>
      <c r="M51" s="167">
        <v>39.375</v>
      </c>
      <c r="N51" s="168" t="s">
        <v>121</v>
      </c>
      <c r="O51">
        <v>1</v>
      </c>
      <c r="P51">
        <v>27</v>
      </c>
      <c r="Q51">
        <v>71</v>
      </c>
      <c r="R51" s="78">
        <v>12</v>
      </c>
    </row>
    <row r="52" spans="1:18" ht="15.75" customHeight="1" thickBot="1" x14ac:dyDescent="0.3">
      <c r="A52" s="1">
        <v>2020</v>
      </c>
      <c r="B52" s="1">
        <v>4</v>
      </c>
      <c r="C52" s="1">
        <v>20</v>
      </c>
      <c r="D52" s="1">
        <v>12.2</v>
      </c>
      <c r="E52" s="1" t="s">
        <v>13</v>
      </c>
      <c r="F52" s="32" t="s">
        <v>15</v>
      </c>
      <c r="G52">
        <f>D52-10</f>
        <v>2.1999999999999993</v>
      </c>
      <c r="H52" s="5">
        <v>43941</v>
      </c>
      <c r="I52" s="60">
        <f t="shared" si="1"/>
        <v>12.2</v>
      </c>
      <c r="J52" s="55">
        <v>0</v>
      </c>
      <c r="K52" s="167">
        <v>0.75</v>
      </c>
      <c r="L52" s="167">
        <v>2.75</v>
      </c>
      <c r="M52" s="167">
        <v>33.625</v>
      </c>
      <c r="N52" s="168" t="s">
        <v>124</v>
      </c>
      <c r="O52">
        <v>1</v>
      </c>
      <c r="P52">
        <v>41</v>
      </c>
      <c r="Q52">
        <v>111</v>
      </c>
      <c r="R52" s="78">
        <v>18</v>
      </c>
    </row>
    <row r="53" spans="1:18" ht="15.75" customHeight="1" thickBot="1" x14ac:dyDescent="0.3">
      <c r="A53" s="1">
        <v>2020</v>
      </c>
      <c r="B53" s="1">
        <v>4</v>
      </c>
      <c r="C53" s="1">
        <v>21</v>
      </c>
      <c r="D53" s="1">
        <v>14.8</v>
      </c>
      <c r="E53" s="1" t="s">
        <v>13</v>
      </c>
      <c r="F53" s="15" t="s">
        <v>15</v>
      </c>
      <c r="G53">
        <f t="shared" ref="G53:G68" si="6">D53-10</f>
        <v>4.8000000000000007</v>
      </c>
      <c r="H53" s="5">
        <v>43942</v>
      </c>
      <c r="I53" s="60">
        <f t="shared" si="1"/>
        <v>14.8</v>
      </c>
      <c r="J53" s="55">
        <v>0</v>
      </c>
      <c r="K53" s="167">
        <v>1.25</v>
      </c>
      <c r="L53" s="167">
        <v>3.75</v>
      </c>
      <c r="M53" s="167">
        <v>31.25</v>
      </c>
      <c r="N53" s="168" t="s">
        <v>125</v>
      </c>
      <c r="O53">
        <v>2</v>
      </c>
      <c r="P53">
        <v>62</v>
      </c>
      <c r="Q53">
        <v>162</v>
      </c>
      <c r="R53" s="78">
        <v>27</v>
      </c>
    </row>
    <row r="54" spans="1:18" ht="15.75" customHeight="1" thickBot="1" x14ac:dyDescent="0.3">
      <c r="A54" s="1">
        <v>2020</v>
      </c>
      <c r="B54" s="1">
        <v>4</v>
      </c>
      <c r="C54" s="1">
        <v>22</v>
      </c>
      <c r="D54" s="1">
        <v>15.9</v>
      </c>
      <c r="E54" s="1" t="s">
        <v>14</v>
      </c>
      <c r="F54" s="15" t="s">
        <v>15</v>
      </c>
      <c r="G54">
        <f t="shared" si="6"/>
        <v>5.9</v>
      </c>
      <c r="H54" s="5">
        <v>43943</v>
      </c>
      <c r="I54" s="60">
        <f t="shared" si="1"/>
        <v>15.9</v>
      </c>
      <c r="J54" s="55">
        <v>0</v>
      </c>
      <c r="K54" s="167">
        <v>1.375</v>
      </c>
      <c r="L54" s="167">
        <v>5.25</v>
      </c>
      <c r="M54" s="167">
        <v>23.875</v>
      </c>
      <c r="N54" s="168" t="s">
        <v>127</v>
      </c>
      <c r="O54">
        <v>4</v>
      </c>
      <c r="P54">
        <v>93</v>
      </c>
      <c r="Q54">
        <v>219</v>
      </c>
      <c r="R54" s="78">
        <v>35</v>
      </c>
    </row>
    <row r="55" spans="1:18" ht="15.75" customHeight="1" thickBot="1" x14ac:dyDescent="0.3">
      <c r="A55" s="1">
        <v>2020</v>
      </c>
      <c r="B55" s="1">
        <v>4</v>
      </c>
      <c r="C55" s="1">
        <v>23</v>
      </c>
      <c r="D55" s="1">
        <v>21.7</v>
      </c>
      <c r="E55" s="1" t="s">
        <v>14</v>
      </c>
      <c r="F55" s="15" t="s">
        <v>15</v>
      </c>
      <c r="G55">
        <f t="shared" si="6"/>
        <v>11.7</v>
      </c>
      <c r="H55" s="5">
        <v>43944</v>
      </c>
      <c r="I55" s="60">
        <f t="shared" si="1"/>
        <v>21.7</v>
      </c>
      <c r="J55" s="55">
        <v>0</v>
      </c>
      <c r="K55" s="167">
        <v>3.625</v>
      </c>
      <c r="L55" s="167">
        <v>10.75</v>
      </c>
      <c r="M55" s="167">
        <v>24.125</v>
      </c>
      <c r="N55" s="168" t="s">
        <v>117</v>
      </c>
      <c r="O55">
        <v>4</v>
      </c>
      <c r="P55">
        <v>140</v>
      </c>
      <c r="Q55">
        <v>265</v>
      </c>
      <c r="R55" s="78">
        <v>48</v>
      </c>
    </row>
    <row r="56" spans="1:18" ht="15.75" customHeight="1" thickBot="1" x14ac:dyDescent="0.3">
      <c r="A56" s="1">
        <v>2020</v>
      </c>
      <c r="B56" s="1">
        <v>4</v>
      </c>
      <c r="C56" s="1">
        <v>24</v>
      </c>
      <c r="D56" s="1">
        <v>21.4</v>
      </c>
      <c r="E56" s="1" t="s">
        <v>14</v>
      </c>
      <c r="F56" s="15" t="s">
        <v>15</v>
      </c>
      <c r="G56">
        <f t="shared" si="6"/>
        <v>11.399999999999999</v>
      </c>
      <c r="H56" s="5">
        <v>43945</v>
      </c>
      <c r="I56" s="60">
        <f t="shared" si="1"/>
        <v>21.4</v>
      </c>
      <c r="J56" s="55">
        <v>0</v>
      </c>
      <c r="K56" s="167">
        <v>2.625</v>
      </c>
      <c r="L56" s="167">
        <v>8.375</v>
      </c>
      <c r="M56" s="167">
        <v>27.25</v>
      </c>
      <c r="N56" s="168" t="s">
        <v>121</v>
      </c>
      <c r="O56">
        <v>8</v>
      </c>
      <c r="P56">
        <v>1321</v>
      </c>
      <c r="Q56">
        <v>282</v>
      </c>
      <c r="R56" s="78">
        <v>62</v>
      </c>
    </row>
    <row r="57" spans="1:18" ht="15.75" customHeight="1" thickBot="1" x14ac:dyDescent="0.3">
      <c r="A57" s="1">
        <v>2020</v>
      </c>
      <c r="B57" s="1">
        <v>4</v>
      </c>
      <c r="C57" s="1">
        <v>25</v>
      </c>
      <c r="D57" s="1">
        <v>15.7</v>
      </c>
      <c r="E57" s="1" t="s">
        <v>14</v>
      </c>
      <c r="F57" s="15" t="s">
        <v>15</v>
      </c>
      <c r="G57">
        <f t="shared" si="6"/>
        <v>5.6999999999999993</v>
      </c>
      <c r="H57" s="5">
        <v>43946</v>
      </c>
      <c r="I57" s="60">
        <f t="shared" si="1"/>
        <v>15.7</v>
      </c>
      <c r="J57" s="55">
        <v>0</v>
      </c>
      <c r="K57" s="167">
        <v>2.5</v>
      </c>
      <c r="L57" s="167">
        <v>6.75</v>
      </c>
      <c r="M57" s="167">
        <v>75.25</v>
      </c>
      <c r="N57" s="168" t="s">
        <v>122</v>
      </c>
      <c r="O57">
        <v>9</v>
      </c>
      <c r="P57">
        <v>991</v>
      </c>
      <c r="Q57">
        <v>253</v>
      </c>
      <c r="R57" s="78">
        <v>54</v>
      </c>
    </row>
    <row r="58" spans="1:18" ht="15.75" customHeight="1" thickBot="1" x14ac:dyDescent="0.3">
      <c r="A58" s="1">
        <v>2020</v>
      </c>
      <c r="B58" s="1">
        <v>4</v>
      </c>
      <c r="C58" s="1">
        <v>26</v>
      </c>
      <c r="D58" s="1">
        <v>9.4</v>
      </c>
      <c r="E58" s="1" t="s">
        <v>12</v>
      </c>
      <c r="F58" s="15" t="s">
        <v>15</v>
      </c>
      <c r="G58">
        <f t="shared" si="6"/>
        <v>-0.59999999999999964</v>
      </c>
      <c r="H58" s="5">
        <v>43947</v>
      </c>
      <c r="I58" s="60">
        <f t="shared" si="1"/>
        <v>9.4</v>
      </c>
      <c r="J58" s="55">
        <v>8.1999999999999993</v>
      </c>
      <c r="K58" s="167">
        <v>0.875</v>
      </c>
      <c r="L58" s="167">
        <v>3.125</v>
      </c>
      <c r="M58" s="167">
        <v>58.875</v>
      </c>
      <c r="N58" s="168" t="s">
        <v>130</v>
      </c>
      <c r="O58">
        <v>12</v>
      </c>
      <c r="P58">
        <v>496</v>
      </c>
      <c r="Q58">
        <v>77</v>
      </c>
      <c r="R58" s="78">
        <v>15</v>
      </c>
    </row>
    <row r="59" spans="1:18" ht="15.75" customHeight="1" thickBot="1" x14ac:dyDescent="0.3">
      <c r="A59" s="1">
        <v>2020</v>
      </c>
      <c r="B59" s="1">
        <v>4</v>
      </c>
      <c r="C59" s="1">
        <v>27</v>
      </c>
      <c r="D59" s="1">
        <v>11.2</v>
      </c>
      <c r="E59" s="1" t="s">
        <v>13</v>
      </c>
      <c r="F59" s="15" t="s">
        <v>15</v>
      </c>
      <c r="G59">
        <f t="shared" si="6"/>
        <v>1.1999999999999993</v>
      </c>
      <c r="H59" s="5">
        <v>43948</v>
      </c>
      <c r="I59" s="60">
        <f t="shared" si="1"/>
        <v>11.2</v>
      </c>
      <c r="J59" s="55">
        <v>0</v>
      </c>
      <c r="K59" s="167">
        <v>0.875</v>
      </c>
      <c r="L59" s="167">
        <v>3.125</v>
      </c>
      <c r="M59" s="167">
        <v>45.125</v>
      </c>
      <c r="N59" s="168" t="s">
        <v>124</v>
      </c>
      <c r="O59">
        <v>28</v>
      </c>
      <c r="P59">
        <v>298</v>
      </c>
      <c r="Q59">
        <v>162</v>
      </c>
      <c r="R59" s="78">
        <v>28</v>
      </c>
    </row>
    <row r="60" spans="1:18" ht="15.75" customHeight="1" thickBot="1" x14ac:dyDescent="0.3">
      <c r="A60" s="1">
        <v>2020</v>
      </c>
      <c r="B60" s="1">
        <v>4</v>
      </c>
      <c r="C60" s="1">
        <v>28</v>
      </c>
      <c r="D60" s="1">
        <v>15.5</v>
      </c>
      <c r="E60" s="1" t="s">
        <v>14</v>
      </c>
      <c r="F60" s="15" t="s">
        <v>15</v>
      </c>
      <c r="G60">
        <f t="shared" si="6"/>
        <v>5.5</v>
      </c>
      <c r="H60" s="5">
        <v>43949</v>
      </c>
      <c r="I60" s="60">
        <f t="shared" si="1"/>
        <v>15.5</v>
      </c>
      <c r="J60" s="55">
        <v>0</v>
      </c>
      <c r="K60" s="167">
        <v>2</v>
      </c>
      <c r="L60" s="167">
        <v>5.25</v>
      </c>
      <c r="M60" s="167">
        <v>41.875</v>
      </c>
      <c r="N60" s="168" t="s">
        <v>121</v>
      </c>
      <c r="O60">
        <v>17</v>
      </c>
      <c r="P60">
        <v>179</v>
      </c>
      <c r="Q60">
        <v>202</v>
      </c>
      <c r="R60" s="78">
        <v>97</v>
      </c>
    </row>
    <row r="61" spans="1:18" ht="15.75" customHeight="1" thickBot="1" x14ac:dyDescent="0.3">
      <c r="A61" s="1">
        <v>2020</v>
      </c>
      <c r="B61" s="1">
        <v>4</v>
      </c>
      <c r="C61" s="1">
        <v>29</v>
      </c>
      <c r="D61" s="1">
        <v>22.2</v>
      </c>
      <c r="E61" s="1" t="s">
        <v>14</v>
      </c>
      <c r="F61" s="15" t="s">
        <v>15</v>
      </c>
      <c r="G61">
        <f t="shared" si="6"/>
        <v>12.2</v>
      </c>
      <c r="H61" s="5">
        <v>43950</v>
      </c>
      <c r="I61" s="60">
        <f t="shared" si="1"/>
        <v>22.2</v>
      </c>
      <c r="J61" s="55">
        <v>0.5</v>
      </c>
      <c r="K61" s="167">
        <v>5.5</v>
      </c>
      <c r="L61" s="167">
        <v>12.75</v>
      </c>
      <c r="M61" s="167">
        <v>51.25</v>
      </c>
      <c r="N61" s="168" t="s">
        <v>119</v>
      </c>
      <c r="O61">
        <v>15</v>
      </c>
      <c r="P61">
        <v>107</v>
      </c>
      <c r="Q61">
        <v>168</v>
      </c>
      <c r="R61" s="78">
        <v>215</v>
      </c>
    </row>
    <row r="62" spans="1:18" ht="15.75" customHeight="1" thickBot="1" x14ac:dyDescent="0.3">
      <c r="A62" s="1">
        <v>2020</v>
      </c>
      <c r="B62" s="1">
        <v>4</v>
      </c>
      <c r="C62" s="1">
        <v>30</v>
      </c>
      <c r="D62" s="1">
        <v>18.600000000000001</v>
      </c>
      <c r="E62" s="1" t="s">
        <v>14</v>
      </c>
      <c r="F62" s="15" t="s">
        <v>15</v>
      </c>
      <c r="G62">
        <f t="shared" si="6"/>
        <v>8.6000000000000014</v>
      </c>
      <c r="H62" s="5">
        <v>43951</v>
      </c>
      <c r="I62" s="60">
        <f t="shared" si="1"/>
        <v>18.600000000000001</v>
      </c>
      <c r="J62" s="55">
        <v>0</v>
      </c>
      <c r="K62" s="167">
        <v>3.125</v>
      </c>
      <c r="L62" s="167">
        <v>8.875</v>
      </c>
      <c r="M62" s="167">
        <v>49.5</v>
      </c>
      <c r="N62" s="168" t="s">
        <v>119</v>
      </c>
      <c r="O62">
        <v>8</v>
      </c>
      <c r="P62">
        <v>64</v>
      </c>
      <c r="Q62">
        <v>185</v>
      </c>
      <c r="R62" s="78">
        <v>298</v>
      </c>
    </row>
    <row r="63" spans="1:18" ht="15.75" customHeight="1" thickBot="1" x14ac:dyDescent="0.3">
      <c r="A63" s="1">
        <v>2020</v>
      </c>
      <c r="B63" s="1">
        <v>5</v>
      </c>
      <c r="C63" s="1">
        <v>1</v>
      </c>
      <c r="D63" s="1">
        <v>11.7</v>
      </c>
      <c r="E63" s="1" t="s">
        <v>13</v>
      </c>
      <c r="F63" s="15" t="s">
        <v>15</v>
      </c>
      <c r="G63">
        <f t="shared" si="6"/>
        <v>1.6999999999999993</v>
      </c>
      <c r="H63" s="5">
        <v>43952</v>
      </c>
      <c r="I63" s="60">
        <f t="shared" si="1"/>
        <v>11.7</v>
      </c>
      <c r="J63" s="55">
        <v>1.3</v>
      </c>
      <c r="K63" s="167">
        <v>3.75</v>
      </c>
      <c r="L63" s="167">
        <v>8.875</v>
      </c>
      <c r="M63" s="167">
        <v>53</v>
      </c>
      <c r="N63" s="168" t="s">
        <v>120</v>
      </c>
      <c r="O63">
        <v>8</v>
      </c>
      <c r="P63">
        <v>39</v>
      </c>
      <c r="Q63">
        <v>139</v>
      </c>
      <c r="R63" s="78">
        <v>371</v>
      </c>
    </row>
    <row r="64" spans="1:18" ht="15.75" customHeight="1" thickBot="1" x14ac:dyDescent="0.3">
      <c r="A64" s="1">
        <v>2020</v>
      </c>
      <c r="B64" s="1">
        <v>5</v>
      </c>
      <c r="C64" s="1">
        <v>2</v>
      </c>
      <c r="D64" s="1">
        <v>15.7</v>
      </c>
      <c r="E64" s="1" t="s">
        <v>14</v>
      </c>
      <c r="F64" s="15" t="s">
        <v>15</v>
      </c>
      <c r="G64">
        <f t="shared" si="6"/>
        <v>5.6999999999999993</v>
      </c>
      <c r="H64" s="5">
        <v>43953</v>
      </c>
      <c r="I64" s="60">
        <f t="shared" si="1"/>
        <v>15.7</v>
      </c>
      <c r="J64" s="55">
        <v>0</v>
      </c>
      <c r="K64" s="167">
        <v>2.375</v>
      </c>
      <c r="L64" s="167">
        <v>7</v>
      </c>
      <c r="M64" s="167">
        <v>46.625</v>
      </c>
      <c r="N64" s="168" t="s">
        <v>120</v>
      </c>
      <c r="O64">
        <v>8</v>
      </c>
      <c r="P64">
        <v>23</v>
      </c>
      <c r="Q64">
        <v>162</v>
      </c>
      <c r="R64" s="78">
        <v>324</v>
      </c>
    </row>
    <row r="65" spans="1:21" ht="15.75" customHeight="1" thickBot="1" x14ac:dyDescent="0.3">
      <c r="A65" s="1">
        <v>2020</v>
      </c>
      <c r="B65" s="1">
        <v>5</v>
      </c>
      <c r="C65" s="1">
        <v>3</v>
      </c>
      <c r="D65" s="1">
        <v>13.1</v>
      </c>
      <c r="E65" s="1" t="s">
        <v>13</v>
      </c>
      <c r="F65" s="15" t="s">
        <v>15</v>
      </c>
      <c r="G65">
        <f t="shared" si="6"/>
        <v>3.0999999999999996</v>
      </c>
      <c r="H65" s="5">
        <v>43954</v>
      </c>
      <c r="I65" s="60">
        <f t="shared" si="1"/>
        <v>13.1</v>
      </c>
      <c r="J65" s="55">
        <v>0</v>
      </c>
      <c r="K65" s="167">
        <v>0.75</v>
      </c>
      <c r="L65" s="167">
        <v>3.875</v>
      </c>
      <c r="M65" s="167">
        <v>41.25</v>
      </c>
      <c r="N65" s="168" t="s">
        <v>129</v>
      </c>
      <c r="O65">
        <v>8</v>
      </c>
      <c r="P65">
        <v>14</v>
      </c>
      <c r="Q65">
        <v>128</v>
      </c>
      <c r="R65" s="78">
        <v>287</v>
      </c>
    </row>
    <row r="66" spans="1:21" ht="15.75" customHeight="1" thickBot="1" x14ac:dyDescent="0.3">
      <c r="A66" s="1">
        <v>2020</v>
      </c>
      <c r="B66" s="1">
        <v>5</v>
      </c>
      <c r="C66" s="1">
        <v>4</v>
      </c>
      <c r="D66" s="1">
        <v>9.9</v>
      </c>
      <c r="E66" s="1" t="s">
        <v>12</v>
      </c>
      <c r="F66" s="15" t="s">
        <v>15</v>
      </c>
      <c r="G66">
        <f t="shared" si="6"/>
        <v>-9.9999999999999645E-2</v>
      </c>
      <c r="H66" s="5">
        <v>43955</v>
      </c>
      <c r="I66" s="60">
        <f t="shared" si="1"/>
        <v>9.9</v>
      </c>
      <c r="J66" s="55">
        <v>8.4</v>
      </c>
      <c r="K66" s="167">
        <v>2.625</v>
      </c>
      <c r="L66" s="167">
        <v>9</v>
      </c>
      <c r="M66" s="167">
        <v>84.875</v>
      </c>
      <c r="N66" s="168" t="s">
        <v>123</v>
      </c>
      <c r="O66">
        <v>7</v>
      </c>
      <c r="P66">
        <v>8</v>
      </c>
      <c r="Q66">
        <v>48</v>
      </c>
      <c r="R66" s="78">
        <v>42</v>
      </c>
    </row>
    <row r="67" spans="1:21" ht="15.75" customHeight="1" thickBot="1" x14ac:dyDescent="0.3">
      <c r="A67" s="1">
        <v>2020</v>
      </c>
      <c r="B67" s="1">
        <v>5</v>
      </c>
      <c r="C67" s="1">
        <v>5</v>
      </c>
      <c r="D67" s="1">
        <v>5.8</v>
      </c>
      <c r="E67" s="1" t="s">
        <v>12</v>
      </c>
      <c r="F67" s="15" t="s">
        <v>15</v>
      </c>
      <c r="G67">
        <f t="shared" si="6"/>
        <v>-4.2</v>
      </c>
      <c r="H67" s="5">
        <v>43956</v>
      </c>
      <c r="I67" s="60">
        <f t="shared" ref="I67:I130" si="7">D67</f>
        <v>5.8</v>
      </c>
      <c r="J67" s="55">
        <v>2.6</v>
      </c>
      <c r="K67" s="167">
        <v>1.875</v>
      </c>
      <c r="L67" s="167">
        <v>5.625</v>
      </c>
      <c r="M67" s="167">
        <v>74.625</v>
      </c>
      <c r="N67" s="168" t="s">
        <v>122</v>
      </c>
      <c r="O67">
        <v>4</v>
      </c>
      <c r="P67">
        <v>5</v>
      </c>
      <c r="Q67">
        <v>31</v>
      </c>
      <c r="R67" s="78">
        <v>18</v>
      </c>
    </row>
    <row r="68" spans="1:21" ht="15.75" customHeight="1" thickBot="1" x14ac:dyDescent="0.3">
      <c r="A68" s="51">
        <v>2020</v>
      </c>
      <c r="B68" s="51">
        <v>5</v>
      </c>
      <c r="C68" s="51">
        <v>6</v>
      </c>
      <c r="D68" s="51">
        <v>6.8</v>
      </c>
      <c r="E68" s="51" t="s">
        <v>12</v>
      </c>
      <c r="F68" s="15" t="s">
        <v>15</v>
      </c>
      <c r="G68" s="30">
        <f t="shared" si="6"/>
        <v>-3.2</v>
      </c>
      <c r="H68" s="31">
        <v>43957</v>
      </c>
      <c r="I68" s="117">
        <f t="shared" si="7"/>
        <v>6.8</v>
      </c>
      <c r="J68" s="55">
        <v>0</v>
      </c>
      <c r="K68" s="167">
        <v>3.125</v>
      </c>
      <c r="L68" s="167">
        <v>7</v>
      </c>
      <c r="M68" s="167">
        <v>58.875</v>
      </c>
      <c r="N68" s="168" t="s">
        <v>119</v>
      </c>
      <c r="O68">
        <v>2</v>
      </c>
      <c r="P68">
        <v>3</v>
      </c>
      <c r="Q68">
        <v>20</v>
      </c>
      <c r="R68" s="78">
        <v>24</v>
      </c>
      <c r="T68">
        <v>1</v>
      </c>
    </row>
    <row r="69" spans="1:21" ht="15.75" customHeight="1" thickBot="1" x14ac:dyDescent="0.3">
      <c r="A69" s="1">
        <v>2020</v>
      </c>
      <c r="B69" s="1">
        <v>5</v>
      </c>
      <c r="C69" s="1">
        <v>7</v>
      </c>
      <c r="D69" s="1">
        <v>15.5</v>
      </c>
      <c r="E69" s="1" t="s">
        <v>14</v>
      </c>
      <c r="F69" s="36" t="s">
        <v>16</v>
      </c>
      <c r="G69">
        <f>D69-15</f>
        <v>0.5</v>
      </c>
      <c r="H69" s="5">
        <v>43958</v>
      </c>
      <c r="I69" s="60">
        <f t="shared" si="7"/>
        <v>15.5</v>
      </c>
      <c r="J69" s="55">
        <v>0</v>
      </c>
      <c r="K69" s="167">
        <v>2.75</v>
      </c>
      <c r="L69" s="167">
        <v>8</v>
      </c>
      <c r="M69" s="167">
        <v>53.125</v>
      </c>
      <c r="N69" s="168" t="s">
        <v>120</v>
      </c>
      <c r="P69">
        <v>2</v>
      </c>
      <c r="R69" s="78">
        <v>56</v>
      </c>
      <c r="T69">
        <v>6</v>
      </c>
    </row>
    <row r="70" spans="1:21" ht="15.75" customHeight="1" thickBot="1" x14ac:dyDescent="0.3">
      <c r="A70" s="1">
        <v>2020</v>
      </c>
      <c r="B70" s="1">
        <v>5</v>
      </c>
      <c r="C70" s="1">
        <v>8</v>
      </c>
      <c r="D70" s="1">
        <v>15.9</v>
      </c>
      <c r="E70" s="1" t="s">
        <v>14</v>
      </c>
      <c r="F70" s="17" t="s">
        <v>16</v>
      </c>
      <c r="G70">
        <f t="shared" ref="G70:G133" si="8">D70-15</f>
        <v>0.90000000000000036</v>
      </c>
      <c r="H70" s="5">
        <v>43959</v>
      </c>
      <c r="I70" s="60">
        <f t="shared" si="7"/>
        <v>15.9</v>
      </c>
      <c r="J70" s="55">
        <v>0.7</v>
      </c>
      <c r="K70" s="167">
        <v>1.375</v>
      </c>
      <c r="L70" s="167">
        <v>5</v>
      </c>
      <c r="M70" s="167">
        <v>50.5</v>
      </c>
      <c r="N70" s="168" t="s">
        <v>125</v>
      </c>
      <c r="P70">
        <v>1</v>
      </c>
      <c r="R70" s="78">
        <v>32</v>
      </c>
      <c r="T70">
        <v>9</v>
      </c>
    </row>
    <row r="71" spans="1:21" ht="15.75" customHeight="1" thickBot="1" x14ac:dyDescent="0.3">
      <c r="A71" s="1">
        <v>2020</v>
      </c>
      <c r="B71" s="1">
        <v>5</v>
      </c>
      <c r="C71" s="1">
        <v>9</v>
      </c>
      <c r="D71" s="1">
        <v>15.3</v>
      </c>
      <c r="E71" s="1" t="s">
        <v>14</v>
      </c>
      <c r="F71" s="17" t="s">
        <v>16</v>
      </c>
      <c r="G71">
        <f t="shared" si="8"/>
        <v>0.30000000000000071</v>
      </c>
      <c r="H71" s="5">
        <v>43960</v>
      </c>
      <c r="I71" s="60">
        <f t="shared" si="7"/>
        <v>15.3</v>
      </c>
      <c r="J71" s="55">
        <v>0</v>
      </c>
      <c r="K71" s="167">
        <v>2.25</v>
      </c>
      <c r="L71" s="167">
        <v>6.375</v>
      </c>
      <c r="M71" s="167">
        <v>43</v>
      </c>
      <c r="N71" s="168" t="s">
        <v>127</v>
      </c>
      <c r="P71">
        <v>1</v>
      </c>
      <c r="R71" s="78">
        <v>48</v>
      </c>
      <c r="T71">
        <v>14</v>
      </c>
    </row>
    <row r="72" spans="1:21" ht="15.75" customHeight="1" thickBot="1" x14ac:dyDescent="0.3">
      <c r="A72" s="1">
        <v>2020</v>
      </c>
      <c r="B72" s="1">
        <v>5</v>
      </c>
      <c r="C72" s="1">
        <v>10</v>
      </c>
      <c r="D72" s="1">
        <v>19.600000000000001</v>
      </c>
      <c r="E72" s="1" t="s">
        <v>14</v>
      </c>
      <c r="F72" s="17" t="s">
        <v>16</v>
      </c>
      <c r="G72">
        <f t="shared" si="8"/>
        <v>4.6000000000000014</v>
      </c>
      <c r="H72" s="5">
        <v>43961</v>
      </c>
      <c r="I72" s="60">
        <f t="shared" si="7"/>
        <v>19.600000000000001</v>
      </c>
      <c r="J72" s="55">
        <v>0</v>
      </c>
      <c r="K72" s="167">
        <v>1.875</v>
      </c>
      <c r="L72" s="167">
        <v>5.625</v>
      </c>
      <c r="M72" s="167">
        <v>34.25</v>
      </c>
      <c r="N72" s="168" t="s">
        <v>127</v>
      </c>
      <c r="R72" s="78">
        <v>65</v>
      </c>
      <c r="T72">
        <v>5</v>
      </c>
    </row>
    <row r="73" spans="1:21" ht="15.75" customHeight="1" thickBot="1" x14ac:dyDescent="0.3">
      <c r="A73" s="1">
        <v>2020</v>
      </c>
      <c r="B73" s="1">
        <v>5</v>
      </c>
      <c r="C73" s="1">
        <v>11</v>
      </c>
      <c r="D73" s="1">
        <v>20.6</v>
      </c>
      <c r="E73" s="1" t="s">
        <v>14</v>
      </c>
      <c r="F73" s="17" t="s">
        <v>16</v>
      </c>
      <c r="G73">
        <f t="shared" si="8"/>
        <v>5.6000000000000014</v>
      </c>
      <c r="H73" s="5">
        <v>43962</v>
      </c>
      <c r="I73" s="60">
        <f t="shared" si="7"/>
        <v>20.6</v>
      </c>
      <c r="J73" s="55">
        <v>0</v>
      </c>
      <c r="K73" s="167">
        <v>1.125</v>
      </c>
      <c r="L73" s="167">
        <v>4</v>
      </c>
      <c r="M73" s="167">
        <v>40.875</v>
      </c>
      <c r="N73" s="168" t="s">
        <v>124</v>
      </c>
      <c r="R73" s="78">
        <v>78</v>
      </c>
      <c r="T73">
        <v>12</v>
      </c>
    </row>
    <row r="74" spans="1:21" ht="15.75" customHeight="1" thickBot="1" x14ac:dyDescent="0.3">
      <c r="A74" s="1">
        <v>2020</v>
      </c>
      <c r="B74" s="1">
        <v>5</v>
      </c>
      <c r="C74" s="1">
        <v>12</v>
      </c>
      <c r="D74" s="1">
        <v>22.9</v>
      </c>
      <c r="E74" s="1" t="s">
        <v>14</v>
      </c>
      <c r="F74" s="17" t="s">
        <v>16</v>
      </c>
      <c r="G74">
        <f t="shared" si="8"/>
        <v>7.8999999999999986</v>
      </c>
      <c r="H74" s="5">
        <v>43963</v>
      </c>
      <c r="I74" s="60">
        <f t="shared" si="7"/>
        <v>22.9</v>
      </c>
      <c r="J74" s="55">
        <v>0</v>
      </c>
      <c r="K74" s="167">
        <v>1</v>
      </c>
      <c r="L74" s="167">
        <v>3.75</v>
      </c>
      <c r="M74" s="167">
        <v>45.25</v>
      </c>
      <c r="N74" s="168" t="s">
        <v>121</v>
      </c>
      <c r="R74" s="78">
        <v>84</v>
      </c>
      <c r="S74">
        <v>12</v>
      </c>
      <c r="T74">
        <v>18</v>
      </c>
    </row>
    <row r="75" spans="1:21" ht="15.75" customHeight="1" thickBot="1" x14ac:dyDescent="0.3">
      <c r="A75" s="1">
        <v>2020</v>
      </c>
      <c r="B75" s="1">
        <v>5</v>
      </c>
      <c r="C75" s="1">
        <v>13</v>
      </c>
      <c r="D75" s="1">
        <v>21.1</v>
      </c>
      <c r="E75" s="1" t="s">
        <v>14</v>
      </c>
      <c r="F75" s="17" t="s">
        <v>16</v>
      </c>
      <c r="G75">
        <f t="shared" si="8"/>
        <v>6.1000000000000014</v>
      </c>
      <c r="H75" s="5">
        <v>43964</v>
      </c>
      <c r="I75" s="60">
        <f t="shared" si="7"/>
        <v>21.1</v>
      </c>
      <c r="J75" s="55">
        <v>0</v>
      </c>
      <c r="K75" s="167">
        <v>1.25</v>
      </c>
      <c r="L75" s="167">
        <v>3.625</v>
      </c>
      <c r="M75" s="167">
        <v>40</v>
      </c>
      <c r="N75" s="168" t="s">
        <v>123</v>
      </c>
      <c r="R75" s="78">
        <v>72</v>
      </c>
      <c r="S75">
        <v>18</v>
      </c>
      <c r="T75">
        <v>28</v>
      </c>
    </row>
    <row r="76" spans="1:21" ht="15.75" customHeight="1" thickBot="1" x14ac:dyDescent="0.3">
      <c r="A76" s="1">
        <v>2020</v>
      </c>
      <c r="B76" s="1">
        <v>5</v>
      </c>
      <c r="C76" s="1">
        <v>14</v>
      </c>
      <c r="D76" s="1">
        <v>22.9</v>
      </c>
      <c r="E76" s="1" t="s">
        <v>14</v>
      </c>
      <c r="F76" s="17" t="s">
        <v>16</v>
      </c>
      <c r="G76">
        <f t="shared" si="8"/>
        <v>7.8999999999999986</v>
      </c>
      <c r="H76" s="5">
        <v>43965</v>
      </c>
      <c r="I76" s="60">
        <f t="shared" si="7"/>
        <v>22.9</v>
      </c>
      <c r="J76" s="55">
        <v>0</v>
      </c>
      <c r="K76" s="167">
        <v>1.625</v>
      </c>
      <c r="L76" s="167">
        <v>6.25</v>
      </c>
      <c r="M76" s="167">
        <v>47.75</v>
      </c>
      <c r="N76" s="168" t="s">
        <v>120</v>
      </c>
      <c r="R76" s="78">
        <v>25</v>
      </c>
      <c r="S76">
        <v>26</v>
      </c>
      <c r="T76">
        <v>42</v>
      </c>
    </row>
    <row r="77" spans="1:21" ht="15.75" customHeight="1" thickBot="1" x14ac:dyDescent="0.3">
      <c r="A77" s="1">
        <v>2020</v>
      </c>
      <c r="B77" s="1">
        <v>5</v>
      </c>
      <c r="C77" s="1">
        <v>15</v>
      </c>
      <c r="D77" s="1">
        <v>18.899999999999999</v>
      </c>
      <c r="E77" s="1" t="s">
        <v>14</v>
      </c>
      <c r="F77" s="17" t="s">
        <v>16</v>
      </c>
      <c r="G77">
        <f t="shared" si="8"/>
        <v>3.8999999999999986</v>
      </c>
      <c r="H77" s="5">
        <v>43966</v>
      </c>
      <c r="I77" s="60">
        <f t="shared" si="7"/>
        <v>18.899999999999999</v>
      </c>
      <c r="J77" s="55">
        <v>0</v>
      </c>
      <c r="K77" s="167">
        <v>2</v>
      </c>
      <c r="L77" s="167">
        <v>6</v>
      </c>
      <c r="M77" s="167">
        <v>47.25</v>
      </c>
      <c r="N77" s="168" t="s">
        <v>124</v>
      </c>
      <c r="R77" s="78">
        <v>18</v>
      </c>
      <c r="S77">
        <v>34</v>
      </c>
      <c r="T77">
        <v>50</v>
      </c>
    </row>
    <row r="78" spans="1:21" ht="15.75" customHeight="1" thickBot="1" x14ac:dyDescent="0.3">
      <c r="A78" s="1">
        <v>2020</v>
      </c>
      <c r="B78" s="1">
        <v>5</v>
      </c>
      <c r="C78" s="1">
        <v>16</v>
      </c>
      <c r="D78" s="1">
        <v>19.8</v>
      </c>
      <c r="E78" s="1" t="s">
        <v>14</v>
      </c>
      <c r="F78" s="17" t="s">
        <v>16</v>
      </c>
      <c r="G78">
        <f t="shared" si="8"/>
        <v>4.8000000000000007</v>
      </c>
      <c r="H78" s="5">
        <v>43967</v>
      </c>
      <c r="I78" s="60">
        <f t="shared" si="7"/>
        <v>19.8</v>
      </c>
      <c r="J78" s="55">
        <v>0.3</v>
      </c>
      <c r="K78" s="167">
        <v>4.125</v>
      </c>
      <c r="L78" s="167">
        <v>8.75</v>
      </c>
      <c r="M78" s="167">
        <v>49.625</v>
      </c>
      <c r="N78" s="168" t="s">
        <v>119</v>
      </c>
      <c r="R78" s="78">
        <v>6</v>
      </c>
      <c r="S78">
        <v>38</v>
      </c>
      <c r="T78">
        <v>38</v>
      </c>
    </row>
    <row r="79" spans="1:21" ht="15.75" customHeight="1" thickBot="1" x14ac:dyDescent="0.3">
      <c r="A79" s="1">
        <v>2020</v>
      </c>
      <c r="B79" s="1">
        <v>5</v>
      </c>
      <c r="C79" s="1">
        <v>17</v>
      </c>
      <c r="D79" s="1">
        <v>20.8</v>
      </c>
      <c r="E79" s="1" t="s">
        <v>14</v>
      </c>
      <c r="F79" s="17" t="s">
        <v>16</v>
      </c>
      <c r="G79">
        <f t="shared" si="8"/>
        <v>5.8000000000000007</v>
      </c>
      <c r="H79" s="5">
        <v>43968</v>
      </c>
      <c r="I79" s="60">
        <f t="shared" si="7"/>
        <v>20.8</v>
      </c>
      <c r="J79" s="55">
        <v>0</v>
      </c>
      <c r="K79" s="167">
        <v>0.875</v>
      </c>
      <c r="L79" s="167">
        <v>3.375</v>
      </c>
      <c r="M79" s="167">
        <v>51.25</v>
      </c>
      <c r="N79" s="168" t="s">
        <v>129</v>
      </c>
      <c r="R79" s="78">
        <v>11</v>
      </c>
      <c r="S79">
        <v>42</v>
      </c>
      <c r="T79">
        <v>32</v>
      </c>
      <c r="U79">
        <v>4</v>
      </c>
    </row>
    <row r="80" spans="1:21" ht="15.75" customHeight="1" thickBot="1" x14ac:dyDescent="0.3">
      <c r="A80" s="1">
        <v>2020</v>
      </c>
      <c r="B80" s="1">
        <v>5</v>
      </c>
      <c r="C80" s="1">
        <v>18</v>
      </c>
      <c r="D80" s="1">
        <v>21</v>
      </c>
      <c r="E80" s="1" t="s">
        <v>14</v>
      </c>
      <c r="F80" s="17" t="s">
        <v>16</v>
      </c>
      <c r="G80">
        <f t="shared" si="8"/>
        <v>6</v>
      </c>
      <c r="H80" s="5">
        <v>43969</v>
      </c>
      <c r="I80" s="60">
        <f t="shared" si="7"/>
        <v>21</v>
      </c>
      <c r="J80" s="55">
        <v>0</v>
      </c>
      <c r="K80" s="167">
        <v>1.125</v>
      </c>
      <c r="L80" s="167">
        <v>4.25</v>
      </c>
      <c r="M80" s="167">
        <v>48.125</v>
      </c>
      <c r="N80" s="168" t="s">
        <v>127</v>
      </c>
      <c r="R80" s="78">
        <v>9</v>
      </c>
      <c r="S80">
        <v>37</v>
      </c>
      <c r="T80">
        <v>25</v>
      </c>
      <c r="U80">
        <v>92</v>
      </c>
    </row>
    <row r="81" spans="1:23" ht="15.75" customHeight="1" thickBot="1" x14ac:dyDescent="0.3">
      <c r="A81" s="1">
        <v>2020</v>
      </c>
      <c r="B81" s="1">
        <v>5</v>
      </c>
      <c r="C81" s="1">
        <v>19</v>
      </c>
      <c r="D81" s="1">
        <v>20.6</v>
      </c>
      <c r="E81" s="1" t="s">
        <v>14</v>
      </c>
      <c r="F81" s="17" t="s">
        <v>16</v>
      </c>
      <c r="G81">
        <f t="shared" si="8"/>
        <v>5.6000000000000014</v>
      </c>
      <c r="H81" s="5">
        <v>43970</v>
      </c>
      <c r="I81" s="60">
        <f t="shared" si="7"/>
        <v>20.6</v>
      </c>
      <c r="J81" s="55">
        <v>0</v>
      </c>
      <c r="K81" s="167">
        <v>0.625</v>
      </c>
      <c r="L81" s="167">
        <v>3.25</v>
      </c>
      <c r="M81" s="167">
        <v>63.625</v>
      </c>
      <c r="N81" s="168" t="s">
        <v>127</v>
      </c>
      <c r="R81" s="78">
        <v>4</v>
      </c>
      <c r="S81">
        <v>31</v>
      </c>
      <c r="T81">
        <v>18</v>
      </c>
      <c r="U81">
        <v>548</v>
      </c>
    </row>
    <row r="82" spans="1:23" ht="15.75" customHeight="1" thickBot="1" x14ac:dyDescent="0.3">
      <c r="A82" s="1">
        <v>2020</v>
      </c>
      <c r="B82" s="1">
        <v>5</v>
      </c>
      <c r="C82" s="1">
        <v>20</v>
      </c>
      <c r="D82" s="1">
        <v>18.3</v>
      </c>
      <c r="E82" s="1" t="s">
        <v>14</v>
      </c>
      <c r="F82" s="17" t="s">
        <v>16</v>
      </c>
      <c r="G82">
        <f t="shared" si="8"/>
        <v>3.3000000000000007</v>
      </c>
      <c r="H82" s="5">
        <v>43971</v>
      </c>
      <c r="I82" s="60">
        <f t="shared" si="7"/>
        <v>18.3</v>
      </c>
      <c r="J82" s="55">
        <v>0</v>
      </c>
      <c r="K82" s="167">
        <v>2.375</v>
      </c>
      <c r="L82" s="167">
        <v>7.25</v>
      </c>
      <c r="M82" s="167">
        <v>69.875</v>
      </c>
      <c r="N82" s="168" t="s">
        <v>126</v>
      </c>
      <c r="R82" s="78">
        <v>4</v>
      </c>
      <c r="S82">
        <v>25</v>
      </c>
      <c r="T82">
        <v>12</v>
      </c>
      <c r="U82">
        <v>305</v>
      </c>
    </row>
    <row r="83" spans="1:23" ht="15.75" customHeight="1" thickBot="1" x14ac:dyDescent="0.3">
      <c r="A83" s="1">
        <v>2020</v>
      </c>
      <c r="B83" s="1">
        <v>5</v>
      </c>
      <c r="C83" s="1">
        <v>21</v>
      </c>
      <c r="D83" s="1">
        <v>13.2</v>
      </c>
      <c r="E83" s="1" t="s">
        <v>13</v>
      </c>
      <c r="F83" s="17" t="s">
        <v>16</v>
      </c>
      <c r="G83">
        <f t="shared" si="8"/>
        <v>-1.8000000000000007</v>
      </c>
      <c r="H83" s="5">
        <v>43972</v>
      </c>
      <c r="I83" s="60">
        <f t="shared" si="7"/>
        <v>13.2</v>
      </c>
      <c r="J83" s="55">
        <v>14.1</v>
      </c>
      <c r="K83" s="167">
        <v>0.75</v>
      </c>
      <c r="L83" s="167">
        <v>2.75</v>
      </c>
      <c r="M83" s="167">
        <v>90.375</v>
      </c>
      <c r="N83" s="168" t="s">
        <v>121</v>
      </c>
      <c r="R83" s="78">
        <v>1</v>
      </c>
      <c r="S83">
        <v>11</v>
      </c>
      <c r="T83">
        <v>8</v>
      </c>
      <c r="U83">
        <v>4</v>
      </c>
    </row>
    <row r="84" spans="1:23" ht="15.75" customHeight="1" thickBot="1" x14ac:dyDescent="0.3">
      <c r="A84" s="1">
        <v>2020</v>
      </c>
      <c r="B84" s="1">
        <v>5</v>
      </c>
      <c r="C84" s="1">
        <v>22</v>
      </c>
      <c r="D84" s="1">
        <v>15.2</v>
      </c>
      <c r="E84" s="1" t="s">
        <v>14</v>
      </c>
      <c r="F84" s="17" t="s">
        <v>16</v>
      </c>
      <c r="G84">
        <f t="shared" si="8"/>
        <v>0.19999999999999929</v>
      </c>
      <c r="H84" s="5">
        <v>43973</v>
      </c>
      <c r="I84" s="60">
        <f t="shared" si="7"/>
        <v>15.2</v>
      </c>
      <c r="J84" s="55">
        <v>1.2</v>
      </c>
      <c r="K84" s="167">
        <v>0.625</v>
      </c>
      <c r="L84" s="167">
        <v>3.5</v>
      </c>
      <c r="M84" s="167">
        <v>86.375</v>
      </c>
      <c r="N84" s="168" t="s">
        <v>118</v>
      </c>
      <c r="R84" s="78"/>
      <c r="S84">
        <v>7</v>
      </c>
      <c r="T84">
        <v>5</v>
      </c>
      <c r="U84">
        <v>60</v>
      </c>
    </row>
    <row r="85" spans="1:23" ht="15.75" customHeight="1" thickBot="1" x14ac:dyDescent="0.3">
      <c r="A85" s="1">
        <v>2020</v>
      </c>
      <c r="B85" s="1">
        <v>5</v>
      </c>
      <c r="C85" s="1">
        <v>23</v>
      </c>
      <c r="D85" s="1">
        <v>16.100000000000001</v>
      </c>
      <c r="E85" s="1" t="s">
        <v>14</v>
      </c>
      <c r="F85" s="17" t="s">
        <v>16</v>
      </c>
      <c r="G85">
        <f t="shared" si="8"/>
        <v>1.1000000000000014</v>
      </c>
      <c r="H85" s="5">
        <v>43974</v>
      </c>
      <c r="I85" s="60">
        <f t="shared" si="7"/>
        <v>16.100000000000001</v>
      </c>
      <c r="J85" s="55">
        <v>0</v>
      </c>
      <c r="K85" s="167">
        <v>0.625</v>
      </c>
      <c r="L85" s="167">
        <v>2.875</v>
      </c>
      <c r="M85" s="167">
        <v>68</v>
      </c>
      <c r="N85" s="168" t="s">
        <v>127</v>
      </c>
      <c r="R85" s="78"/>
      <c r="S85">
        <v>4</v>
      </c>
      <c r="T85">
        <v>3</v>
      </c>
      <c r="U85">
        <v>145</v>
      </c>
    </row>
    <row r="86" spans="1:23" ht="15.75" customHeight="1" thickBot="1" x14ac:dyDescent="0.3">
      <c r="A86" s="1">
        <v>2020</v>
      </c>
      <c r="B86" s="1">
        <v>5</v>
      </c>
      <c r="C86" s="1">
        <v>24</v>
      </c>
      <c r="D86" s="1">
        <v>17.5</v>
      </c>
      <c r="E86" s="1" t="s">
        <v>14</v>
      </c>
      <c r="F86" s="17" t="s">
        <v>16</v>
      </c>
      <c r="G86">
        <f t="shared" si="8"/>
        <v>2.5</v>
      </c>
      <c r="H86" s="5">
        <v>43975</v>
      </c>
      <c r="I86" s="60">
        <f t="shared" si="7"/>
        <v>17.5</v>
      </c>
      <c r="J86" s="55">
        <v>0</v>
      </c>
      <c r="K86" s="167">
        <v>0.875</v>
      </c>
      <c r="L86" s="167">
        <v>3.75</v>
      </c>
      <c r="M86" s="167">
        <v>61.25</v>
      </c>
      <c r="N86" s="168" t="s">
        <v>124</v>
      </c>
      <c r="R86" s="78"/>
      <c r="S86">
        <v>2</v>
      </c>
      <c r="T86">
        <v>2</v>
      </c>
      <c r="U86">
        <v>225</v>
      </c>
    </row>
    <row r="87" spans="1:23" ht="15.75" customHeight="1" thickBot="1" x14ac:dyDescent="0.3">
      <c r="A87" s="1">
        <v>2020</v>
      </c>
      <c r="B87" s="1">
        <v>5</v>
      </c>
      <c r="C87" s="1">
        <v>25</v>
      </c>
      <c r="D87" s="1">
        <v>19.100000000000001</v>
      </c>
      <c r="E87" s="1" t="s">
        <v>14</v>
      </c>
      <c r="F87" s="17" t="s">
        <v>16</v>
      </c>
      <c r="G87">
        <f t="shared" si="8"/>
        <v>4.1000000000000014</v>
      </c>
      <c r="H87" s="5">
        <v>43976</v>
      </c>
      <c r="I87" s="60">
        <f t="shared" si="7"/>
        <v>19.100000000000001</v>
      </c>
      <c r="J87" s="55">
        <v>2.4</v>
      </c>
      <c r="K87" s="167">
        <v>1.25</v>
      </c>
      <c r="L87" s="167">
        <v>5.125</v>
      </c>
      <c r="M87" s="167">
        <v>70.625</v>
      </c>
      <c r="N87" s="168" t="s">
        <v>129</v>
      </c>
      <c r="R87" s="78"/>
      <c r="T87">
        <v>1</v>
      </c>
      <c r="U87">
        <v>90</v>
      </c>
    </row>
    <row r="88" spans="1:23" ht="15.75" customHeight="1" thickBot="1" x14ac:dyDescent="0.3">
      <c r="A88" s="1">
        <v>2020</v>
      </c>
      <c r="B88" s="1">
        <v>5</v>
      </c>
      <c r="C88" s="1">
        <v>26</v>
      </c>
      <c r="D88" s="1">
        <v>25.4</v>
      </c>
      <c r="E88" s="1" t="s">
        <v>14</v>
      </c>
      <c r="F88" s="17" t="s">
        <v>16</v>
      </c>
      <c r="G88">
        <f t="shared" si="8"/>
        <v>10.399999999999999</v>
      </c>
      <c r="H88" s="5">
        <v>43977</v>
      </c>
      <c r="I88" s="60">
        <f t="shared" si="7"/>
        <v>25.4</v>
      </c>
      <c r="J88" s="55">
        <v>0</v>
      </c>
      <c r="K88" s="167">
        <v>3.5</v>
      </c>
      <c r="L88" s="167">
        <v>11.125</v>
      </c>
      <c r="M88" s="167">
        <v>50.375</v>
      </c>
      <c r="N88" s="168" t="s">
        <v>119</v>
      </c>
      <c r="R88" s="78"/>
      <c r="U88">
        <v>190</v>
      </c>
    </row>
    <row r="89" spans="1:23" ht="15.75" customHeight="1" thickBot="1" x14ac:dyDescent="0.3">
      <c r="A89" s="1">
        <v>2020</v>
      </c>
      <c r="B89" s="1">
        <v>5</v>
      </c>
      <c r="C89" s="1">
        <v>27</v>
      </c>
      <c r="D89" s="1">
        <v>14.7</v>
      </c>
      <c r="E89" s="1" t="s">
        <v>13</v>
      </c>
      <c r="F89" s="17" t="s">
        <v>16</v>
      </c>
      <c r="G89">
        <f t="shared" si="8"/>
        <v>-0.30000000000000071</v>
      </c>
      <c r="H89" s="5">
        <v>43978</v>
      </c>
      <c r="I89" s="60">
        <f t="shared" si="7"/>
        <v>14.7</v>
      </c>
      <c r="J89" s="55">
        <v>0.4</v>
      </c>
      <c r="K89" s="167">
        <v>2.125</v>
      </c>
      <c r="L89" s="167">
        <v>7.125</v>
      </c>
      <c r="M89" s="167">
        <v>60.375</v>
      </c>
      <c r="N89" s="168" t="s">
        <v>132</v>
      </c>
      <c r="R89" s="78"/>
      <c r="U89">
        <v>112</v>
      </c>
    </row>
    <row r="90" spans="1:23" ht="15.75" customHeight="1" thickBot="1" x14ac:dyDescent="0.3">
      <c r="A90" s="1">
        <v>2020</v>
      </c>
      <c r="B90" s="1">
        <v>5</v>
      </c>
      <c r="C90" s="1">
        <v>28</v>
      </c>
      <c r="D90" s="1">
        <v>11.7</v>
      </c>
      <c r="E90" s="1" t="s">
        <v>13</v>
      </c>
      <c r="F90" s="17" t="s">
        <v>16</v>
      </c>
      <c r="G90">
        <f t="shared" si="8"/>
        <v>-3.3000000000000007</v>
      </c>
      <c r="H90" s="5">
        <v>43979</v>
      </c>
      <c r="I90" s="60">
        <f t="shared" si="7"/>
        <v>11.7</v>
      </c>
      <c r="J90" s="55">
        <v>0</v>
      </c>
      <c r="K90" s="167">
        <v>1.125</v>
      </c>
      <c r="L90" s="167">
        <v>4</v>
      </c>
      <c r="M90" s="167">
        <v>62.625</v>
      </c>
      <c r="N90" s="168" t="s">
        <v>121</v>
      </c>
      <c r="R90" s="78"/>
      <c r="U90">
        <v>95</v>
      </c>
    </row>
    <row r="91" spans="1:23" ht="15.75" customHeight="1" thickBot="1" x14ac:dyDescent="0.3">
      <c r="A91" s="1">
        <v>2020</v>
      </c>
      <c r="B91" s="1">
        <v>5</v>
      </c>
      <c r="C91" s="1">
        <v>29</v>
      </c>
      <c r="D91" s="1">
        <v>14.6</v>
      </c>
      <c r="E91" s="1" t="s">
        <v>13</v>
      </c>
      <c r="F91" s="17" t="s">
        <v>16</v>
      </c>
      <c r="G91">
        <f t="shared" si="8"/>
        <v>-0.40000000000000036</v>
      </c>
      <c r="H91" s="5">
        <v>43980</v>
      </c>
      <c r="I91" s="60">
        <f t="shared" si="7"/>
        <v>14.6</v>
      </c>
      <c r="J91" s="55">
        <v>0</v>
      </c>
      <c r="K91" s="167">
        <v>1.5</v>
      </c>
      <c r="L91" s="167">
        <v>5.25</v>
      </c>
      <c r="M91" s="167">
        <v>42.375</v>
      </c>
      <c r="N91" s="168" t="s">
        <v>121</v>
      </c>
      <c r="R91" s="78"/>
      <c r="U91">
        <v>82</v>
      </c>
    </row>
    <row r="92" spans="1:23" ht="15.75" customHeight="1" thickBot="1" x14ac:dyDescent="0.3">
      <c r="A92" s="1">
        <v>2020</v>
      </c>
      <c r="B92" s="1">
        <v>5</v>
      </c>
      <c r="C92" s="1">
        <v>30</v>
      </c>
      <c r="D92" s="1">
        <v>18.7</v>
      </c>
      <c r="E92" s="1" t="s">
        <v>14</v>
      </c>
      <c r="F92" s="17" t="s">
        <v>16</v>
      </c>
      <c r="G92">
        <f t="shared" si="8"/>
        <v>3.6999999999999993</v>
      </c>
      <c r="H92" s="5">
        <v>43981</v>
      </c>
      <c r="I92" s="60">
        <f t="shared" si="7"/>
        <v>18.7</v>
      </c>
      <c r="J92" s="55">
        <v>0</v>
      </c>
      <c r="K92" s="167">
        <v>2.625</v>
      </c>
      <c r="L92" s="167">
        <v>7.25</v>
      </c>
      <c r="M92" s="167">
        <v>55.625</v>
      </c>
      <c r="N92" s="168" t="s">
        <v>123</v>
      </c>
      <c r="R92" s="78"/>
      <c r="U92">
        <v>70</v>
      </c>
    </row>
    <row r="93" spans="1:23" ht="15.75" customHeight="1" thickBot="1" x14ac:dyDescent="0.3">
      <c r="A93" s="1">
        <v>2020</v>
      </c>
      <c r="B93" s="1">
        <v>5</v>
      </c>
      <c r="C93" s="1">
        <v>31</v>
      </c>
      <c r="D93" s="1">
        <v>17.600000000000001</v>
      </c>
      <c r="E93" s="1" t="s">
        <v>14</v>
      </c>
      <c r="F93" s="17" t="s">
        <v>16</v>
      </c>
      <c r="G93">
        <f t="shared" si="8"/>
        <v>2.6000000000000014</v>
      </c>
      <c r="H93" s="5">
        <v>43982</v>
      </c>
      <c r="I93" s="60">
        <f t="shared" si="7"/>
        <v>17.600000000000001</v>
      </c>
      <c r="J93" s="55">
        <v>0</v>
      </c>
      <c r="K93" s="167">
        <v>3.25</v>
      </c>
      <c r="L93" s="167">
        <v>9.125</v>
      </c>
      <c r="M93" s="167">
        <v>53.375</v>
      </c>
      <c r="N93" s="168" t="s">
        <v>120</v>
      </c>
      <c r="R93" s="78"/>
      <c r="U93">
        <v>62</v>
      </c>
    </row>
    <row r="94" spans="1:23" ht="15.75" customHeight="1" thickBot="1" x14ac:dyDescent="0.3">
      <c r="A94" s="1">
        <v>2020</v>
      </c>
      <c r="B94" s="1">
        <v>6</v>
      </c>
      <c r="C94" s="1">
        <v>1</v>
      </c>
      <c r="D94" s="1">
        <v>18.3</v>
      </c>
      <c r="E94" s="1" t="s">
        <v>14</v>
      </c>
      <c r="F94" s="17" t="s">
        <v>16</v>
      </c>
      <c r="G94">
        <f t="shared" si="8"/>
        <v>3.3000000000000007</v>
      </c>
      <c r="H94" s="5">
        <v>43983</v>
      </c>
      <c r="I94" s="60">
        <f t="shared" si="7"/>
        <v>18.3</v>
      </c>
      <c r="J94" s="55">
        <v>0</v>
      </c>
      <c r="K94" s="167">
        <v>1.625</v>
      </c>
      <c r="L94" s="167">
        <v>5</v>
      </c>
      <c r="M94" s="167">
        <v>62.5</v>
      </c>
      <c r="N94" s="168" t="s">
        <v>129</v>
      </c>
      <c r="R94" s="78"/>
      <c r="U94">
        <v>57</v>
      </c>
      <c r="W94" s="57">
        <v>7</v>
      </c>
    </row>
    <row r="95" spans="1:23" ht="15.75" customHeight="1" thickBot="1" x14ac:dyDescent="0.3">
      <c r="A95" s="1">
        <v>2020</v>
      </c>
      <c r="B95" s="1">
        <v>6</v>
      </c>
      <c r="C95" s="1">
        <v>2</v>
      </c>
      <c r="D95" s="1">
        <v>22.5</v>
      </c>
      <c r="E95" s="1" t="s">
        <v>14</v>
      </c>
      <c r="F95" s="17" t="s">
        <v>16</v>
      </c>
      <c r="G95">
        <f t="shared" si="8"/>
        <v>7.5</v>
      </c>
      <c r="H95" s="5">
        <v>43984</v>
      </c>
      <c r="I95" s="60">
        <f t="shared" si="7"/>
        <v>22.5</v>
      </c>
      <c r="J95" s="55">
        <v>0</v>
      </c>
      <c r="K95" s="167">
        <v>3</v>
      </c>
      <c r="L95" s="167">
        <v>8.75</v>
      </c>
      <c r="M95" s="167">
        <v>52.375</v>
      </c>
      <c r="N95" s="168" t="s">
        <v>123</v>
      </c>
      <c r="R95" s="78"/>
      <c r="U95">
        <v>77</v>
      </c>
      <c r="W95" s="57">
        <v>13</v>
      </c>
    </row>
    <row r="96" spans="1:23" ht="15.75" customHeight="1" thickBot="1" x14ac:dyDescent="0.3">
      <c r="A96" s="1">
        <v>2020</v>
      </c>
      <c r="B96" s="1">
        <v>6</v>
      </c>
      <c r="C96" s="1">
        <v>3</v>
      </c>
      <c r="D96" s="1">
        <v>15.3</v>
      </c>
      <c r="E96" s="1" t="s">
        <v>14</v>
      </c>
      <c r="F96" s="17" t="s">
        <v>16</v>
      </c>
      <c r="G96">
        <f t="shared" si="8"/>
        <v>0.30000000000000071</v>
      </c>
      <c r="H96" s="5">
        <v>43985</v>
      </c>
      <c r="I96" s="60">
        <f t="shared" si="7"/>
        <v>15.3</v>
      </c>
      <c r="J96" s="55">
        <v>0</v>
      </c>
      <c r="K96" s="167">
        <v>1.75</v>
      </c>
      <c r="L96" s="167">
        <v>5.125</v>
      </c>
      <c r="M96" s="167">
        <v>59.625</v>
      </c>
      <c r="N96" s="168" t="s">
        <v>122</v>
      </c>
      <c r="R96" s="78"/>
      <c r="U96">
        <v>65</v>
      </c>
      <c r="W96" s="57">
        <v>18</v>
      </c>
    </row>
    <row r="97" spans="1:25" ht="15.75" customHeight="1" thickBot="1" x14ac:dyDescent="0.3">
      <c r="A97" s="1">
        <v>2020</v>
      </c>
      <c r="B97" s="1">
        <v>6</v>
      </c>
      <c r="C97" s="1">
        <v>4</v>
      </c>
      <c r="D97" s="1">
        <v>12.6</v>
      </c>
      <c r="E97" s="1" t="s">
        <v>13</v>
      </c>
      <c r="F97" s="17" t="s">
        <v>16</v>
      </c>
      <c r="G97">
        <f t="shared" si="8"/>
        <v>-2.4000000000000004</v>
      </c>
      <c r="H97" s="5">
        <v>43986</v>
      </c>
      <c r="I97" s="60">
        <f t="shared" si="7"/>
        <v>12.6</v>
      </c>
      <c r="J97" s="55">
        <v>0</v>
      </c>
      <c r="K97" s="167">
        <v>1.25</v>
      </c>
      <c r="L97" s="167">
        <v>4.625</v>
      </c>
      <c r="M97" s="167">
        <v>53.625</v>
      </c>
      <c r="N97" s="168" t="s">
        <v>126</v>
      </c>
      <c r="R97" s="78"/>
      <c r="U97">
        <v>55</v>
      </c>
      <c r="W97" s="57">
        <v>22</v>
      </c>
    </row>
    <row r="98" spans="1:25" ht="15.75" customHeight="1" thickBot="1" x14ac:dyDescent="0.3">
      <c r="A98" s="1">
        <v>2020</v>
      </c>
      <c r="B98" s="1">
        <v>6</v>
      </c>
      <c r="C98" s="1">
        <v>5</v>
      </c>
      <c r="D98" s="1">
        <v>9.4</v>
      </c>
      <c r="E98" s="1" t="s">
        <v>12</v>
      </c>
      <c r="F98" s="17" t="s">
        <v>16</v>
      </c>
      <c r="G98">
        <f t="shared" si="8"/>
        <v>-5.6</v>
      </c>
      <c r="H98" s="5">
        <v>43987</v>
      </c>
      <c r="I98" s="60">
        <f t="shared" si="7"/>
        <v>9.4</v>
      </c>
      <c r="J98" s="55">
        <v>2.6</v>
      </c>
      <c r="K98" s="167">
        <v>1.25</v>
      </c>
      <c r="L98" s="167">
        <v>4.75</v>
      </c>
      <c r="M98" s="167">
        <v>84.125</v>
      </c>
      <c r="N98" s="168" t="s">
        <v>119</v>
      </c>
      <c r="R98" s="78"/>
      <c r="U98">
        <v>32</v>
      </c>
      <c r="W98" s="57">
        <v>9</v>
      </c>
    </row>
    <row r="99" spans="1:25" ht="15.75" customHeight="1" thickBot="1" x14ac:dyDescent="0.3">
      <c r="A99" s="1">
        <v>2020</v>
      </c>
      <c r="B99" s="1">
        <v>6</v>
      </c>
      <c r="C99" s="1">
        <v>6</v>
      </c>
      <c r="D99" s="1">
        <v>10.6</v>
      </c>
      <c r="E99" s="1" t="s">
        <v>13</v>
      </c>
      <c r="F99" s="17" t="s">
        <v>16</v>
      </c>
      <c r="G99">
        <f t="shared" si="8"/>
        <v>-4.4000000000000004</v>
      </c>
      <c r="H99" s="5">
        <v>43988</v>
      </c>
      <c r="I99" s="60">
        <f t="shared" si="7"/>
        <v>10.6</v>
      </c>
      <c r="J99" s="55">
        <v>0.9</v>
      </c>
      <c r="K99" s="167">
        <v>1.125</v>
      </c>
      <c r="L99" s="167">
        <v>4</v>
      </c>
      <c r="M99" s="167">
        <v>77.5</v>
      </c>
      <c r="N99" s="168" t="s">
        <v>119</v>
      </c>
      <c r="R99" s="78"/>
      <c r="U99">
        <v>52</v>
      </c>
      <c r="W99" s="57">
        <v>5</v>
      </c>
    </row>
    <row r="100" spans="1:25" ht="15.75" customHeight="1" thickBot="1" x14ac:dyDescent="0.3">
      <c r="A100" s="1">
        <v>2020</v>
      </c>
      <c r="B100" s="1">
        <v>6</v>
      </c>
      <c r="C100" s="1">
        <v>7</v>
      </c>
      <c r="D100" s="1">
        <v>14.5</v>
      </c>
      <c r="E100" s="1" t="s">
        <v>13</v>
      </c>
      <c r="F100" s="17" t="s">
        <v>16</v>
      </c>
      <c r="G100">
        <f t="shared" si="8"/>
        <v>-0.5</v>
      </c>
      <c r="H100" s="5">
        <v>43989</v>
      </c>
      <c r="I100" s="60">
        <f t="shared" si="7"/>
        <v>14.5</v>
      </c>
      <c r="J100" s="55">
        <v>1.4</v>
      </c>
      <c r="K100" s="167">
        <v>2.375</v>
      </c>
      <c r="L100" s="167">
        <v>6.25</v>
      </c>
      <c r="M100" s="167">
        <v>69.375</v>
      </c>
      <c r="N100" s="168" t="s">
        <v>123</v>
      </c>
      <c r="R100" s="78"/>
      <c r="U100">
        <v>37</v>
      </c>
      <c r="W100" s="57">
        <v>3</v>
      </c>
    </row>
    <row r="101" spans="1:25" ht="15.75" customHeight="1" thickBot="1" x14ac:dyDescent="0.3">
      <c r="A101" s="1">
        <v>2020</v>
      </c>
      <c r="B101" s="1">
        <v>6</v>
      </c>
      <c r="C101" s="1">
        <v>8</v>
      </c>
      <c r="D101" s="1">
        <v>18.399999999999999</v>
      </c>
      <c r="E101" s="1" t="s">
        <v>14</v>
      </c>
      <c r="F101" s="17" t="s">
        <v>16</v>
      </c>
      <c r="G101">
        <f t="shared" si="8"/>
        <v>3.3999999999999986</v>
      </c>
      <c r="H101" s="5">
        <v>43990</v>
      </c>
      <c r="I101" s="60">
        <f t="shared" si="7"/>
        <v>18.399999999999999</v>
      </c>
      <c r="J101" s="55">
        <v>0</v>
      </c>
      <c r="K101" s="167">
        <v>1.5</v>
      </c>
      <c r="L101" s="167">
        <v>6.125</v>
      </c>
      <c r="M101" s="167">
        <v>64.375</v>
      </c>
      <c r="N101" s="168" t="s">
        <v>122</v>
      </c>
      <c r="R101" s="78"/>
      <c r="U101">
        <v>67</v>
      </c>
      <c r="V101" s="71">
        <v>3</v>
      </c>
      <c r="W101" s="57">
        <v>11</v>
      </c>
    </row>
    <row r="102" spans="1:25" ht="15.75" customHeight="1" thickBot="1" x14ac:dyDescent="0.3">
      <c r="A102" s="1">
        <v>2020</v>
      </c>
      <c r="B102" s="1">
        <v>6</v>
      </c>
      <c r="C102" s="1">
        <v>9</v>
      </c>
      <c r="D102" s="1">
        <v>16.8</v>
      </c>
      <c r="E102" s="1" t="s">
        <v>14</v>
      </c>
      <c r="F102" s="17" t="s">
        <v>16</v>
      </c>
      <c r="G102">
        <f t="shared" si="8"/>
        <v>1.8000000000000007</v>
      </c>
      <c r="H102" s="5">
        <v>43991</v>
      </c>
      <c r="I102" s="60">
        <f t="shared" si="7"/>
        <v>16.8</v>
      </c>
      <c r="J102" s="55">
        <v>3.6</v>
      </c>
      <c r="K102" s="167">
        <v>1.625</v>
      </c>
      <c r="L102" s="167">
        <v>5.75</v>
      </c>
      <c r="M102" s="167">
        <v>62</v>
      </c>
      <c r="N102" s="168" t="s">
        <v>119</v>
      </c>
      <c r="R102" s="78"/>
      <c r="U102">
        <v>27</v>
      </c>
      <c r="V102" s="71">
        <v>2</v>
      </c>
      <c r="W102" s="57">
        <v>4</v>
      </c>
    </row>
    <row r="103" spans="1:25" ht="15.75" customHeight="1" thickBot="1" x14ac:dyDescent="0.3">
      <c r="A103" s="1">
        <v>2020</v>
      </c>
      <c r="B103" s="1">
        <v>6</v>
      </c>
      <c r="C103" s="1">
        <v>10</v>
      </c>
      <c r="D103" s="1">
        <v>13.7</v>
      </c>
      <c r="E103" s="1" t="s">
        <v>13</v>
      </c>
      <c r="F103" s="17" t="s">
        <v>16</v>
      </c>
      <c r="G103">
        <f t="shared" si="8"/>
        <v>-1.3000000000000007</v>
      </c>
      <c r="H103" s="5">
        <v>43992</v>
      </c>
      <c r="I103" s="60">
        <f t="shared" si="7"/>
        <v>13.7</v>
      </c>
      <c r="J103" s="55">
        <v>2.1</v>
      </c>
      <c r="K103" s="167">
        <v>1.25</v>
      </c>
      <c r="L103" s="167">
        <v>4.25</v>
      </c>
      <c r="M103" s="167">
        <v>77.875</v>
      </c>
      <c r="N103" s="168" t="s">
        <v>117</v>
      </c>
      <c r="R103" s="78"/>
      <c r="U103">
        <v>42</v>
      </c>
      <c r="V103" s="71">
        <v>2</v>
      </c>
      <c r="W103" s="57">
        <v>2</v>
      </c>
    </row>
    <row r="104" spans="1:25" ht="15.75" customHeight="1" thickBot="1" x14ac:dyDescent="0.3">
      <c r="A104" s="1">
        <v>2020</v>
      </c>
      <c r="B104" s="1">
        <v>6</v>
      </c>
      <c r="C104" s="1">
        <v>11</v>
      </c>
      <c r="D104" s="1">
        <v>15.1</v>
      </c>
      <c r="E104" s="1" t="s">
        <v>14</v>
      </c>
      <c r="F104" s="17" t="s">
        <v>16</v>
      </c>
      <c r="G104">
        <f t="shared" si="8"/>
        <v>9.9999999999999645E-2</v>
      </c>
      <c r="H104" s="5">
        <v>43993</v>
      </c>
      <c r="I104" s="60">
        <f t="shared" si="7"/>
        <v>15.1</v>
      </c>
      <c r="J104" s="55">
        <v>0</v>
      </c>
      <c r="K104" s="167">
        <v>1.25</v>
      </c>
      <c r="L104" s="167">
        <v>3.5</v>
      </c>
      <c r="M104" s="167">
        <v>66.375</v>
      </c>
      <c r="N104" s="168" t="s">
        <v>117</v>
      </c>
      <c r="R104" s="78"/>
      <c r="U104">
        <v>62</v>
      </c>
      <c r="V104" s="71">
        <v>3</v>
      </c>
      <c r="W104" s="57">
        <v>9</v>
      </c>
    </row>
    <row r="105" spans="1:25" ht="15.75" customHeight="1" thickBot="1" x14ac:dyDescent="0.3">
      <c r="A105" s="1">
        <v>2020</v>
      </c>
      <c r="B105" s="1">
        <v>6</v>
      </c>
      <c r="C105" s="1">
        <v>12</v>
      </c>
      <c r="D105" s="1">
        <v>21.1</v>
      </c>
      <c r="E105" s="1" t="s">
        <v>14</v>
      </c>
      <c r="F105" s="17" t="s">
        <v>16</v>
      </c>
      <c r="G105">
        <f t="shared" si="8"/>
        <v>6.1000000000000014</v>
      </c>
      <c r="H105" s="5">
        <v>43994</v>
      </c>
      <c r="I105" s="60">
        <f t="shared" si="7"/>
        <v>21.1</v>
      </c>
      <c r="J105" s="55">
        <v>0</v>
      </c>
      <c r="K105" s="167">
        <v>1.125</v>
      </c>
      <c r="L105" s="167">
        <v>3.75</v>
      </c>
      <c r="M105" s="167">
        <v>54.5</v>
      </c>
      <c r="N105" s="168" t="s">
        <v>120</v>
      </c>
      <c r="R105" s="78"/>
      <c r="U105">
        <v>92</v>
      </c>
      <c r="V105" s="71">
        <v>6</v>
      </c>
      <c r="W105" s="57">
        <v>21</v>
      </c>
    </row>
    <row r="106" spans="1:25" ht="15.75" customHeight="1" thickBot="1" x14ac:dyDescent="0.3">
      <c r="A106" s="1">
        <v>2020</v>
      </c>
      <c r="B106" s="1">
        <v>6</v>
      </c>
      <c r="C106" s="1">
        <v>13</v>
      </c>
      <c r="D106" s="1">
        <v>21.6</v>
      </c>
      <c r="E106" s="1" t="s">
        <v>14</v>
      </c>
      <c r="F106" s="17" t="s">
        <v>16</v>
      </c>
      <c r="G106">
        <f t="shared" si="8"/>
        <v>6.6000000000000014</v>
      </c>
      <c r="H106" s="5">
        <v>43995</v>
      </c>
      <c r="I106" s="60">
        <f t="shared" si="7"/>
        <v>21.6</v>
      </c>
      <c r="J106" s="55">
        <v>10</v>
      </c>
      <c r="K106" s="167">
        <v>2.125</v>
      </c>
      <c r="L106" s="167">
        <v>7.625</v>
      </c>
      <c r="M106" s="167">
        <v>60.5</v>
      </c>
      <c r="N106" s="168" t="s">
        <v>117</v>
      </c>
      <c r="R106" s="78"/>
      <c r="U106">
        <v>6</v>
      </c>
      <c r="V106" s="71">
        <v>2</v>
      </c>
      <c r="W106" s="57">
        <v>4</v>
      </c>
    </row>
    <row r="107" spans="1:25" ht="15.75" customHeight="1" thickBot="1" x14ac:dyDescent="0.3">
      <c r="A107" s="1">
        <v>2020</v>
      </c>
      <c r="B107" s="1">
        <v>6</v>
      </c>
      <c r="C107" s="1">
        <v>14</v>
      </c>
      <c r="D107" s="1">
        <v>21.3</v>
      </c>
      <c r="E107" s="1" t="s">
        <v>14</v>
      </c>
      <c r="F107" s="17" t="s">
        <v>16</v>
      </c>
      <c r="G107">
        <f t="shared" si="8"/>
        <v>6.3000000000000007</v>
      </c>
      <c r="H107" s="5">
        <v>43996</v>
      </c>
      <c r="I107" s="60">
        <f t="shared" si="7"/>
        <v>21.3</v>
      </c>
      <c r="J107" s="55">
        <v>0</v>
      </c>
      <c r="K107" s="167">
        <v>2</v>
      </c>
      <c r="L107" s="167">
        <v>5.875</v>
      </c>
      <c r="M107" s="167">
        <v>63</v>
      </c>
      <c r="N107" s="168" t="s">
        <v>122</v>
      </c>
      <c r="R107" s="78"/>
      <c r="U107">
        <v>47</v>
      </c>
      <c r="V107" s="71">
        <v>5</v>
      </c>
      <c r="W107" s="57">
        <v>18</v>
      </c>
    </row>
    <row r="108" spans="1:25" ht="15.75" customHeight="1" thickBot="1" x14ac:dyDescent="0.3">
      <c r="A108" s="1">
        <v>2020</v>
      </c>
      <c r="B108" s="1">
        <v>6</v>
      </c>
      <c r="C108" s="1">
        <v>15</v>
      </c>
      <c r="D108" s="1">
        <v>15.7</v>
      </c>
      <c r="E108" s="1" t="s">
        <v>14</v>
      </c>
      <c r="F108" s="17" t="s">
        <v>16</v>
      </c>
      <c r="G108">
        <f t="shared" si="8"/>
        <v>0.69999999999999929</v>
      </c>
      <c r="H108" s="5">
        <v>43997</v>
      </c>
      <c r="I108" s="60">
        <f t="shared" si="7"/>
        <v>15.7</v>
      </c>
      <c r="J108" s="55">
        <v>0</v>
      </c>
      <c r="K108" s="167">
        <v>1.375</v>
      </c>
      <c r="L108" s="167">
        <v>4.875</v>
      </c>
      <c r="M108" s="167">
        <v>59</v>
      </c>
      <c r="N108" s="168" t="s">
        <v>122</v>
      </c>
      <c r="R108" s="78"/>
      <c r="U108">
        <v>40</v>
      </c>
      <c r="V108" s="71">
        <v>7</v>
      </c>
      <c r="W108" s="57">
        <v>25</v>
      </c>
      <c r="Y108">
        <v>1</v>
      </c>
    </row>
    <row r="109" spans="1:25" ht="15.75" customHeight="1" thickBot="1" x14ac:dyDescent="0.3">
      <c r="A109" s="1">
        <v>2020</v>
      </c>
      <c r="B109" s="1">
        <v>6</v>
      </c>
      <c r="C109" s="1">
        <v>16</v>
      </c>
      <c r="D109" s="1">
        <v>14.6</v>
      </c>
      <c r="E109" s="1" t="s">
        <v>13</v>
      </c>
      <c r="F109" s="17" t="s">
        <v>16</v>
      </c>
      <c r="G109">
        <f t="shared" si="8"/>
        <v>-0.40000000000000036</v>
      </c>
      <c r="H109" s="5">
        <v>43998</v>
      </c>
      <c r="I109" s="60">
        <f t="shared" si="7"/>
        <v>14.6</v>
      </c>
      <c r="J109" s="55">
        <v>0</v>
      </c>
      <c r="K109" s="167">
        <v>1.25</v>
      </c>
      <c r="L109" s="167">
        <v>4.75</v>
      </c>
      <c r="M109" s="167">
        <v>55.5</v>
      </c>
      <c r="N109" s="168" t="s">
        <v>124</v>
      </c>
      <c r="R109" s="78"/>
      <c r="U109">
        <v>35</v>
      </c>
      <c r="V109" s="71">
        <v>10</v>
      </c>
      <c r="W109" s="57">
        <v>33</v>
      </c>
      <c r="Y109">
        <v>2</v>
      </c>
    </row>
    <row r="110" spans="1:25" ht="15.75" customHeight="1" thickBot="1" x14ac:dyDescent="0.3">
      <c r="A110" s="1">
        <v>2020</v>
      </c>
      <c r="B110" s="1">
        <v>6</v>
      </c>
      <c r="C110" s="1">
        <v>17</v>
      </c>
      <c r="D110" s="1">
        <v>17.100000000000001</v>
      </c>
      <c r="E110" s="1" t="s">
        <v>14</v>
      </c>
      <c r="F110" s="17" t="s">
        <v>16</v>
      </c>
      <c r="G110">
        <f t="shared" si="8"/>
        <v>2.1000000000000014</v>
      </c>
      <c r="H110" s="5">
        <v>43999</v>
      </c>
      <c r="I110" s="60">
        <f t="shared" si="7"/>
        <v>17.100000000000001</v>
      </c>
      <c r="J110" s="55">
        <v>0</v>
      </c>
      <c r="K110" s="167">
        <v>1.5</v>
      </c>
      <c r="L110" s="167">
        <v>5</v>
      </c>
      <c r="M110" s="167">
        <v>55</v>
      </c>
      <c r="N110" s="168" t="s">
        <v>125</v>
      </c>
      <c r="R110" s="78"/>
      <c r="U110">
        <v>32</v>
      </c>
      <c r="V110" s="71">
        <v>13</v>
      </c>
      <c r="W110" s="57">
        <v>44</v>
      </c>
      <c r="Y110">
        <v>3</v>
      </c>
    </row>
    <row r="111" spans="1:25" ht="15.75" customHeight="1" thickBot="1" x14ac:dyDescent="0.3">
      <c r="A111" s="1">
        <v>2020</v>
      </c>
      <c r="B111" s="1">
        <v>6</v>
      </c>
      <c r="C111" s="1">
        <v>18</v>
      </c>
      <c r="D111" s="1">
        <v>18.600000000000001</v>
      </c>
      <c r="E111" s="1" t="s">
        <v>14</v>
      </c>
      <c r="F111" s="17" t="s">
        <v>16</v>
      </c>
      <c r="G111">
        <f t="shared" si="8"/>
        <v>3.6000000000000014</v>
      </c>
      <c r="H111" s="5">
        <v>44000</v>
      </c>
      <c r="I111" s="60">
        <f t="shared" si="7"/>
        <v>18.600000000000001</v>
      </c>
      <c r="J111" s="55">
        <v>0.1</v>
      </c>
      <c r="K111" s="167">
        <v>2.375</v>
      </c>
      <c r="L111" s="167">
        <v>7.125</v>
      </c>
      <c r="M111" s="167">
        <v>65.75</v>
      </c>
      <c r="N111" s="168" t="s">
        <v>119</v>
      </c>
      <c r="R111" s="78"/>
      <c r="U111">
        <v>22</v>
      </c>
      <c r="V111" s="71">
        <v>11</v>
      </c>
      <c r="W111" s="57">
        <v>31</v>
      </c>
      <c r="Y111">
        <v>2</v>
      </c>
    </row>
    <row r="112" spans="1:25" ht="15.75" customHeight="1" thickBot="1" x14ac:dyDescent="0.3">
      <c r="A112" s="1">
        <v>2020</v>
      </c>
      <c r="B112" s="1">
        <v>6</v>
      </c>
      <c r="C112" s="1">
        <v>19</v>
      </c>
      <c r="D112" s="1">
        <v>14.7</v>
      </c>
      <c r="E112" s="1" t="s">
        <v>13</v>
      </c>
      <c r="F112" s="17" t="s">
        <v>16</v>
      </c>
      <c r="G112">
        <f t="shared" si="8"/>
        <v>-0.30000000000000071</v>
      </c>
      <c r="H112" s="5">
        <v>44001</v>
      </c>
      <c r="I112" s="60">
        <f t="shared" si="7"/>
        <v>14.7</v>
      </c>
      <c r="J112" s="55">
        <v>2.1</v>
      </c>
      <c r="K112" s="167">
        <v>1.875</v>
      </c>
      <c r="L112" s="167">
        <v>5.625</v>
      </c>
      <c r="M112" s="167">
        <v>83.75</v>
      </c>
      <c r="N112" s="168" t="s">
        <v>124</v>
      </c>
      <c r="R112" s="78"/>
      <c r="U112">
        <v>12</v>
      </c>
      <c r="V112" s="71">
        <v>8</v>
      </c>
      <c r="W112" s="57">
        <v>15</v>
      </c>
      <c r="Y112">
        <v>3</v>
      </c>
    </row>
    <row r="113" spans="1:26" ht="15.75" customHeight="1" thickBot="1" x14ac:dyDescent="0.3">
      <c r="A113" s="1">
        <v>2020</v>
      </c>
      <c r="B113" s="1">
        <v>6</v>
      </c>
      <c r="C113" s="1">
        <v>20</v>
      </c>
      <c r="D113" s="1">
        <v>12.1</v>
      </c>
      <c r="E113" s="1" t="s">
        <v>13</v>
      </c>
      <c r="F113" s="17" t="s">
        <v>16</v>
      </c>
      <c r="G113">
        <f t="shared" si="8"/>
        <v>-2.9000000000000004</v>
      </c>
      <c r="H113" s="5">
        <v>44002</v>
      </c>
      <c r="I113" s="60">
        <f t="shared" si="7"/>
        <v>12.1</v>
      </c>
      <c r="J113" s="55">
        <v>0</v>
      </c>
      <c r="K113" s="167">
        <v>1.625</v>
      </c>
      <c r="L113" s="167">
        <v>5.125</v>
      </c>
      <c r="M113" s="167">
        <v>77</v>
      </c>
      <c r="N113" s="168" t="s">
        <v>117</v>
      </c>
      <c r="R113" s="78"/>
      <c r="U113">
        <v>7</v>
      </c>
      <c r="V113" s="71">
        <v>7</v>
      </c>
      <c r="W113" s="57">
        <v>28</v>
      </c>
      <c r="Y113">
        <v>4</v>
      </c>
    </row>
    <row r="114" spans="1:26" ht="15.75" customHeight="1" thickBot="1" x14ac:dyDescent="0.3">
      <c r="A114" s="1">
        <v>2020</v>
      </c>
      <c r="B114" s="1">
        <v>6</v>
      </c>
      <c r="C114" s="1">
        <v>21</v>
      </c>
      <c r="D114" s="1">
        <v>12.7</v>
      </c>
      <c r="E114" s="1" t="s">
        <v>13</v>
      </c>
      <c r="F114" s="17" t="s">
        <v>16</v>
      </c>
      <c r="G114">
        <f t="shared" si="8"/>
        <v>-2.3000000000000007</v>
      </c>
      <c r="H114" s="5">
        <v>44003</v>
      </c>
      <c r="I114" s="60">
        <f t="shared" si="7"/>
        <v>12.7</v>
      </c>
      <c r="J114" s="55">
        <v>1.9</v>
      </c>
      <c r="K114" s="167">
        <v>1.5</v>
      </c>
      <c r="L114" s="167">
        <v>4.75</v>
      </c>
      <c r="M114" s="167">
        <v>63.75</v>
      </c>
      <c r="N114" s="168" t="s">
        <v>120</v>
      </c>
      <c r="R114" s="78"/>
      <c r="V114" s="71">
        <v>5</v>
      </c>
      <c r="W114" s="57">
        <v>12</v>
      </c>
      <c r="Y114">
        <v>3</v>
      </c>
    </row>
    <row r="115" spans="1:26" ht="15.75" customHeight="1" thickBot="1" x14ac:dyDescent="0.3">
      <c r="A115" s="1">
        <v>2020</v>
      </c>
      <c r="B115" s="1">
        <v>6</v>
      </c>
      <c r="C115" s="1">
        <v>22</v>
      </c>
      <c r="D115" s="1">
        <v>16.399999999999999</v>
      </c>
      <c r="E115" s="1" t="s">
        <v>14</v>
      </c>
      <c r="F115" s="17" t="s">
        <v>16</v>
      </c>
      <c r="G115">
        <f t="shared" si="8"/>
        <v>1.3999999999999986</v>
      </c>
      <c r="H115" s="5">
        <v>44004</v>
      </c>
      <c r="I115" s="60">
        <f t="shared" si="7"/>
        <v>16.399999999999999</v>
      </c>
      <c r="J115" s="55">
        <v>0</v>
      </c>
      <c r="K115" s="167">
        <v>1.375</v>
      </c>
      <c r="L115" s="167">
        <v>4.5</v>
      </c>
      <c r="M115" s="167">
        <v>51</v>
      </c>
      <c r="N115" s="168" t="s">
        <v>127</v>
      </c>
      <c r="R115" s="78"/>
      <c r="V115" s="71">
        <v>5</v>
      </c>
      <c r="W115" s="57">
        <v>37</v>
      </c>
      <c r="Y115">
        <v>5</v>
      </c>
    </row>
    <row r="116" spans="1:26" ht="15.75" customHeight="1" thickBot="1" x14ac:dyDescent="0.3">
      <c r="A116" s="1">
        <v>2020</v>
      </c>
      <c r="B116" s="1">
        <v>6</v>
      </c>
      <c r="C116" s="1">
        <v>23</v>
      </c>
      <c r="D116" s="1">
        <v>18.8</v>
      </c>
      <c r="E116" s="1" t="s">
        <v>14</v>
      </c>
      <c r="F116" s="17" t="s">
        <v>16</v>
      </c>
      <c r="G116">
        <f t="shared" si="8"/>
        <v>3.8000000000000007</v>
      </c>
      <c r="H116" s="5">
        <v>44005</v>
      </c>
      <c r="I116" s="60">
        <f t="shared" si="7"/>
        <v>18.8</v>
      </c>
      <c r="J116" s="55">
        <v>0</v>
      </c>
      <c r="K116" s="167">
        <v>1.25</v>
      </c>
      <c r="L116" s="167">
        <v>4.125</v>
      </c>
      <c r="M116" s="167">
        <v>62.25</v>
      </c>
      <c r="N116" s="168" t="s">
        <v>125</v>
      </c>
      <c r="R116" s="78"/>
      <c r="V116" s="71">
        <v>4</v>
      </c>
      <c r="W116" s="57">
        <v>59</v>
      </c>
      <c r="Y116">
        <v>7</v>
      </c>
    </row>
    <row r="117" spans="1:26" ht="15.75" customHeight="1" thickBot="1" x14ac:dyDescent="0.3">
      <c r="A117" s="1">
        <v>2020</v>
      </c>
      <c r="B117" s="1">
        <v>6</v>
      </c>
      <c r="C117" s="1">
        <v>24</v>
      </c>
      <c r="D117" s="1">
        <v>21.5</v>
      </c>
      <c r="E117" s="1" t="s">
        <v>14</v>
      </c>
      <c r="F117" s="17" t="s">
        <v>16</v>
      </c>
      <c r="G117">
        <f t="shared" si="8"/>
        <v>6.5</v>
      </c>
      <c r="H117" s="5">
        <v>44006</v>
      </c>
      <c r="I117" s="60">
        <f t="shared" si="7"/>
        <v>21.5</v>
      </c>
      <c r="J117" s="55">
        <v>0</v>
      </c>
      <c r="K117" s="167">
        <v>1</v>
      </c>
      <c r="L117" s="167">
        <v>3.625</v>
      </c>
      <c r="M117" s="167">
        <v>56</v>
      </c>
      <c r="N117" s="168" t="s">
        <v>123</v>
      </c>
      <c r="R117" s="78"/>
      <c r="V117" s="71">
        <v>3</v>
      </c>
      <c r="W117" s="57">
        <v>99</v>
      </c>
      <c r="Y117">
        <v>8</v>
      </c>
    </row>
    <row r="118" spans="1:26" ht="15.75" customHeight="1" thickBot="1" x14ac:dyDescent="0.3">
      <c r="A118" s="1">
        <v>2020</v>
      </c>
      <c r="B118" s="1">
        <v>6</v>
      </c>
      <c r="C118" s="1">
        <v>25</v>
      </c>
      <c r="D118" s="1">
        <v>22.9</v>
      </c>
      <c r="E118" s="1" t="s">
        <v>14</v>
      </c>
      <c r="F118" s="17" t="s">
        <v>16</v>
      </c>
      <c r="G118">
        <f t="shared" si="8"/>
        <v>7.8999999999999986</v>
      </c>
      <c r="H118" s="5">
        <v>44007</v>
      </c>
      <c r="I118" s="60">
        <f t="shared" si="7"/>
        <v>22.9</v>
      </c>
      <c r="J118" s="55">
        <v>0</v>
      </c>
      <c r="K118" s="167">
        <v>1.125</v>
      </c>
      <c r="L118" s="167">
        <v>3.625</v>
      </c>
      <c r="M118" s="167">
        <v>54.125</v>
      </c>
      <c r="N118" s="168" t="s">
        <v>120</v>
      </c>
      <c r="R118" s="78"/>
      <c r="V118" s="71">
        <v>2</v>
      </c>
      <c r="W118" s="57">
        <v>92</v>
      </c>
      <c r="Y118">
        <v>9</v>
      </c>
    </row>
    <row r="119" spans="1:26" ht="15.75" customHeight="1" thickBot="1" x14ac:dyDescent="0.3">
      <c r="A119" s="1">
        <v>2020</v>
      </c>
      <c r="B119" s="1">
        <v>6</v>
      </c>
      <c r="C119" s="1">
        <v>26</v>
      </c>
      <c r="D119" s="1">
        <v>22.9</v>
      </c>
      <c r="E119" s="1" t="s">
        <v>14</v>
      </c>
      <c r="F119" s="17" t="s">
        <v>16</v>
      </c>
      <c r="G119">
        <f t="shared" si="8"/>
        <v>7.8999999999999986</v>
      </c>
      <c r="H119" s="5">
        <v>44008</v>
      </c>
      <c r="I119" s="60">
        <f t="shared" si="7"/>
        <v>22.9</v>
      </c>
      <c r="J119" s="55">
        <v>0</v>
      </c>
      <c r="K119" s="167">
        <v>1.375</v>
      </c>
      <c r="L119" s="167">
        <v>4.625</v>
      </c>
      <c r="M119" s="167">
        <v>52.375</v>
      </c>
      <c r="N119" s="168" t="s">
        <v>121</v>
      </c>
      <c r="R119" s="78"/>
      <c r="V119" s="71">
        <v>2</v>
      </c>
      <c r="W119" s="57">
        <v>85</v>
      </c>
      <c r="Y119">
        <v>11</v>
      </c>
    </row>
    <row r="120" spans="1:26" ht="15.75" customHeight="1" thickBot="1" x14ac:dyDescent="0.3">
      <c r="A120" s="1">
        <v>2020</v>
      </c>
      <c r="B120" s="1">
        <v>6</v>
      </c>
      <c r="C120" s="1">
        <v>27</v>
      </c>
      <c r="D120" s="1">
        <v>25</v>
      </c>
      <c r="E120" s="1" t="s">
        <v>14</v>
      </c>
      <c r="F120" s="17" t="s">
        <v>16</v>
      </c>
      <c r="G120">
        <f t="shared" si="8"/>
        <v>10</v>
      </c>
      <c r="H120" s="5">
        <v>44009</v>
      </c>
      <c r="I120" s="60">
        <f t="shared" si="7"/>
        <v>25</v>
      </c>
      <c r="J120" s="55">
        <v>0.5</v>
      </c>
      <c r="K120" s="167">
        <v>2</v>
      </c>
      <c r="L120" s="167">
        <v>7.25</v>
      </c>
      <c r="M120" s="167">
        <v>43</v>
      </c>
      <c r="N120" s="168" t="s">
        <v>118</v>
      </c>
      <c r="R120" s="78"/>
      <c r="V120" s="71">
        <v>1</v>
      </c>
      <c r="W120" s="57">
        <v>59</v>
      </c>
      <c r="Y120">
        <v>11</v>
      </c>
    </row>
    <row r="121" spans="1:26" ht="15.75" customHeight="1" thickBot="1" x14ac:dyDescent="0.3">
      <c r="A121" s="1">
        <v>2020</v>
      </c>
      <c r="B121" s="1">
        <v>6</v>
      </c>
      <c r="C121" s="1">
        <v>28</v>
      </c>
      <c r="D121" s="1">
        <v>20.8</v>
      </c>
      <c r="E121" s="1" t="s">
        <v>14</v>
      </c>
      <c r="F121" s="17" t="s">
        <v>16</v>
      </c>
      <c r="G121">
        <f t="shared" si="8"/>
        <v>5.8000000000000007</v>
      </c>
      <c r="H121" s="5">
        <v>44010</v>
      </c>
      <c r="I121" s="60">
        <f t="shared" si="7"/>
        <v>20.8</v>
      </c>
      <c r="J121" s="55">
        <v>0</v>
      </c>
      <c r="K121" s="167">
        <v>3.75</v>
      </c>
      <c r="L121" s="167">
        <v>10.375</v>
      </c>
      <c r="M121" s="167">
        <v>44.5</v>
      </c>
      <c r="N121" s="168" t="s">
        <v>120</v>
      </c>
      <c r="R121" s="78"/>
      <c r="W121" s="57">
        <v>73</v>
      </c>
      <c r="Y121">
        <v>12</v>
      </c>
    </row>
    <row r="122" spans="1:26" ht="15.75" customHeight="1" thickBot="1" x14ac:dyDescent="0.3">
      <c r="A122" s="1">
        <v>2020</v>
      </c>
      <c r="B122" s="1">
        <v>6</v>
      </c>
      <c r="C122" s="1">
        <v>29</v>
      </c>
      <c r="D122" s="1">
        <v>19.8</v>
      </c>
      <c r="E122" s="1" t="s">
        <v>14</v>
      </c>
      <c r="F122" s="17" t="s">
        <v>16</v>
      </c>
      <c r="G122">
        <f t="shared" si="8"/>
        <v>4.8000000000000007</v>
      </c>
      <c r="H122" s="5">
        <v>44011</v>
      </c>
      <c r="I122" s="60">
        <f t="shared" si="7"/>
        <v>19.8</v>
      </c>
      <c r="J122" s="55">
        <v>0</v>
      </c>
      <c r="K122" s="167">
        <v>2.875</v>
      </c>
      <c r="L122" s="167">
        <v>8.625</v>
      </c>
      <c r="M122" s="167">
        <v>37.625</v>
      </c>
      <c r="N122" s="168" t="s">
        <v>121</v>
      </c>
      <c r="R122" s="78"/>
      <c r="W122" s="57">
        <v>78</v>
      </c>
      <c r="Y122">
        <v>14</v>
      </c>
      <c r="Z122">
        <v>1</v>
      </c>
    </row>
    <row r="123" spans="1:26" ht="15.75" customHeight="1" thickBot="1" x14ac:dyDescent="0.3">
      <c r="A123" s="1">
        <v>2020</v>
      </c>
      <c r="B123" s="1">
        <v>6</v>
      </c>
      <c r="C123" s="1">
        <v>30</v>
      </c>
      <c r="D123" s="1">
        <v>21.6</v>
      </c>
      <c r="E123" s="1" t="s">
        <v>14</v>
      </c>
      <c r="F123" s="17" t="s">
        <v>16</v>
      </c>
      <c r="G123">
        <f t="shared" si="8"/>
        <v>6.6000000000000014</v>
      </c>
      <c r="H123" s="5">
        <v>44012</v>
      </c>
      <c r="I123" s="60">
        <f t="shared" si="7"/>
        <v>21.6</v>
      </c>
      <c r="J123" s="55">
        <v>0</v>
      </c>
      <c r="K123" s="167">
        <v>1.125</v>
      </c>
      <c r="L123" s="167">
        <v>3.375</v>
      </c>
      <c r="M123" s="167">
        <v>52.25</v>
      </c>
      <c r="N123" s="168" t="s">
        <v>121</v>
      </c>
      <c r="R123" s="78"/>
      <c r="W123" s="57">
        <v>82</v>
      </c>
      <c r="Y123">
        <v>15</v>
      </c>
      <c r="Z123">
        <v>3</v>
      </c>
    </row>
    <row r="124" spans="1:26" ht="15.75" customHeight="1" thickBot="1" x14ac:dyDescent="0.3">
      <c r="A124" s="1">
        <v>2020</v>
      </c>
      <c r="B124" s="1">
        <v>7</v>
      </c>
      <c r="C124" s="1">
        <v>1</v>
      </c>
      <c r="D124" s="1">
        <v>21.4</v>
      </c>
      <c r="E124" s="1" t="s">
        <v>14</v>
      </c>
      <c r="F124" s="17" t="s">
        <v>16</v>
      </c>
      <c r="G124">
        <f t="shared" si="8"/>
        <v>6.3999999999999986</v>
      </c>
      <c r="H124" s="5">
        <v>44013</v>
      </c>
      <c r="I124" s="60">
        <f t="shared" si="7"/>
        <v>21.4</v>
      </c>
      <c r="J124" s="55">
        <v>0</v>
      </c>
      <c r="K124" s="167">
        <v>1.375</v>
      </c>
      <c r="L124" s="167">
        <v>4.25</v>
      </c>
      <c r="M124" s="167">
        <v>70.125</v>
      </c>
      <c r="N124" s="168" t="s">
        <v>120</v>
      </c>
      <c r="R124" s="78"/>
      <c r="W124" s="57">
        <v>75</v>
      </c>
      <c r="Y124">
        <v>17</v>
      </c>
      <c r="Z124">
        <v>7</v>
      </c>
    </row>
    <row r="125" spans="1:26" ht="15.75" customHeight="1" thickBot="1" x14ac:dyDescent="0.3">
      <c r="A125" s="1">
        <v>2020</v>
      </c>
      <c r="B125" s="1">
        <v>7</v>
      </c>
      <c r="C125" s="1">
        <v>2</v>
      </c>
      <c r="D125" s="1">
        <v>21.6</v>
      </c>
      <c r="E125" s="1" t="s">
        <v>14</v>
      </c>
      <c r="F125" s="17" t="s">
        <v>16</v>
      </c>
      <c r="G125">
        <f t="shared" si="8"/>
        <v>6.6000000000000014</v>
      </c>
      <c r="H125" s="5">
        <v>44014</v>
      </c>
      <c r="I125" s="60">
        <f t="shared" si="7"/>
        <v>21.6</v>
      </c>
      <c r="J125" s="55">
        <v>0</v>
      </c>
      <c r="K125" s="167">
        <v>1.5</v>
      </c>
      <c r="L125" s="167">
        <v>5.375</v>
      </c>
      <c r="M125" s="167">
        <v>71.5</v>
      </c>
      <c r="N125" s="168" t="s">
        <v>121</v>
      </c>
      <c r="R125" s="78"/>
      <c r="W125" s="57">
        <v>68</v>
      </c>
      <c r="Y125">
        <v>18</v>
      </c>
      <c r="Z125">
        <v>8</v>
      </c>
    </row>
    <row r="126" spans="1:26" ht="15.75" customHeight="1" thickBot="1" x14ac:dyDescent="0.3">
      <c r="A126" s="1">
        <v>2020</v>
      </c>
      <c r="B126" s="1">
        <v>7</v>
      </c>
      <c r="C126" s="1">
        <v>3</v>
      </c>
      <c r="D126" s="1">
        <v>22.7</v>
      </c>
      <c r="E126" s="1" t="s">
        <v>14</v>
      </c>
      <c r="F126" s="17" t="s">
        <v>16</v>
      </c>
      <c r="G126">
        <f t="shared" si="8"/>
        <v>7.6999999999999993</v>
      </c>
      <c r="H126" s="5">
        <v>44015</v>
      </c>
      <c r="I126" s="60">
        <f t="shared" si="7"/>
        <v>22.7</v>
      </c>
      <c r="J126" s="55">
        <v>0</v>
      </c>
      <c r="K126" s="167">
        <v>1.75</v>
      </c>
      <c r="L126" s="167">
        <v>6</v>
      </c>
      <c r="M126" s="167">
        <v>58.625</v>
      </c>
      <c r="N126" s="168" t="s">
        <v>120</v>
      </c>
      <c r="R126" s="78"/>
      <c r="W126" s="57">
        <v>61</v>
      </c>
      <c r="X126" s="57">
        <v>8</v>
      </c>
      <c r="Y126">
        <v>27</v>
      </c>
      <c r="Z126">
        <v>10</v>
      </c>
    </row>
    <row r="127" spans="1:26" ht="15.75" customHeight="1" thickBot="1" x14ac:dyDescent="0.3">
      <c r="A127" s="1">
        <v>2020</v>
      </c>
      <c r="B127" s="1">
        <v>7</v>
      </c>
      <c r="C127" s="1">
        <v>4</v>
      </c>
      <c r="D127" s="1">
        <v>21.9</v>
      </c>
      <c r="E127" s="1" t="s">
        <v>14</v>
      </c>
      <c r="F127" s="17" t="s">
        <v>16</v>
      </c>
      <c r="G127">
        <f t="shared" si="8"/>
        <v>6.8999999999999986</v>
      </c>
      <c r="H127" s="5">
        <v>44016</v>
      </c>
      <c r="I127" s="60">
        <f t="shared" si="7"/>
        <v>21.9</v>
      </c>
      <c r="J127" s="55">
        <v>1.4</v>
      </c>
      <c r="K127" s="167">
        <v>1.375</v>
      </c>
      <c r="L127" s="167">
        <v>5.875</v>
      </c>
      <c r="M127" s="167">
        <v>68.125</v>
      </c>
      <c r="N127" s="168" t="s">
        <v>121</v>
      </c>
      <c r="R127" s="78"/>
      <c r="W127" s="57">
        <v>42</v>
      </c>
      <c r="X127" s="57">
        <v>6</v>
      </c>
      <c r="Y127">
        <v>15</v>
      </c>
      <c r="Z127">
        <v>9</v>
      </c>
    </row>
    <row r="128" spans="1:26" ht="15.75" customHeight="1" thickBot="1" x14ac:dyDescent="0.3">
      <c r="A128" s="1">
        <v>2020</v>
      </c>
      <c r="B128" s="1">
        <v>7</v>
      </c>
      <c r="C128" s="1">
        <v>5</v>
      </c>
      <c r="D128" s="1">
        <v>19.5</v>
      </c>
      <c r="E128" s="1" t="s">
        <v>14</v>
      </c>
      <c r="F128" s="17" t="s">
        <v>16</v>
      </c>
      <c r="G128">
        <f t="shared" si="8"/>
        <v>4.5</v>
      </c>
      <c r="H128" s="5">
        <v>44017</v>
      </c>
      <c r="I128" s="60">
        <f t="shared" si="7"/>
        <v>19.5</v>
      </c>
      <c r="J128" s="55">
        <v>2.1</v>
      </c>
      <c r="K128" s="167">
        <v>1</v>
      </c>
      <c r="L128" s="167">
        <v>4</v>
      </c>
      <c r="M128" s="167">
        <v>74.25</v>
      </c>
      <c r="N128" s="168" t="s">
        <v>118</v>
      </c>
      <c r="R128" s="78"/>
      <c r="W128" s="57">
        <v>25</v>
      </c>
      <c r="X128" s="57">
        <v>5</v>
      </c>
      <c r="Y128">
        <v>11</v>
      </c>
      <c r="Z128">
        <v>8</v>
      </c>
    </row>
    <row r="129" spans="1:26" ht="15.75" customHeight="1" thickBot="1" x14ac:dyDescent="0.3">
      <c r="A129" s="1">
        <v>2020</v>
      </c>
      <c r="B129" s="1">
        <v>7</v>
      </c>
      <c r="C129" s="1">
        <v>6</v>
      </c>
      <c r="D129" s="1">
        <v>19.399999999999999</v>
      </c>
      <c r="E129" s="1" t="s">
        <v>14</v>
      </c>
      <c r="F129" s="17" t="s">
        <v>16</v>
      </c>
      <c r="G129">
        <f t="shared" si="8"/>
        <v>4.3999999999999986</v>
      </c>
      <c r="H129" s="5">
        <v>44018</v>
      </c>
      <c r="I129" s="60">
        <f t="shared" si="7"/>
        <v>19.399999999999999</v>
      </c>
      <c r="J129" s="55">
        <v>1</v>
      </c>
      <c r="K129" s="167">
        <v>1.125</v>
      </c>
      <c r="L129" s="167">
        <v>3.625</v>
      </c>
      <c r="M129" s="167">
        <v>76.125</v>
      </c>
      <c r="N129" s="168" t="s">
        <v>120</v>
      </c>
      <c r="R129" s="78"/>
      <c r="W129" s="57">
        <v>17</v>
      </c>
      <c r="X129" s="57">
        <v>7</v>
      </c>
      <c r="Y129">
        <v>9</v>
      </c>
      <c r="Z129">
        <v>9</v>
      </c>
    </row>
    <row r="130" spans="1:26" ht="15.75" customHeight="1" thickBot="1" x14ac:dyDescent="0.3">
      <c r="A130" s="1">
        <v>2020</v>
      </c>
      <c r="B130" s="1">
        <v>7</v>
      </c>
      <c r="C130" s="1">
        <v>7</v>
      </c>
      <c r="D130" s="1">
        <v>19.7</v>
      </c>
      <c r="E130" s="1" t="s">
        <v>14</v>
      </c>
      <c r="F130" s="17" t="s">
        <v>16</v>
      </c>
      <c r="G130">
        <f t="shared" si="8"/>
        <v>4.6999999999999993</v>
      </c>
      <c r="H130" s="5">
        <v>44019</v>
      </c>
      <c r="I130" s="60">
        <f t="shared" si="7"/>
        <v>19.7</v>
      </c>
      <c r="J130" s="55">
        <v>1.6</v>
      </c>
      <c r="K130" s="167">
        <v>1.375</v>
      </c>
      <c r="L130" s="167">
        <v>4.75</v>
      </c>
      <c r="M130" s="167">
        <v>82.5</v>
      </c>
      <c r="N130" s="168" t="s">
        <v>120</v>
      </c>
      <c r="R130" s="78"/>
      <c r="W130" s="57">
        <v>10</v>
      </c>
      <c r="X130" s="57">
        <v>9</v>
      </c>
      <c r="Y130">
        <v>8</v>
      </c>
      <c r="Z130">
        <v>8</v>
      </c>
    </row>
    <row r="131" spans="1:26" ht="15.75" customHeight="1" thickBot="1" x14ac:dyDescent="0.3">
      <c r="A131" s="1">
        <v>2020</v>
      </c>
      <c r="B131" s="1">
        <v>7</v>
      </c>
      <c r="C131" s="1">
        <v>8</v>
      </c>
      <c r="D131" s="1">
        <v>19.100000000000001</v>
      </c>
      <c r="E131" s="1" t="s">
        <v>14</v>
      </c>
      <c r="F131" s="17" t="s">
        <v>16</v>
      </c>
      <c r="G131">
        <f t="shared" si="8"/>
        <v>4.1000000000000014</v>
      </c>
      <c r="H131" s="5">
        <v>44020</v>
      </c>
      <c r="I131" s="60">
        <f t="shared" ref="I131:I194" si="9">D131</f>
        <v>19.100000000000001</v>
      </c>
      <c r="J131" s="55">
        <v>2.1</v>
      </c>
      <c r="K131" s="167">
        <v>0.5</v>
      </c>
      <c r="L131" s="167">
        <v>3.25</v>
      </c>
      <c r="M131" s="167">
        <v>82.875</v>
      </c>
      <c r="N131" s="168" t="s">
        <v>118</v>
      </c>
      <c r="R131" s="78"/>
      <c r="W131" s="57">
        <v>5</v>
      </c>
      <c r="X131" s="57">
        <v>11</v>
      </c>
      <c r="Y131">
        <v>6</v>
      </c>
      <c r="Z131">
        <v>7</v>
      </c>
    </row>
    <row r="132" spans="1:26" ht="15.75" customHeight="1" thickBot="1" x14ac:dyDescent="0.3">
      <c r="A132" s="1">
        <v>2020</v>
      </c>
      <c r="B132" s="1">
        <v>7</v>
      </c>
      <c r="C132" s="1">
        <v>9</v>
      </c>
      <c r="D132" s="1">
        <v>20.7</v>
      </c>
      <c r="E132" s="1" t="s">
        <v>14</v>
      </c>
      <c r="F132" s="17" t="s">
        <v>16</v>
      </c>
      <c r="G132">
        <f t="shared" si="8"/>
        <v>5.6999999999999993</v>
      </c>
      <c r="H132" s="5">
        <v>44021</v>
      </c>
      <c r="I132" s="60">
        <f t="shared" si="9"/>
        <v>20.7</v>
      </c>
      <c r="J132" s="55">
        <v>0</v>
      </c>
      <c r="K132" s="167">
        <v>1.75</v>
      </c>
      <c r="L132" s="167">
        <v>5.25</v>
      </c>
      <c r="M132" s="167">
        <v>71.625</v>
      </c>
      <c r="N132" s="168" t="s">
        <v>120</v>
      </c>
      <c r="R132" s="78"/>
      <c r="W132" s="57">
        <v>18</v>
      </c>
      <c r="X132" s="57">
        <v>19</v>
      </c>
      <c r="Y132">
        <v>8</v>
      </c>
      <c r="Z132">
        <v>9</v>
      </c>
    </row>
    <row r="133" spans="1:26" ht="15.75" customHeight="1" thickBot="1" x14ac:dyDescent="0.3">
      <c r="A133" s="1">
        <v>2020</v>
      </c>
      <c r="B133" s="1">
        <v>7</v>
      </c>
      <c r="C133" s="1">
        <v>10</v>
      </c>
      <c r="D133" s="1">
        <v>20.7</v>
      </c>
      <c r="E133" s="1" t="s">
        <v>14</v>
      </c>
      <c r="F133" s="17" t="s">
        <v>16</v>
      </c>
      <c r="G133">
        <f t="shared" si="8"/>
        <v>5.6999999999999993</v>
      </c>
      <c r="H133" s="5">
        <v>44022</v>
      </c>
      <c r="I133" s="60">
        <f t="shared" si="9"/>
        <v>20.7</v>
      </c>
      <c r="J133" s="55">
        <v>4.4000000000000004</v>
      </c>
      <c r="K133" s="167">
        <v>2.125</v>
      </c>
      <c r="L133" s="167">
        <v>7</v>
      </c>
      <c r="M133" s="167">
        <v>75</v>
      </c>
      <c r="N133" s="168" t="s">
        <v>122</v>
      </c>
      <c r="R133" s="78"/>
      <c r="W133" s="57">
        <v>7</v>
      </c>
      <c r="X133" s="57">
        <v>14</v>
      </c>
      <c r="Y133">
        <v>7</v>
      </c>
      <c r="Z133">
        <v>7</v>
      </c>
    </row>
    <row r="134" spans="1:26" ht="15.75" customHeight="1" thickBot="1" x14ac:dyDescent="0.3">
      <c r="A134" s="1">
        <v>2020</v>
      </c>
      <c r="B134" s="1">
        <v>7</v>
      </c>
      <c r="C134" s="1">
        <v>11</v>
      </c>
      <c r="D134" s="1">
        <v>17.899999999999999</v>
      </c>
      <c r="E134" s="1" t="s">
        <v>14</v>
      </c>
      <c r="F134" s="17" t="s">
        <v>16</v>
      </c>
      <c r="G134">
        <f t="shared" ref="G134:G188" si="10">D134-15</f>
        <v>2.8999999999999986</v>
      </c>
      <c r="H134" s="5">
        <v>44023</v>
      </c>
      <c r="I134" s="60">
        <f t="shared" si="9"/>
        <v>17.899999999999999</v>
      </c>
      <c r="J134" s="55">
        <v>0</v>
      </c>
      <c r="K134" s="167">
        <v>1.25</v>
      </c>
      <c r="L134" s="167">
        <v>3.5</v>
      </c>
      <c r="M134" s="167">
        <v>72.875</v>
      </c>
      <c r="N134" s="168" t="s">
        <v>123</v>
      </c>
      <c r="R134" s="78"/>
      <c r="W134" s="57">
        <v>22</v>
      </c>
      <c r="X134" s="57">
        <v>25</v>
      </c>
      <c r="Y134">
        <v>8</v>
      </c>
      <c r="Z134">
        <v>9</v>
      </c>
    </row>
    <row r="135" spans="1:26" ht="15.75" customHeight="1" thickBot="1" x14ac:dyDescent="0.3">
      <c r="A135" s="1">
        <v>2020</v>
      </c>
      <c r="B135" s="1">
        <v>7</v>
      </c>
      <c r="C135" s="1">
        <v>12</v>
      </c>
      <c r="D135" s="1">
        <v>19.899999999999999</v>
      </c>
      <c r="E135" s="1" t="s">
        <v>14</v>
      </c>
      <c r="F135" s="17" t="s">
        <v>16</v>
      </c>
      <c r="G135">
        <f t="shared" si="10"/>
        <v>4.8999999999999986</v>
      </c>
      <c r="H135" s="5">
        <v>44024</v>
      </c>
      <c r="I135" s="60">
        <f t="shared" si="9"/>
        <v>19.899999999999999</v>
      </c>
      <c r="J135" s="55">
        <v>0</v>
      </c>
      <c r="K135" s="167">
        <v>1</v>
      </c>
      <c r="L135" s="167">
        <v>3.375</v>
      </c>
      <c r="M135" s="167">
        <v>60.5</v>
      </c>
      <c r="N135" s="168" t="s">
        <v>121</v>
      </c>
      <c r="R135" s="78"/>
      <c r="W135" s="57">
        <v>35</v>
      </c>
      <c r="X135" s="57">
        <v>35</v>
      </c>
      <c r="Y135">
        <v>7</v>
      </c>
      <c r="Z135">
        <v>6</v>
      </c>
    </row>
    <row r="136" spans="1:26" ht="15.75" customHeight="1" thickBot="1" x14ac:dyDescent="0.3">
      <c r="A136" s="1">
        <v>2020</v>
      </c>
      <c r="B136" s="1">
        <v>7</v>
      </c>
      <c r="C136" s="1">
        <v>13</v>
      </c>
      <c r="D136" s="1">
        <v>19.600000000000001</v>
      </c>
      <c r="E136" s="1" t="s">
        <v>14</v>
      </c>
      <c r="F136" s="17" t="s">
        <v>16</v>
      </c>
      <c r="G136">
        <f t="shared" si="10"/>
        <v>4.6000000000000014</v>
      </c>
      <c r="H136" s="5">
        <v>44025</v>
      </c>
      <c r="I136" s="60">
        <f t="shared" si="9"/>
        <v>19.600000000000001</v>
      </c>
      <c r="J136" s="55">
        <v>16.399999999999999</v>
      </c>
      <c r="K136" s="167">
        <v>1.125</v>
      </c>
      <c r="L136" s="167">
        <v>3.625</v>
      </c>
      <c r="M136" s="167">
        <v>84.25</v>
      </c>
      <c r="N136" s="168" t="s">
        <v>126</v>
      </c>
      <c r="R136" s="78"/>
      <c r="W136" s="57">
        <v>4</v>
      </c>
      <c r="X136" s="57">
        <v>9</v>
      </c>
      <c r="Y136">
        <v>2</v>
      </c>
      <c r="Z136">
        <v>5</v>
      </c>
    </row>
    <row r="137" spans="1:26" ht="15.75" customHeight="1" thickBot="1" x14ac:dyDescent="0.3">
      <c r="A137" s="1">
        <v>2020</v>
      </c>
      <c r="B137" s="1">
        <v>7</v>
      </c>
      <c r="C137" s="1">
        <v>14</v>
      </c>
      <c r="D137" s="1">
        <v>21.5</v>
      </c>
      <c r="E137" s="1" t="s">
        <v>14</v>
      </c>
      <c r="F137" s="17" t="s">
        <v>16</v>
      </c>
      <c r="G137">
        <f t="shared" si="10"/>
        <v>6.5</v>
      </c>
      <c r="H137" s="5">
        <v>44026</v>
      </c>
      <c r="I137" s="60">
        <f t="shared" si="9"/>
        <v>21.5</v>
      </c>
      <c r="J137" s="55">
        <v>0</v>
      </c>
      <c r="K137" s="167">
        <v>1.75</v>
      </c>
      <c r="L137" s="167">
        <v>5.125</v>
      </c>
      <c r="M137" s="167">
        <v>67.125</v>
      </c>
      <c r="N137" s="168" t="s">
        <v>126</v>
      </c>
      <c r="R137" s="78"/>
      <c r="W137" s="57">
        <v>19</v>
      </c>
      <c r="X137" s="57">
        <v>18</v>
      </c>
      <c r="Y137">
        <v>5</v>
      </c>
      <c r="Z137">
        <v>8</v>
      </c>
    </row>
    <row r="138" spans="1:26" ht="15.75" customHeight="1" thickBot="1" x14ac:dyDescent="0.3">
      <c r="A138" s="1">
        <v>2020</v>
      </c>
      <c r="B138" s="1">
        <v>7</v>
      </c>
      <c r="C138" s="1">
        <v>15</v>
      </c>
      <c r="D138" s="1">
        <v>22</v>
      </c>
      <c r="E138" s="1" t="s">
        <v>14</v>
      </c>
      <c r="F138" s="17" t="s">
        <v>16</v>
      </c>
      <c r="G138">
        <f t="shared" si="10"/>
        <v>7</v>
      </c>
      <c r="H138" s="5">
        <v>44027</v>
      </c>
      <c r="I138" s="60">
        <f t="shared" si="9"/>
        <v>22</v>
      </c>
      <c r="J138" s="55">
        <v>0</v>
      </c>
      <c r="K138" s="167">
        <v>1.625</v>
      </c>
      <c r="L138" s="167">
        <v>5</v>
      </c>
      <c r="M138" s="167">
        <v>55.875</v>
      </c>
      <c r="N138" s="168" t="s">
        <v>119</v>
      </c>
      <c r="R138" s="78"/>
      <c r="W138" s="57">
        <v>32</v>
      </c>
      <c r="X138" s="57">
        <v>16</v>
      </c>
      <c r="Y138">
        <v>7</v>
      </c>
      <c r="Z138">
        <v>11</v>
      </c>
    </row>
    <row r="139" spans="1:26" ht="15.75" customHeight="1" thickBot="1" x14ac:dyDescent="0.3">
      <c r="A139" s="1">
        <v>2020</v>
      </c>
      <c r="B139" s="1">
        <v>7</v>
      </c>
      <c r="C139" s="1">
        <v>16</v>
      </c>
      <c r="D139" s="1">
        <v>19.899999999999999</v>
      </c>
      <c r="E139" s="1" t="s">
        <v>14</v>
      </c>
      <c r="F139" s="17" t="s">
        <v>16</v>
      </c>
      <c r="G139">
        <f t="shared" si="10"/>
        <v>4.8999999999999986</v>
      </c>
      <c r="H139" s="5">
        <v>44028</v>
      </c>
      <c r="I139" s="60">
        <f t="shared" si="9"/>
        <v>19.899999999999999</v>
      </c>
      <c r="J139" s="55">
        <v>0</v>
      </c>
      <c r="K139" s="167">
        <v>1.625</v>
      </c>
      <c r="L139" s="167">
        <v>5</v>
      </c>
      <c r="M139" s="167">
        <v>56.625</v>
      </c>
      <c r="N139" s="168" t="s">
        <v>125</v>
      </c>
      <c r="R139" s="78"/>
      <c r="W139" s="57">
        <v>45</v>
      </c>
      <c r="X139" s="57">
        <v>14</v>
      </c>
      <c r="Y139">
        <v>5</v>
      </c>
      <c r="Z139">
        <v>14</v>
      </c>
    </row>
    <row r="140" spans="1:26" ht="15.75" customHeight="1" thickBot="1" x14ac:dyDescent="0.3">
      <c r="A140" s="1">
        <v>2020</v>
      </c>
      <c r="B140" s="1">
        <v>7</v>
      </c>
      <c r="C140" s="1">
        <v>17</v>
      </c>
      <c r="D140" s="1">
        <v>23.6</v>
      </c>
      <c r="E140" s="1" t="s">
        <v>14</v>
      </c>
      <c r="F140" s="17" t="s">
        <v>16</v>
      </c>
      <c r="G140">
        <f t="shared" si="10"/>
        <v>8.6000000000000014</v>
      </c>
      <c r="H140" s="5">
        <v>44029</v>
      </c>
      <c r="I140" s="60">
        <f t="shared" si="9"/>
        <v>23.6</v>
      </c>
      <c r="J140" s="55">
        <v>0</v>
      </c>
      <c r="K140" s="167">
        <v>1.25</v>
      </c>
      <c r="L140" s="167">
        <v>4.125</v>
      </c>
      <c r="M140" s="167">
        <v>59.5</v>
      </c>
      <c r="N140" s="168" t="s">
        <v>117</v>
      </c>
      <c r="R140" s="78"/>
      <c r="W140" s="57">
        <v>53</v>
      </c>
      <c r="X140" s="57">
        <v>12</v>
      </c>
      <c r="Y140">
        <v>7</v>
      </c>
      <c r="Z140">
        <v>25</v>
      </c>
    </row>
    <row r="141" spans="1:26" ht="15.75" customHeight="1" thickBot="1" x14ac:dyDescent="0.3">
      <c r="A141" s="1">
        <v>2020</v>
      </c>
      <c r="B141" s="1">
        <v>7</v>
      </c>
      <c r="C141" s="1">
        <v>18</v>
      </c>
      <c r="D141" s="1">
        <v>23</v>
      </c>
      <c r="E141" s="1" t="s">
        <v>14</v>
      </c>
      <c r="F141" s="17" t="s">
        <v>16</v>
      </c>
      <c r="G141">
        <f t="shared" si="10"/>
        <v>8</v>
      </c>
      <c r="H141" s="5">
        <v>44030</v>
      </c>
      <c r="I141" s="60">
        <f t="shared" si="9"/>
        <v>23</v>
      </c>
      <c r="J141" s="55">
        <v>0</v>
      </c>
      <c r="K141" s="167">
        <v>1.75</v>
      </c>
      <c r="L141" s="167">
        <v>5.5</v>
      </c>
      <c r="M141" s="167">
        <v>49</v>
      </c>
      <c r="N141" s="168" t="s">
        <v>117</v>
      </c>
      <c r="R141" s="78"/>
      <c r="W141" s="57">
        <v>47</v>
      </c>
      <c r="X141" s="57">
        <v>10</v>
      </c>
      <c r="Y141">
        <v>5</v>
      </c>
      <c r="Z141">
        <v>21</v>
      </c>
    </row>
    <row r="142" spans="1:26" ht="15.75" customHeight="1" thickBot="1" x14ac:dyDescent="0.3">
      <c r="A142" s="1">
        <v>2020</v>
      </c>
      <c r="B142" s="1">
        <v>7</v>
      </c>
      <c r="C142" s="1">
        <v>19</v>
      </c>
      <c r="D142" s="1">
        <v>21.7</v>
      </c>
      <c r="E142" s="1" t="s">
        <v>14</v>
      </c>
      <c r="F142" s="17" t="s">
        <v>16</v>
      </c>
      <c r="G142">
        <f t="shared" si="10"/>
        <v>6.6999999999999993</v>
      </c>
      <c r="H142" s="5">
        <v>44031</v>
      </c>
      <c r="I142" s="60">
        <f t="shared" si="9"/>
        <v>21.7</v>
      </c>
      <c r="J142" s="55">
        <v>0</v>
      </c>
      <c r="K142" s="167">
        <v>1.25</v>
      </c>
      <c r="L142" s="167">
        <v>4.25</v>
      </c>
      <c r="M142" s="167">
        <v>50.125</v>
      </c>
      <c r="N142" s="168" t="s">
        <v>117</v>
      </c>
      <c r="R142" s="78"/>
      <c r="W142" s="57">
        <v>41</v>
      </c>
      <c r="X142" s="57">
        <v>8</v>
      </c>
      <c r="Y142">
        <v>5</v>
      </c>
      <c r="Z142">
        <v>17</v>
      </c>
    </row>
    <row r="143" spans="1:26" ht="15.75" customHeight="1" thickBot="1" x14ac:dyDescent="0.3">
      <c r="A143" s="1">
        <v>2020</v>
      </c>
      <c r="B143" s="1">
        <v>7</v>
      </c>
      <c r="C143" s="1">
        <v>20</v>
      </c>
      <c r="D143" s="1">
        <v>22.6</v>
      </c>
      <c r="E143" s="1" t="s">
        <v>14</v>
      </c>
      <c r="F143" s="17" t="s">
        <v>16</v>
      </c>
      <c r="G143">
        <f t="shared" si="10"/>
        <v>7.6000000000000014</v>
      </c>
      <c r="H143" s="5">
        <v>44032</v>
      </c>
      <c r="I143" s="60">
        <f t="shared" si="9"/>
        <v>22.6</v>
      </c>
      <c r="J143" s="55">
        <v>0</v>
      </c>
      <c r="K143" s="167">
        <v>1.125</v>
      </c>
      <c r="L143" s="167">
        <v>3.5</v>
      </c>
      <c r="M143" s="167">
        <v>56.75</v>
      </c>
      <c r="N143" s="168" t="s">
        <v>119</v>
      </c>
      <c r="R143" s="78"/>
      <c r="W143" s="57">
        <v>36</v>
      </c>
      <c r="X143" s="57">
        <v>7</v>
      </c>
      <c r="Y143">
        <v>5</v>
      </c>
      <c r="Z143">
        <v>18</v>
      </c>
    </row>
    <row r="144" spans="1:26" ht="15.75" customHeight="1" thickBot="1" x14ac:dyDescent="0.3">
      <c r="A144" s="1">
        <v>2020</v>
      </c>
      <c r="B144" s="1">
        <v>7</v>
      </c>
      <c r="C144" s="1">
        <v>21</v>
      </c>
      <c r="D144" s="1">
        <v>21.7</v>
      </c>
      <c r="E144" s="1" t="s">
        <v>14</v>
      </c>
      <c r="F144" s="17" t="s">
        <v>16</v>
      </c>
      <c r="G144">
        <f t="shared" si="10"/>
        <v>6.6999999999999993</v>
      </c>
      <c r="H144" s="5">
        <v>44033</v>
      </c>
      <c r="I144" s="60">
        <f t="shared" si="9"/>
        <v>21.7</v>
      </c>
      <c r="J144" s="55">
        <v>0</v>
      </c>
      <c r="K144" s="167">
        <v>1.875</v>
      </c>
      <c r="L144" s="167">
        <v>5.75</v>
      </c>
      <c r="M144" s="167">
        <v>71.5</v>
      </c>
      <c r="N144" s="168" t="s">
        <v>128</v>
      </c>
      <c r="R144" s="78"/>
      <c r="W144" s="57">
        <v>32</v>
      </c>
      <c r="X144" s="57">
        <v>5</v>
      </c>
      <c r="Y144">
        <v>4</v>
      </c>
      <c r="Z144" s="57">
        <v>11</v>
      </c>
    </row>
    <row r="145" spans="1:28" ht="15.75" customHeight="1" thickBot="1" x14ac:dyDescent="0.3">
      <c r="A145" s="1">
        <v>2020</v>
      </c>
      <c r="B145" s="1">
        <v>7</v>
      </c>
      <c r="C145" s="1">
        <v>22</v>
      </c>
      <c r="D145" s="1">
        <v>19.399999999999999</v>
      </c>
      <c r="E145" s="1" t="s">
        <v>14</v>
      </c>
      <c r="F145" s="17" t="s">
        <v>16</v>
      </c>
      <c r="G145">
        <f t="shared" si="10"/>
        <v>4.3999999999999986</v>
      </c>
      <c r="H145" s="5">
        <v>44034</v>
      </c>
      <c r="I145" s="60">
        <f t="shared" si="9"/>
        <v>19.399999999999999</v>
      </c>
      <c r="J145" s="55">
        <v>0</v>
      </c>
      <c r="K145" s="167">
        <v>1</v>
      </c>
      <c r="L145" s="167">
        <v>4.625</v>
      </c>
      <c r="M145" s="167">
        <v>64.125</v>
      </c>
      <c r="N145" s="168" t="s">
        <v>117</v>
      </c>
      <c r="R145" s="78"/>
      <c r="W145" s="57">
        <v>28</v>
      </c>
      <c r="X145" s="57">
        <v>3</v>
      </c>
      <c r="Y145">
        <v>4</v>
      </c>
      <c r="Z145" s="57">
        <v>9</v>
      </c>
    </row>
    <row r="146" spans="1:28" ht="15.75" customHeight="1" thickBot="1" x14ac:dyDescent="0.3">
      <c r="A146" s="1">
        <v>2020</v>
      </c>
      <c r="B146" s="1">
        <v>7</v>
      </c>
      <c r="C146" s="1">
        <v>23</v>
      </c>
      <c r="D146" s="1">
        <v>17.899999999999999</v>
      </c>
      <c r="E146" s="1" t="s">
        <v>14</v>
      </c>
      <c r="F146" s="17" t="s">
        <v>16</v>
      </c>
      <c r="G146">
        <f t="shared" si="10"/>
        <v>2.8999999999999986</v>
      </c>
      <c r="H146" s="5">
        <v>44035</v>
      </c>
      <c r="I146" s="60">
        <f t="shared" si="9"/>
        <v>17.899999999999999</v>
      </c>
      <c r="J146" s="55">
        <v>0</v>
      </c>
      <c r="K146" s="167">
        <v>1.125</v>
      </c>
      <c r="L146" s="167">
        <v>4.5</v>
      </c>
      <c r="M146" s="167">
        <v>66.75</v>
      </c>
      <c r="N146" s="168" t="s">
        <v>117</v>
      </c>
      <c r="R146" s="78"/>
      <c r="W146" s="57">
        <v>24</v>
      </c>
      <c r="X146" s="57">
        <v>2</v>
      </c>
      <c r="Y146">
        <v>3</v>
      </c>
      <c r="Z146" s="57">
        <v>7</v>
      </c>
    </row>
    <row r="147" spans="1:28" ht="15.75" customHeight="1" thickBot="1" x14ac:dyDescent="0.3">
      <c r="A147" s="1">
        <v>2020</v>
      </c>
      <c r="B147" s="1">
        <v>7</v>
      </c>
      <c r="C147" s="1">
        <v>24</v>
      </c>
      <c r="D147" s="1">
        <v>19.100000000000001</v>
      </c>
      <c r="E147" s="1" t="s">
        <v>14</v>
      </c>
      <c r="F147" s="17" t="s">
        <v>16</v>
      </c>
      <c r="G147">
        <f t="shared" si="10"/>
        <v>4.1000000000000014</v>
      </c>
      <c r="H147" s="5">
        <v>44036</v>
      </c>
      <c r="I147" s="60">
        <f t="shared" si="9"/>
        <v>19.100000000000001</v>
      </c>
      <c r="J147" s="55">
        <v>0.4</v>
      </c>
      <c r="K147" s="167">
        <v>1.375</v>
      </c>
      <c r="L147" s="167">
        <v>4.875</v>
      </c>
      <c r="M147" s="167">
        <v>62.5</v>
      </c>
      <c r="N147" s="168" t="s">
        <v>130</v>
      </c>
      <c r="R147" s="78"/>
      <c r="W147" s="57">
        <v>17</v>
      </c>
      <c r="Y147">
        <v>2</v>
      </c>
      <c r="Z147" s="57">
        <v>8</v>
      </c>
    </row>
    <row r="148" spans="1:28" ht="15.75" customHeight="1" thickBot="1" x14ac:dyDescent="0.3">
      <c r="A148" s="1">
        <v>2020</v>
      </c>
      <c r="B148" s="1">
        <v>7</v>
      </c>
      <c r="C148" s="1">
        <v>25</v>
      </c>
      <c r="D148" s="1">
        <v>20</v>
      </c>
      <c r="E148" s="1" t="s">
        <v>14</v>
      </c>
      <c r="F148" s="17" t="s">
        <v>16</v>
      </c>
      <c r="G148">
        <f t="shared" si="10"/>
        <v>5</v>
      </c>
      <c r="H148" s="5">
        <v>44037</v>
      </c>
      <c r="I148" s="60">
        <f t="shared" si="9"/>
        <v>20</v>
      </c>
      <c r="J148" s="55">
        <v>1.3</v>
      </c>
      <c r="K148" s="167">
        <v>2.5</v>
      </c>
      <c r="L148" s="167">
        <v>7</v>
      </c>
      <c r="M148" s="167">
        <v>78.875</v>
      </c>
      <c r="N148" s="168" t="s">
        <v>121</v>
      </c>
      <c r="R148" s="78"/>
      <c r="W148" s="57">
        <v>11</v>
      </c>
      <c r="Y148">
        <v>2</v>
      </c>
      <c r="Z148" s="57">
        <v>9</v>
      </c>
    </row>
    <row r="149" spans="1:28" ht="15.75" customHeight="1" thickBot="1" x14ac:dyDescent="0.3">
      <c r="A149" s="1">
        <v>2020</v>
      </c>
      <c r="B149" s="1">
        <v>7</v>
      </c>
      <c r="C149" s="1">
        <v>26</v>
      </c>
      <c r="D149" s="1">
        <v>16.600000000000001</v>
      </c>
      <c r="E149" s="1" t="s">
        <v>14</v>
      </c>
      <c r="F149" s="17" t="s">
        <v>16</v>
      </c>
      <c r="G149">
        <f t="shared" si="10"/>
        <v>1.6000000000000014</v>
      </c>
      <c r="H149" s="5">
        <v>44038</v>
      </c>
      <c r="I149" s="60">
        <f t="shared" si="9"/>
        <v>16.600000000000001</v>
      </c>
      <c r="J149" s="55">
        <v>8.9</v>
      </c>
      <c r="K149" s="167">
        <v>1.25</v>
      </c>
      <c r="L149" s="167">
        <v>5.25</v>
      </c>
      <c r="M149" s="167">
        <v>90.625</v>
      </c>
      <c r="N149" s="168" t="s">
        <v>121</v>
      </c>
      <c r="R149" s="78"/>
      <c r="W149" s="57">
        <v>3</v>
      </c>
      <c r="Y149">
        <v>1</v>
      </c>
      <c r="Z149" s="57">
        <v>9</v>
      </c>
    </row>
    <row r="150" spans="1:28" ht="15.75" customHeight="1" thickBot="1" x14ac:dyDescent="0.3">
      <c r="A150" s="1">
        <v>2020</v>
      </c>
      <c r="B150" s="1">
        <v>7</v>
      </c>
      <c r="C150" s="1">
        <v>27</v>
      </c>
      <c r="D150" s="1">
        <v>17.899999999999999</v>
      </c>
      <c r="E150" s="1" t="s">
        <v>14</v>
      </c>
      <c r="F150" s="17" t="s">
        <v>16</v>
      </c>
      <c r="G150">
        <f t="shared" si="10"/>
        <v>2.8999999999999986</v>
      </c>
      <c r="H150" s="5">
        <v>44039</v>
      </c>
      <c r="I150" s="60">
        <f t="shared" si="9"/>
        <v>17.899999999999999</v>
      </c>
      <c r="J150" s="55">
        <v>0</v>
      </c>
      <c r="K150" s="167">
        <v>0.625</v>
      </c>
      <c r="L150" s="167">
        <v>3.125</v>
      </c>
      <c r="M150" s="167">
        <v>73.875</v>
      </c>
      <c r="N150" s="168" t="s">
        <v>129</v>
      </c>
      <c r="R150" s="78"/>
      <c r="W150" s="57">
        <v>12</v>
      </c>
      <c r="Y150">
        <v>1</v>
      </c>
      <c r="Z150" s="57">
        <v>8</v>
      </c>
      <c r="AA150" s="57">
        <v>8</v>
      </c>
    </row>
    <row r="151" spans="1:28" ht="15.75" customHeight="1" thickBot="1" x14ac:dyDescent="0.3">
      <c r="A151" s="1">
        <v>2020</v>
      </c>
      <c r="B151" s="1">
        <v>7</v>
      </c>
      <c r="C151" s="1">
        <v>28</v>
      </c>
      <c r="D151" s="1">
        <v>18.100000000000001</v>
      </c>
      <c r="E151" s="1" t="s">
        <v>14</v>
      </c>
      <c r="F151" s="17" t="s">
        <v>16</v>
      </c>
      <c r="G151">
        <f t="shared" si="10"/>
        <v>3.1000000000000014</v>
      </c>
      <c r="H151" s="5">
        <v>44040</v>
      </c>
      <c r="I151" s="60">
        <f t="shared" si="9"/>
        <v>18.100000000000001</v>
      </c>
      <c r="J151" s="55">
        <v>3.8</v>
      </c>
      <c r="K151" s="167">
        <v>0.875</v>
      </c>
      <c r="L151" s="167">
        <v>4.5</v>
      </c>
      <c r="M151" s="167">
        <v>81.5</v>
      </c>
      <c r="N151" s="168" t="s">
        <v>118</v>
      </c>
      <c r="R151" s="78"/>
      <c r="W151" s="57">
        <v>5</v>
      </c>
      <c r="Z151" s="57">
        <v>6</v>
      </c>
      <c r="AA151" s="57">
        <v>9</v>
      </c>
    </row>
    <row r="152" spans="1:28" ht="15.75" customHeight="1" thickBot="1" x14ac:dyDescent="0.3">
      <c r="A152" s="1">
        <v>2020</v>
      </c>
      <c r="B152" s="1">
        <v>7</v>
      </c>
      <c r="C152" s="1">
        <v>29</v>
      </c>
      <c r="D152" s="1">
        <v>17.5</v>
      </c>
      <c r="E152" s="1" t="s">
        <v>14</v>
      </c>
      <c r="F152" s="17" t="s">
        <v>16</v>
      </c>
      <c r="G152">
        <f t="shared" si="10"/>
        <v>2.5</v>
      </c>
      <c r="H152" s="5">
        <v>44041</v>
      </c>
      <c r="I152" s="60">
        <f t="shared" si="9"/>
        <v>17.5</v>
      </c>
      <c r="J152" s="55">
        <v>21</v>
      </c>
      <c r="K152" s="167">
        <v>1.625</v>
      </c>
      <c r="L152" s="167">
        <v>4.75</v>
      </c>
      <c r="M152" s="167">
        <v>90.125</v>
      </c>
      <c r="N152" s="168" t="s">
        <v>120</v>
      </c>
      <c r="R152" s="78"/>
      <c r="W152" s="57">
        <v>1</v>
      </c>
      <c r="Z152" s="57">
        <v>4</v>
      </c>
      <c r="AA152" s="57">
        <v>2</v>
      </c>
    </row>
    <row r="153" spans="1:28" ht="15.75" customHeight="1" thickBot="1" x14ac:dyDescent="0.3">
      <c r="A153" s="1">
        <v>2020</v>
      </c>
      <c r="B153" s="1">
        <v>7</v>
      </c>
      <c r="C153" s="1">
        <v>30</v>
      </c>
      <c r="D153" s="1">
        <v>17.5</v>
      </c>
      <c r="E153" s="1" t="s">
        <v>14</v>
      </c>
      <c r="F153" s="17" t="s">
        <v>16</v>
      </c>
      <c r="G153">
        <f t="shared" si="10"/>
        <v>2.5</v>
      </c>
      <c r="H153" s="5">
        <v>44042</v>
      </c>
      <c r="I153" s="60">
        <f t="shared" si="9"/>
        <v>17.5</v>
      </c>
      <c r="J153" s="55">
        <v>2.2000000000000002</v>
      </c>
      <c r="K153" s="167">
        <v>2.125</v>
      </c>
      <c r="L153" s="167">
        <v>5.75</v>
      </c>
      <c r="M153" s="167">
        <v>75.125</v>
      </c>
      <c r="N153" s="168" t="s">
        <v>119</v>
      </c>
      <c r="R153" s="78"/>
      <c r="W153" s="57">
        <v>3</v>
      </c>
      <c r="Z153" s="57">
        <v>3</v>
      </c>
      <c r="AA153" s="57">
        <v>14</v>
      </c>
    </row>
    <row r="154" spans="1:28" ht="15.75" customHeight="1" thickBot="1" x14ac:dyDescent="0.3">
      <c r="A154" s="1">
        <v>2020</v>
      </c>
      <c r="B154" s="1">
        <v>7</v>
      </c>
      <c r="C154" s="1">
        <v>31</v>
      </c>
      <c r="D154" s="1">
        <v>15</v>
      </c>
      <c r="E154" s="1" t="s">
        <v>14</v>
      </c>
      <c r="F154" s="17" t="s">
        <v>16</v>
      </c>
      <c r="G154">
        <f t="shared" si="10"/>
        <v>0</v>
      </c>
      <c r="H154" s="5">
        <v>44043</v>
      </c>
      <c r="I154" s="60">
        <f t="shared" si="9"/>
        <v>15</v>
      </c>
      <c r="J154" s="55">
        <v>1.1000000000000001</v>
      </c>
      <c r="K154" s="167">
        <v>0.875</v>
      </c>
      <c r="L154" s="167">
        <v>4.25</v>
      </c>
      <c r="M154" s="167">
        <v>75.125</v>
      </c>
      <c r="N154" s="168" t="s">
        <v>129</v>
      </c>
      <c r="R154" s="78"/>
      <c r="W154" s="57">
        <v>5</v>
      </c>
      <c r="Z154" s="57">
        <v>2</v>
      </c>
      <c r="AA154" s="57">
        <v>19</v>
      </c>
    </row>
    <row r="155" spans="1:28" ht="15.75" customHeight="1" thickBot="1" x14ac:dyDescent="0.3">
      <c r="A155" s="1">
        <v>2020</v>
      </c>
      <c r="B155" s="1">
        <v>8</v>
      </c>
      <c r="C155" s="1">
        <v>1</v>
      </c>
      <c r="D155" s="1">
        <v>19.3</v>
      </c>
      <c r="E155" s="1" t="s">
        <v>14</v>
      </c>
      <c r="F155" s="17" t="s">
        <v>16</v>
      </c>
      <c r="G155">
        <f t="shared" si="10"/>
        <v>4.3000000000000007</v>
      </c>
      <c r="H155" s="5">
        <v>44044</v>
      </c>
      <c r="I155" s="60">
        <f t="shared" si="9"/>
        <v>19.3</v>
      </c>
      <c r="J155" s="55">
        <v>0</v>
      </c>
      <c r="K155" s="167">
        <v>0.625</v>
      </c>
      <c r="L155" s="167">
        <v>2.75</v>
      </c>
      <c r="M155" s="167">
        <v>67.625</v>
      </c>
      <c r="N155" s="168" t="s">
        <v>121</v>
      </c>
      <c r="R155" s="78"/>
      <c r="W155" s="57">
        <v>9</v>
      </c>
      <c r="AA155" s="57">
        <v>28</v>
      </c>
    </row>
    <row r="156" spans="1:28" ht="15.75" customHeight="1" thickBot="1" x14ac:dyDescent="0.3">
      <c r="A156" s="1">
        <v>2020</v>
      </c>
      <c r="B156" s="1">
        <v>8</v>
      </c>
      <c r="C156" s="1">
        <v>2</v>
      </c>
      <c r="D156" s="1">
        <v>20.3</v>
      </c>
      <c r="E156" s="1" t="s">
        <v>14</v>
      </c>
      <c r="F156" s="17" t="s">
        <v>16</v>
      </c>
      <c r="G156">
        <f t="shared" si="10"/>
        <v>5.3000000000000007</v>
      </c>
      <c r="H156" s="5">
        <v>44045</v>
      </c>
      <c r="I156" s="60">
        <f t="shared" si="9"/>
        <v>20.3</v>
      </c>
      <c r="J156" s="55">
        <v>0</v>
      </c>
      <c r="K156" s="167">
        <v>1.125</v>
      </c>
      <c r="L156" s="167">
        <v>4</v>
      </c>
      <c r="M156" s="167">
        <v>60.125</v>
      </c>
      <c r="N156" s="168" t="s">
        <v>125</v>
      </c>
      <c r="R156" s="78"/>
      <c r="W156" s="57">
        <v>12</v>
      </c>
      <c r="AA156" s="57">
        <v>35</v>
      </c>
    </row>
    <row r="157" spans="1:28" ht="15.75" customHeight="1" thickBot="1" x14ac:dyDescent="0.3">
      <c r="A157" s="1">
        <v>2020</v>
      </c>
      <c r="B157" s="1">
        <v>8</v>
      </c>
      <c r="C157" s="1">
        <v>3</v>
      </c>
      <c r="D157" s="1">
        <v>20.7</v>
      </c>
      <c r="E157" s="1" t="s">
        <v>14</v>
      </c>
      <c r="F157" s="17" t="s">
        <v>16</v>
      </c>
      <c r="G157">
        <f t="shared" si="10"/>
        <v>5.6999999999999993</v>
      </c>
      <c r="H157" s="5">
        <v>44046</v>
      </c>
      <c r="I157" s="60">
        <f t="shared" si="9"/>
        <v>20.7</v>
      </c>
      <c r="J157" s="55">
        <v>0</v>
      </c>
      <c r="K157" s="167">
        <v>1.875</v>
      </c>
      <c r="L157" s="167">
        <v>5.875</v>
      </c>
      <c r="M157" s="167">
        <v>60.25</v>
      </c>
      <c r="N157" s="168" t="s">
        <v>127</v>
      </c>
      <c r="R157" s="78"/>
      <c r="W157" s="57">
        <v>15</v>
      </c>
      <c r="AA157" s="57">
        <v>45</v>
      </c>
    </row>
    <row r="158" spans="1:28" ht="15.75" customHeight="1" thickBot="1" x14ac:dyDescent="0.3">
      <c r="A158" s="1">
        <v>2020</v>
      </c>
      <c r="B158" s="1">
        <v>8</v>
      </c>
      <c r="C158" s="1">
        <v>4</v>
      </c>
      <c r="D158" s="1">
        <v>23.4</v>
      </c>
      <c r="E158" s="1" t="s">
        <v>14</v>
      </c>
      <c r="F158" s="17" t="s">
        <v>16</v>
      </c>
      <c r="G158">
        <f t="shared" si="10"/>
        <v>8.3999999999999986</v>
      </c>
      <c r="H158" s="5">
        <v>44047</v>
      </c>
      <c r="I158" s="60">
        <f t="shared" si="9"/>
        <v>23.4</v>
      </c>
      <c r="J158" s="55">
        <v>0</v>
      </c>
      <c r="K158" s="167">
        <v>2.25</v>
      </c>
      <c r="L158" s="167">
        <v>7.5</v>
      </c>
      <c r="M158" s="167">
        <v>53.625</v>
      </c>
      <c r="N158" s="168" t="s">
        <v>118</v>
      </c>
      <c r="R158" s="78"/>
      <c r="W158" s="57">
        <v>17</v>
      </c>
      <c r="AA158" s="57">
        <v>58</v>
      </c>
      <c r="AB158" s="57">
        <v>7</v>
      </c>
    </row>
    <row r="159" spans="1:28" ht="15.75" customHeight="1" thickBot="1" x14ac:dyDescent="0.3">
      <c r="A159" s="1">
        <v>2020</v>
      </c>
      <c r="B159" s="1">
        <v>8</v>
      </c>
      <c r="C159" s="1">
        <v>5</v>
      </c>
      <c r="D159" s="1">
        <v>22.5</v>
      </c>
      <c r="E159" s="1" t="s">
        <v>14</v>
      </c>
      <c r="F159" s="17" t="s">
        <v>16</v>
      </c>
      <c r="G159">
        <f t="shared" si="10"/>
        <v>7.5</v>
      </c>
      <c r="H159" s="5">
        <v>44048</v>
      </c>
      <c r="I159" s="60">
        <f t="shared" si="9"/>
        <v>22.5</v>
      </c>
      <c r="J159" s="55">
        <v>0</v>
      </c>
      <c r="K159" s="167">
        <v>1.75</v>
      </c>
      <c r="L159" s="167">
        <v>6.375</v>
      </c>
      <c r="M159" s="167">
        <v>57.625</v>
      </c>
      <c r="N159" s="168" t="s">
        <v>120</v>
      </c>
      <c r="R159" s="78"/>
      <c r="W159" s="57">
        <v>13</v>
      </c>
      <c r="AA159" s="57">
        <v>62</v>
      </c>
      <c r="AB159" s="57">
        <v>12</v>
      </c>
    </row>
    <row r="160" spans="1:28" ht="15.75" customHeight="1" thickBot="1" x14ac:dyDescent="0.3">
      <c r="A160" s="1">
        <v>2020</v>
      </c>
      <c r="B160" s="1">
        <v>8</v>
      </c>
      <c r="C160" s="1">
        <v>6</v>
      </c>
      <c r="D160" s="1">
        <v>21.8</v>
      </c>
      <c r="E160" s="1" t="s">
        <v>14</v>
      </c>
      <c r="F160" s="17" t="s">
        <v>16</v>
      </c>
      <c r="G160">
        <f t="shared" si="10"/>
        <v>6.8000000000000007</v>
      </c>
      <c r="H160" s="5">
        <v>44049</v>
      </c>
      <c r="I160" s="60">
        <f t="shared" si="9"/>
        <v>21.8</v>
      </c>
      <c r="J160" s="55">
        <v>0</v>
      </c>
      <c r="K160" s="167">
        <v>1</v>
      </c>
      <c r="L160" s="167">
        <v>3.75</v>
      </c>
      <c r="M160" s="167">
        <v>55.875</v>
      </c>
      <c r="N160" s="168" t="s">
        <v>119</v>
      </c>
      <c r="R160" s="78"/>
      <c r="W160" s="57">
        <v>9</v>
      </c>
      <c r="AA160" s="57">
        <v>75</v>
      </c>
      <c r="AB160" s="57">
        <v>18</v>
      </c>
    </row>
    <row r="161" spans="1:28" ht="15.75" customHeight="1" thickBot="1" x14ac:dyDescent="0.3">
      <c r="A161" s="1">
        <v>2020</v>
      </c>
      <c r="B161" s="1">
        <v>8</v>
      </c>
      <c r="C161" s="1">
        <v>7</v>
      </c>
      <c r="D161" s="1">
        <v>18.600000000000001</v>
      </c>
      <c r="E161" s="1" t="s">
        <v>14</v>
      </c>
      <c r="F161" s="17" t="s">
        <v>16</v>
      </c>
      <c r="G161">
        <f t="shared" si="10"/>
        <v>3.6000000000000014</v>
      </c>
      <c r="H161" s="5">
        <v>44050</v>
      </c>
      <c r="I161" s="60">
        <f t="shared" si="9"/>
        <v>18.600000000000001</v>
      </c>
      <c r="J161" s="55">
        <v>17.5</v>
      </c>
      <c r="K161" s="167">
        <v>0.5</v>
      </c>
      <c r="L161" s="167">
        <v>5.25</v>
      </c>
      <c r="M161" s="167">
        <v>88.125</v>
      </c>
      <c r="N161" s="168" t="s">
        <v>124</v>
      </c>
      <c r="R161" s="78"/>
      <c r="W161" s="57">
        <v>2</v>
      </c>
      <c r="AA161" s="57">
        <v>14</v>
      </c>
      <c r="AB161" s="57">
        <v>5</v>
      </c>
    </row>
    <row r="162" spans="1:28" ht="15.75" customHeight="1" thickBot="1" x14ac:dyDescent="0.3">
      <c r="A162" s="1">
        <v>2020</v>
      </c>
      <c r="B162" s="1">
        <v>8</v>
      </c>
      <c r="C162" s="1">
        <v>8</v>
      </c>
      <c r="D162" s="1">
        <v>20.399999999999999</v>
      </c>
      <c r="E162" s="1" t="s">
        <v>14</v>
      </c>
      <c r="F162" s="17" t="s">
        <v>16</v>
      </c>
      <c r="G162">
        <f t="shared" si="10"/>
        <v>5.3999999999999986</v>
      </c>
      <c r="H162" s="5">
        <v>44051</v>
      </c>
      <c r="I162" s="60">
        <f t="shared" si="9"/>
        <v>20.399999999999999</v>
      </c>
      <c r="J162" s="55">
        <v>0</v>
      </c>
      <c r="K162" s="167">
        <v>0.75</v>
      </c>
      <c r="L162" s="167">
        <v>3.25</v>
      </c>
      <c r="M162" s="167">
        <v>73.75</v>
      </c>
      <c r="N162" s="168" t="s">
        <v>129</v>
      </c>
      <c r="R162" s="78"/>
      <c r="W162" s="57">
        <v>1</v>
      </c>
      <c r="AA162" s="57">
        <v>80</v>
      </c>
      <c r="AB162" s="57">
        <v>14</v>
      </c>
    </row>
    <row r="163" spans="1:28" ht="15.75" customHeight="1" thickBot="1" x14ac:dyDescent="0.3">
      <c r="A163" s="1">
        <v>2020</v>
      </c>
      <c r="B163" s="1">
        <v>8</v>
      </c>
      <c r="C163" s="1">
        <v>9</v>
      </c>
      <c r="D163" s="1">
        <v>21.5</v>
      </c>
      <c r="E163" s="1" t="s">
        <v>14</v>
      </c>
      <c r="F163" s="17" t="s">
        <v>16</v>
      </c>
      <c r="G163">
        <f t="shared" si="10"/>
        <v>6.5</v>
      </c>
      <c r="H163" s="5">
        <v>44052</v>
      </c>
      <c r="I163" s="60">
        <f t="shared" si="9"/>
        <v>21.5</v>
      </c>
      <c r="J163" s="55">
        <v>0</v>
      </c>
      <c r="K163" s="167">
        <v>1</v>
      </c>
      <c r="L163" s="167">
        <v>3.5</v>
      </c>
      <c r="M163" s="167">
        <v>67.375</v>
      </c>
      <c r="N163" s="168" t="s">
        <v>124</v>
      </c>
      <c r="R163" s="78"/>
      <c r="AA163" s="57">
        <v>62</v>
      </c>
      <c r="AB163" s="57">
        <v>23</v>
      </c>
    </row>
    <row r="164" spans="1:28" ht="15.75" customHeight="1" thickBot="1" x14ac:dyDescent="0.3">
      <c r="A164" s="1">
        <v>2020</v>
      </c>
      <c r="B164" s="1">
        <v>8</v>
      </c>
      <c r="C164" s="1">
        <v>10</v>
      </c>
      <c r="D164" s="1">
        <v>22.3</v>
      </c>
      <c r="E164" s="1" t="s">
        <v>14</v>
      </c>
      <c r="F164" s="17" t="s">
        <v>16</v>
      </c>
      <c r="G164">
        <f t="shared" si="10"/>
        <v>7.3000000000000007</v>
      </c>
      <c r="H164" s="5">
        <v>44053</v>
      </c>
      <c r="I164" s="60">
        <f t="shared" si="9"/>
        <v>22.3</v>
      </c>
      <c r="J164" s="55">
        <v>0</v>
      </c>
      <c r="K164" s="167">
        <v>0.875</v>
      </c>
      <c r="L164" s="167">
        <v>3.125</v>
      </c>
      <c r="M164" s="167">
        <v>62.5</v>
      </c>
      <c r="N164" s="168" t="s">
        <v>118</v>
      </c>
      <c r="R164" s="78"/>
      <c r="AA164" s="57">
        <v>75</v>
      </c>
      <c r="AB164" s="57">
        <v>48</v>
      </c>
    </row>
    <row r="165" spans="1:28" ht="15.75" customHeight="1" thickBot="1" x14ac:dyDescent="0.3">
      <c r="A165" s="1">
        <v>2020</v>
      </c>
      <c r="B165" s="1">
        <v>8</v>
      </c>
      <c r="C165" s="1">
        <v>11</v>
      </c>
      <c r="D165" s="1">
        <v>23.7</v>
      </c>
      <c r="E165" s="1" t="s">
        <v>14</v>
      </c>
      <c r="F165" s="17" t="s">
        <v>16</v>
      </c>
      <c r="G165">
        <f t="shared" si="10"/>
        <v>8.6999999999999993</v>
      </c>
      <c r="H165" s="5">
        <v>44054</v>
      </c>
      <c r="I165" s="60">
        <f t="shared" si="9"/>
        <v>23.7</v>
      </c>
      <c r="J165" s="55">
        <v>2.2000000000000002</v>
      </c>
      <c r="K165" s="167">
        <v>1.25</v>
      </c>
      <c r="L165" s="167">
        <v>5.125</v>
      </c>
      <c r="M165" s="167">
        <v>60.75</v>
      </c>
      <c r="N165" s="168" t="s">
        <v>118</v>
      </c>
      <c r="R165" s="78"/>
      <c r="AA165" s="57">
        <v>52</v>
      </c>
      <c r="AB165" s="57">
        <v>35</v>
      </c>
    </row>
    <row r="166" spans="1:28" ht="15.75" customHeight="1" thickBot="1" x14ac:dyDescent="0.3">
      <c r="A166" s="1">
        <v>2020</v>
      </c>
      <c r="B166" s="1">
        <v>8</v>
      </c>
      <c r="C166" s="1">
        <v>12</v>
      </c>
      <c r="D166" s="1">
        <v>21.6</v>
      </c>
      <c r="E166" s="1" t="s">
        <v>14</v>
      </c>
      <c r="F166" s="17" t="s">
        <v>16</v>
      </c>
      <c r="G166">
        <f t="shared" si="10"/>
        <v>6.6000000000000014</v>
      </c>
      <c r="H166" s="5">
        <v>44055</v>
      </c>
      <c r="I166" s="60">
        <f t="shared" si="9"/>
        <v>21.6</v>
      </c>
      <c r="J166" s="55">
        <v>2.4</v>
      </c>
      <c r="K166" s="167">
        <v>1.25</v>
      </c>
      <c r="L166" s="167">
        <v>6.125</v>
      </c>
      <c r="M166" s="167">
        <v>61.25</v>
      </c>
      <c r="N166" s="168" t="s">
        <v>118</v>
      </c>
      <c r="R166" s="78"/>
      <c r="AA166" s="57">
        <v>43</v>
      </c>
      <c r="AB166" s="57">
        <v>27</v>
      </c>
    </row>
    <row r="167" spans="1:28" ht="15.75" customHeight="1" thickBot="1" x14ac:dyDescent="0.3">
      <c r="A167" s="1">
        <v>2020</v>
      </c>
      <c r="B167" s="1">
        <v>8</v>
      </c>
      <c r="C167" s="1">
        <v>13</v>
      </c>
      <c r="D167" s="1">
        <v>19.399999999999999</v>
      </c>
      <c r="E167" s="1" t="s">
        <v>14</v>
      </c>
      <c r="F167" s="17" t="s">
        <v>16</v>
      </c>
      <c r="G167">
        <f t="shared" si="10"/>
        <v>4.3999999999999986</v>
      </c>
      <c r="H167" s="5">
        <v>44056</v>
      </c>
      <c r="I167" s="60">
        <f t="shared" si="9"/>
        <v>19.399999999999999</v>
      </c>
      <c r="J167" s="55">
        <v>1.3</v>
      </c>
      <c r="K167" s="167">
        <v>1.625</v>
      </c>
      <c r="L167" s="167">
        <v>5.125</v>
      </c>
      <c r="M167" s="167">
        <v>81</v>
      </c>
      <c r="N167" s="168" t="s">
        <v>117</v>
      </c>
      <c r="R167" s="78"/>
      <c r="AA167" s="57">
        <v>53</v>
      </c>
      <c r="AB167" s="57">
        <v>21</v>
      </c>
    </row>
    <row r="168" spans="1:28" ht="15.75" customHeight="1" thickBot="1" x14ac:dyDescent="0.3">
      <c r="A168" s="1">
        <v>2020</v>
      </c>
      <c r="B168" s="1">
        <v>8</v>
      </c>
      <c r="C168" s="1">
        <v>14</v>
      </c>
      <c r="D168" s="1">
        <v>18.3</v>
      </c>
      <c r="E168" s="1" t="s">
        <v>14</v>
      </c>
      <c r="F168" s="17" t="s">
        <v>16</v>
      </c>
      <c r="G168">
        <f t="shared" si="10"/>
        <v>3.3000000000000007</v>
      </c>
      <c r="H168" s="5">
        <v>44057</v>
      </c>
      <c r="I168" s="60">
        <f t="shared" si="9"/>
        <v>18.3</v>
      </c>
      <c r="J168" s="55">
        <v>1.4</v>
      </c>
      <c r="K168" s="167">
        <v>2.375</v>
      </c>
      <c r="L168" s="167">
        <v>6.125</v>
      </c>
      <c r="M168" s="167">
        <v>79.625</v>
      </c>
      <c r="N168" s="168" t="s">
        <v>119</v>
      </c>
      <c r="R168" s="78"/>
      <c r="AA168" s="57">
        <v>37</v>
      </c>
      <c r="AB168" s="57">
        <v>17</v>
      </c>
    </row>
    <row r="169" spans="1:28" ht="15.75" customHeight="1" thickBot="1" x14ac:dyDescent="0.3">
      <c r="A169" s="1">
        <v>2020</v>
      </c>
      <c r="B169" s="1">
        <v>8</v>
      </c>
      <c r="C169" s="1">
        <v>15</v>
      </c>
      <c r="D169" s="1">
        <v>16.100000000000001</v>
      </c>
      <c r="E169" s="1" t="s">
        <v>14</v>
      </c>
      <c r="F169" s="17" t="s">
        <v>16</v>
      </c>
      <c r="G169">
        <f t="shared" si="10"/>
        <v>1.1000000000000014</v>
      </c>
      <c r="H169" s="5">
        <v>44058</v>
      </c>
      <c r="I169" s="60">
        <f t="shared" si="9"/>
        <v>16.100000000000001</v>
      </c>
      <c r="J169" s="55">
        <v>0.1</v>
      </c>
      <c r="K169" s="167">
        <v>1.25</v>
      </c>
      <c r="L169" s="167">
        <v>3.5</v>
      </c>
      <c r="M169" s="167">
        <v>90</v>
      </c>
      <c r="N169" s="168" t="s">
        <v>122</v>
      </c>
      <c r="R169" s="78"/>
      <c r="AA169" s="57">
        <v>36</v>
      </c>
      <c r="AB169" s="57">
        <v>14</v>
      </c>
    </row>
    <row r="170" spans="1:28" ht="15.75" customHeight="1" thickBot="1" x14ac:dyDescent="0.3">
      <c r="A170" s="1">
        <v>2020</v>
      </c>
      <c r="B170" s="1">
        <v>8</v>
      </c>
      <c r="C170" s="1">
        <v>16</v>
      </c>
      <c r="D170" s="1">
        <v>17.7</v>
      </c>
      <c r="E170" s="1" t="s">
        <v>14</v>
      </c>
      <c r="F170" s="17" t="s">
        <v>16</v>
      </c>
      <c r="G170">
        <f t="shared" si="10"/>
        <v>2.6999999999999993</v>
      </c>
      <c r="H170" s="5">
        <v>44059</v>
      </c>
      <c r="I170" s="60">
        <f t="shared" si="9"/>
        <v>17.7</v>
      </c>
      <c r="J170" s="55">
        <v>0.6</v>
      </c>
      <c r="K170" s="167">
        <v>0.75</v>
      </c>
      <c r="L170" s="167">
        <v>3.375</v>
      </c>
      <c r="M170" s="167">
        <v>77.125</v>
      </c>
      <c r="N170" s="168" t="s">
        <v>124</v>
      </c>
      <c r="R170" s="78"/>
      <c r="AA170" s="57">
        <v>28</v>
      </c>
      <c r="AB170" s="57">
        <v>11</v>
      </c>
    </row>
    <row r="171" spans="1:28" ht="15.75" customHeight="1" thickBot="1" x14ac:dyDescent="0.3">
      <c r="A171" s="1">
        <v>2020</v>
      </c>
      <c r="B171" s="1">
        <v>8</v>
      </c>
      <c r="C171" s="1">
        <v>17</v>
      </c>
      <c r="D171" s="1">
        <v>19.2</v>
      </c>
      <c r="E171" s="1" t="s">
        <v>14</v>
      </c>
      <c r="F171" s="17" t="s">
        <v>16</v>
      </c>
      <c r="G171">
        <f t="shared" si="10"/>
        <v>4.1999999999999993</v>
      </c>
      <c r="H171" s="5">
        <v>44060</v>
      </c>
      <c r="I171" s="60">
        <f t="shared" si="9"/>
        <v>19.2</v>
      </c>
      <c r="J171" s="55">
        <v>0</v>
      </c>
      <c r="K171" s="167">
        <v>1.125</v>
      </c>
      <c r="L171" s="167">
        <v>3.875</v>
      </c>
      <c r="M171" s="167">
        <v>65.5</v>
      </c>
      <c r="N171" s="168" t="s">
        <v>129</v>
      </c>
      <c r="R171" s="78"/>
      <c r="AA171" s="57">
        <v>25</v>
      </c>
      <c r="AB171" s="57">
        <v>15</v>
      </c>
    </row>
    <row r="172" spans="1:28" ht="15.75" customHeight="1" thickBot="1" x14ac:dyDescent="0.3">
      <c r="A172" s="1">
        <v>2020</v>
      </c>
      <c r="B172" s="1">
        <v>8</v>
      </c>
      <c r="C172" s="1">
        <v>18</v>
      </c>
      <c r="D172" s="1">
        <v>19.600000000000001</v>
      </c>
      <c r="E172" s="1" t="s">
        <v>14</v>
      </c>
      <c r="F172" s="17" t="s">
        <v>16</v>
      </c>
      <c r="G172">
        <f t="shared" si="10"/>
        <v>4.6000000000000014</v>
      </c>
      <c r="H172" s="5">
        <v>44061</v>
      </c>
      <c r="I172" s="60">
        <f t="shared" si="9"/>
        <v>19.600000000000001</v>
      </c>
      <c r="J172" s="55">
        <v>0</v>
      </c>
      <c r="K172" s="167">
        <v>2.25</v>
      </c>
      <c r="L172" s="167">
        <v>7.25</v>
      </c>
      <c r="M172" s="167">
        <v>62.125</v>
      </c>
      <c r="N172" s="168" t="s">
        <v>121</v>
      </c>
      <c r="R172" s="78"/>
      <c r="AA172" s="57">
        <v>18</v>
      </c>
      <c r="AB172" s="57">
        <v>12</v>
      </c>
    </row>
    <row r="173" spans="1:28" ht="15.75" customHeight="1" thickBot="1" x14ac:dyDescent="0.3">
      <c r="A173" s="1">
        <v>2020</v>
      </c>
      <c r="B173" s="1">
        <v>8</v>
      </c>
      <c r="C173" s="1">
        <v>19</v>
      </c>
      <c r="D173" s="1">
        <v>16.8</v>
      </c>
      <c r="E173" s="1" t="s">
        <v>14</v>
      </c>
      <c r="F173" s="17" t="s">
        <v>16</v>
      </c>
      <c r="G173">
        <f t="shared" si="10"/>
        <v>1.8000000000000007</v>
      </c>
      <c r="H173" s="5">
        <v>44062</v>
      </c>
      <c r="I173" s="60">
        <f t="shared" si="9"/>
        <v>16.8</v>
      </c>
      <c r="J173" s="55">
        <v>3.3</v>
      </c>
      <c r="K173" s="167">
        <v>1.875</v>
      </c>
      <c r="L173" s="167">
        <v>7</v>
      </c>
      <c r="M173" s="167">
        <v>79.375</v>
      </c>
      <c r="N173" s="168" t="s">
        <v>121</v>
      </c>
      <c r="R173" s="78"/>
      <c r="AA173" s="57">
        <v>15</v>
      </c>
      <c r="AB173" s="57">
        <v>7</v>
      </c>
    </row>
    <row r="174" spans="1:28" ht="15.75" customHeight="1" thickBot="1" x14ac:dyDescent="0.3">
      <c r="A174" s="1">
        <v>2020</v>
      </c>
      <c r="B174" s="1">
        <v>8</v>
      </c>
      <c r="C174" s="1">
        <v>20</v>
      </c>
      <c r="D174" s="1">
        <v>17.5</v>
      </c>
      <c r="E174" s="1" t="s">
        <v>14</v>
      </c>
      <c r="F174" s="17" t="s">
        <v>16</v>
      </c>
      <c r="G174">
        <f t="shared" si="10"/>
        <v>2.5</v>
      </c>
      <c r="H174" s="5">
        <v>44063</v>
      </c>
      <c r="I174" s="60">
        <f t="shared" si="9"/>
        <v>17.5</v>
      </c>
      <c r="J174" s="55">
        <v>0.6</v>
      </c>
      <c r="K174" s="167">
        <v>2</v>
      </c>
      <c r="L174" s="167">
        <v>6.875</v>
      </c>
      <c r="M174" s="167">
        <v>65</v>
      </c>
      <c r="N174" s="168" t="s">
        <v>118</v>
      </c>
      <c r="R174" s="78"/>
      <c r="AA174" s="57">
        <v>16</v>
      </c>
      <c r="AB174" s="57">
        <v>9</v>
      </c>
    </row>
    <row r="175" spans="1:28" ht="15.75" customHeight="1" thickBot="1" x14ac:dyDescent="0.3">
      <c r="A175" s="1">
        <v>2020</v>
      </c>
      <c r="B175" s="1">
        <v>8</v>
      </c>
      <c r="C175" s="1">
        <v>21</v>
      </c>
      <c r="D175" s="1">
        <v>16.3</v>
      </c>
      <c r="E175" s="1" t="s">
        <v>14</v>
      </c>
      <c r="F175" s="17" t="s">
        <v>16</v>
      </c>
      <c r="G175">
        <f t="shared" si="10"/>
        <v>1.3000000000000007</v>
      </c>
      <c r="H175" s="5">
        <v>44064</v>
      </c>
      <c r="I175" s="60">
        <f t="shared" si="9"/>
        <v>16.3</v>
      </c>
      <c r="J175" s="55">
        <v>0</v>
      </c>
      <c r="K175" s="167">
        <v>1.25</v>
      </c>
      <c r="L175" s="167">
        <v>4.25</v>
      </c>
      <c r="M175" s="167">
        <v>63.625</v>
      </c>
      <c r="N175" s="168" t="s">
        <v>121</v>
      </c>
      <c r="R175" s="78"/>
      <c r="AA175" s="57">
        <v>15</v>
      </c>
      <c r="AB175" s="57">
        <v>11</v>
      </c>
    </row>
    <row r="176" spans="1:28" ht="15.75" customHeight="1" thickBot="1" x14ac:dyDescent="0.3">
      <c r="A176" s="1">
        <v>2020</v>
      </c>
      <c r="B176" s="1">
        <v>8</v>
      </c>
      <c r="C176" s="1">
        <v>22</v>
      </c>
      <c r="D176" s="1">
        <v>17</v>
      </c>
      <c r="E176" s="1" t="s">
        <v>14</v>
      </c>
      <c r="F176" s="17" t="s">
        <v>16</v>
      </c>
      <c r="G176">
        <f t="shared" si="10"/>
        <v>2</v>
      </c>
      <c r="H176" s="5">
        <v>44065</v>
      </c>
      <c r="I176" s="60">
        <f t="shared" si="9"/>
        <v>17</v>
      </c>
      <c r="J176" s="55">
        <v>0.7</v>
      </c>
      <c r="K176" s="167">
        <v>1.875</v>
      </c>
      <c r="L176" s="167">
        <v>5.375</v>
      </c>
      <c r="M176" s="167">
        <v>67.75</v>
      </c>
      <c r="N176" s="168" t="s">
        <v>121</v>
      </c>
      <c r="R176" s="78"/>
      <c r="AA176" s="57">
        <v>11</v>
      </c>
      <c r="AB176" s="57">
        <v>8</v>
      </c>
    </row>
    <row r="177" spans="1:28" ht="15.75" customHeight="1" thickBot="1" x14ac:dyDescent="0.3">
      <c r="A177" s="1">
        <v>2020</v>
      </c>
      <c r="B177" s="1">
        <v>8</v>
      </c>
      <c r="C177" s="1">
        <v>23</v>
      </c>
      <c r="D177" s="1">
        <v>14.5</v>
      </c>
      <c r="E177" s="1" t="s">
        <v>13</v>
      </c>
      <c r="F177" s="17" t="s">
        <v>16</v>
      </c>
      <c r="G177">
        <f t="shared" si="10"/>
        <v>-0.5</v>
      </c>
      <c r="H177" s="5">
        <v>44066</v>
      </c>
      <c r="I177" s="60">
        <f t="shared" si="9"/>
        <v>14.5</v>
      </c>
      <c r="J177" s="55">
        <v>0.8</v>
      </c>
      <c r="K177" s="167">
        <v>1.75</v>
      </c>
      <c r="L177" s="167">
        <v>5.375</v>
      </c>
      <c r="M177" s="167">
        <v>79.875</v>
      </c>
      <c r="N177" s="168" t="s">
        <v>119</v>
      </c>
      <c r="R177" s="78"/>
      <c r="AA177" s="57">
        <v>8</v>
      </c>
      <c r="AB177" s="57">
        <v>5</v>
      </c>
    </row>
    <row r="178" spans="1:28" ht="15.75" customHeight="1" thickBot="1" x14ac:dyDescent="0.3">
      <c r="A178" s="1">
        <v>2020</v>
      </c>
      <c r="B178" s="1">
        <v>8</v>
      </c>
      <c r="C178" s="1">
        <v>24</v>
      </c>
      <c r="D178" s="1">
        <v>15.6</v>
      </c>
      <c r="E178" s="1" t="s">
        <v>14</v>
      </c>
      <c r="F178" s="17" t="s">
        <v>16</v>
      </c>
      <c r="G178">
        <f t="shared" si="10"/>
        <v>0.59999999999999964</v>
      </c>
      <c r="H178" s="5">
        <v>44067</v>
      </c>
      <c r="I178" s="60">
        <f t="shared" si="9"/>
        <v>15.6</v>
      </c>
      <c r="J178" s="55">
        <v>14.9</v>
      </c>
      <c r="K178" s="167">
        <v>0.75</v>
      </c>
      <c r="L178" s="167">
        <v>4.5</v>
      </c>
      <c r="M178" s="167">
        <v>82.125</v>
      </c>
      <c r="N178" s="168" t="s">
        <v>118</v>
      </c>
      <c r="R178" s="78"/>
      <c r="AA178" s="57">
        <v>1</v>
      </c>
    </row>
    <row r="179" spans="1:28" ht="15.75" customHeight="1" thickBot="1" x14ac:dyDescent="0.3">
      <c r="A179" s="1">
        <v>2020</v>
      </c>
      <c r="B179" s="1">
        <v>8</v>
      </c>
      <c r="C179" s="1">
        <v>25</v>
      </c>
      <c r="D179" s="1">
        <v>13.5</v>
      </c>
      <c r="E179" s="1" t="s">
        <v>13</v>
      </c>
      <c r="F179" s="17" t="s">
        <v>16</v>
      </c>
      <c r="G179">
        <f t="shared" si="10"/>
        <v>-1.5</v>
      </c>
      <c r="H179" s="5">
        <v>44068</v>
      </c>
      <c r="I179" s="60">
        <f t="shared" si="9"/>
        <v>13.5</v>
      </c>
      <c r="J179" s="55">
        <v>0.8</v>
      </c>
      <c r="K179" s="167">
        <v>1.625</v>
      </c>
      <c r="L179" s="167">
        <v>4.375</v>
      </c>
      <c r="M179" s="167">
        <v>86.375</v>
      </c>
      <c r="N179" s="168" t="s">
        <v>119</v>
      </c>
      <c r="R179" s="78"/>
      <c r="AA179" s="57">
        <v>4</v>
      </c>
    </row>
    <row r="180" spans="1:28" ht="15.75" customHeight="1" thickBot="1" x14ac:dyDescent="0.3">
      <c r="A180" s="1">
        <v>2020</v>
      </c>
      <c r="B180" s="1">
        <v>8</v>
      </c>
      <c r="C180" s="1">
        <v>26</v>
      </c>
      <c r="D180" s="1">
        <v>15.4</v>
      </c>
      <c r="E180" s="1" t="s">
        <v>14</v>
      </c>
      <c r="F180" s="17" t="s">
        <v>16</v>
      </c>
      <c r="G180">
        <f t="shared" si="10"/>
        <v>0.40000000000000036</v>
      </c>
      <c r="H180" s="5">
        <v>44069</v>
      </c>
      <c r="I180" s="60">
        <f t="shared" si="9"/>
        <v>15.4</v>
      </c>
      <c r="J180" s="55">
        <v>0.5</v>
      </c>
      <c r="K180" s="167">
        <v>2.375</v>
      </c>
      <c r="L180" s="167">
        <v>7.375</v>
      </c>
      <c r="M180" s="167">
        <v>74.5</v>
      </c>
      <c r="N180" s="168" t="s">
        <v>120</v>
      </c>
      <c r="R180" s="78"/>
      <c r="AA180" s="57">
        <v>4</v>
      </c>
    </row>
    <row r="181" spans="1:28" ht="15.75" customHeight="1" thickBot="1" x14ac:dyDescent="0.3">
      <c r="A181" s="1">
        <v>2020</v>
      </c>
      <c r="B181" s="1">
        <v>8</v>
      </c>
      <c r="C181" s="1">
        <v>27</v>
      </c>
      <c r="D181" s="1">
        <v>17.5</v>
      </c>
      <c r="E181" s="1" t="s">
        <v>14</v>
      </c>
      <c r="F181" s="17" t="s">
        <v>16</v>
      </c>
      <c r="G181">
        <f t="shared" si="10"/>
        <v>2.5</v>
      </c>
      <c r="H181" s="5">
        <v>44070</v>
      </c>
      <c r="I181" s="60">
        <f t="shared" si="9"/>
        <v>17.5</v>
      </c>
      <c r="J181" s="55">
        <v>1.8</v>
      </c>
      <c r="K181" s="167">
        <v>1.5</v>
      </c>
      <c r="L181" s="167">
        <v>5.125</v>
      </c>
      <c r="M181" s="167">
        <v>76.75</v>
      </c>
      <c r="N181" s="168" t="s">
        <v>117</v>
      </c>
      <c r="R181" s="78"/>
      <c r="AA181" s="57">
        <v>2</v>
      </c>
    </row>
    <row r="182" spans="1:28" ht="15.75" customHeight="1" thickBot="1" x14ac:dyDescent="0.3">
      <c r="A182" s="1">
        <v>2020</v>
      </c>
      <c r="B182" s="1">
        <v>8</v>
      </c>
      <c r="C182" s="1">
        <v>28</v>
      </c>
      <c r="D182" s="1">
        <v>16.100000000000001</v>
      </c>
      <c r="E182" s="1" t="s">
        <v>14</v>
      </c>
      <c r="F182" s="17" t="s">
        <v>16</v>
      </c>
      <c r="G182">
        <f t="shared" si="10"/>
        <v>1.1000000000000014</v>
      </c>
      <c r="H182" s="5">
        <v>44071</v>
      </c>
      <c r="I182" s="60">
        <f t="shared" si="9"/>
        <v>16.100000000000001</v>
      </c>
      <c r="J182" s="55">
        <v>4.4000000000000004</v>
      </c>
      <c r="K182" s="167">
        <v>0.75</v>
      </c>
      <c r="L182" s="167">
        <v>3.5</v>
      </c>
      <c r="M182" s="167">
        <v>88.625</v>
      </c>
      <c r="N182" s="168" t="s">
        <v>121</v>
      </c>
      <c r="R182" s="78"/>
      <c r="AA182" s="57">
        <v>1</v>
      </c>
    </row>
    <row r="183" spans="1:28" ht="15.75" customHeight="1" thickBot="1" x14ac:dyDescent="0.3">
      <c r="A183" s="1">
        <v>2020</v>
      </c>
      <c r="B183" s="1">
        <v>8</v>
      </c>
      <c r="C183" s="1">
        <v>29</v>
      </c>
      <c r="D183" s="1">
        <v>16.2</v>
      </c>
      <c r="E183" s="1" t="s">
        <v>14</v>
      </c>
      <c r="F183" s="17" t="s">
        <v>16</v>
      </c>
      <c r="G183">
        <f t="shared" si="10"/>
        <v>1.1999999999999993</v>
      </c>
      <c r="H183" s="5">
        <v>44072</v>
      </c>
      <c r="I183" s="60">
        <f t="shared" si="9"/>
        <v>16.2</v>
      </c>
      <c r="J183" s="55">
        <v>0</v>
      </c>
      <c r="K183" s="167">
        <v>0.875</v>
      </c>
      <c r="L183" s="167">
        <v>3.5</v>
      </c>
      <c r="M183" s="167">
        <v>63.5</v>
      </c>
      <c r="N183" s="168" t="s">
        <v>117</v>
      </c>
      <c r="R183" s="78"/>
      <c r="AA183" s="57">
        <v>1</v>
      </c>
    </row>
    <row r="184" spans="1:28" ht="15.75" customHeight="1" thickBot="1" x14ac:dyDescent="0.3">
      <c r="A184" s="1">
        <v>2020</v>
      </c>
      <c r="B184" s="1">
        <v>8</v>
      </c>
      <c r="C184" s="1">
        <v>30</v>
      </c>
      <c r="D184" s="1">
        <v>19.899999999999999</v>
      </c>
      <c r="E184" s="1" t="s">
        <v>14</v>
      </c>
      <c r="F184" s="17" t="s">
        <v>16</v>
      </c>
      <c r="G184">
        <f t="shared" si="10"/>
        <v>4.8999999999999986</v>
      </c>
      <c r="H184" s="5">
        <v>44073</v>
      </c>
      <c r="I184" s="60">
        <f t="shared" si="9"/>
        <v>19.899999999999999</v>
      </c>
      <c r="J184" s="55">
        <v>0</v>
      </c>
      <c r="K184" s="167">
        <v>1.5</v>
      </c>
      <c r="L184" s="167">
        <v>4.625</v>
      </c>
      <c r="M184" s="167">
        <v>60</v>
      </c>
      <c r="N184" s="168" t="s">
        <v>117</v>
      </c>
      <c r="R184" s="78"/>
      <c r="AA184" s="57">
        <v>1</v>
      </c>
    </row>
    <row r="185" spans="1:28" ht="15.75" customHeight="1" thickBot="1" x14ac:dyDescent="0.3">
      <c r="A185" s="1">
        <v>2020</v>
      </c>
      <c r="B185" s="1">
        <v>8</v>
      </c>
      <c r="C185" s="1">
        <v>31</v>
      </c>
      <c r="D185" s="1">
        <v>18.8</v>
      </c>
      <c r="E185" s="1" t="s">
        <v>14</v>
      </c>
      <c r="F185" s="17" t="s">
        <v>16</v>
      </c>
      <c r="G185">
        <f t="shared" si="10"/>
        <v>3.8000000000000007</v>
      </c>
      <c r="H185" s="5">
        <v>44074</v>
      </c>
      <c r="I185" s="60">
        <f t="shared" si="9"/>
        <v>18.8</v>
      </c>
      <c r="J185" s="55">
        <v>0</v>
      </c>
      <c r="K185" s="167">
        <v>0.625</v>
      </c>
      <c r="L185" s="167">
        <v>2.25</v>
      </c>
      <c r="M185" s="167">
        <v>70.125</v>
      </c>
      <c r="N185" s="168" t="s">
        <v>124</v>
      </c>
      <c r="R185" s="78"/>
      <c r="AA185" s="57">
        <v>1</v>
      </c>
    </row>
    <row r="186" spans="1:28" ht="15.75" customHeight="1" thickBot="1" x14ac:dyDescent="0.3">
      <c r="A186" s="1">
        <v>2020</v>
      </c>
      <c r="B186" s="1">
        <v>9</v>
      </c>
      <c r="C186" s="1">
        <v>1</v>
      </c>
      <c r="D186" s="1">
        <v>19.100000000000001</v>
      </c>
      <c r="E186" s="1" t="s">
        <v>14</v>
      </c>
      <c r="F186" s="17" t="s">
        <v>16</v>
      </c>
      <c r="G186">
        <f t="shared" si="10"/>
        <v>4.1000000000000014</v>
      </c>
      <c r="H186" s="5">
        <v>44075</v>
      </c>
      <c r="I186" s="60">
        <f t="shared" si="9"/>
        <v>19.100000000000001</v>
      </c>
      <c r="J186" s="55">
        <v>0</v>
      </c>
      <c r="K186" s="167">
        <v>2.25</v>
      </c>
      <c r="L186" s="167">
        <v>6.625</v>
      </c>
      <c r="M186" s="167">
        <v>61.875</v>
      </c>
      <c r="N186" s="168" t="s">
        <v>121</v>
      </c>
      <c r="R186" s="78"/>
      <c r="AA186">
        <v>1</v>
      </c>
    </row>
    <row r="187" spans="1:28" ht="15.75" customHeight="1" thickBot="1" x14ac:dyDescent="0.3">
      <c r="A187" s="1">
        <v>2020</v>
      </c>
      <c r="B187" s="1">
        <v>9</v>
      </c>
      <c r="C187" s="1">
        <v>2</v>
      </c>
      <c r="D187" s="1">
        <v>20.3</v>
      </c>
      <c r="E187" s="1" t="s">
        <v>14</v>
      </c>
      <c r="F187" s="17" t="s">
        <v>16</v>
      </c>
      <c r="G187">
        <f t="shared" si="10"/>
        <v>5.3000000000000007</v>
      </c>
      <c r="H187" s="5">
        <v>44076</v>
      </c>
      <c r="I187" s="60">
        <f t="shared" si="9"/>
        <v>20.3</v>
      </c>
      <c r="J187" s="55">
        <v>0</v>
      </c>
      <c r="K187" s="167">
        <v>1.875</v>
      </c>
      <c r="L187" s="167">
        <v>6.125</v>
      </c>
      <c r="M187" s="167">
        <v>56.25</v>
      </c>
      <c r="N187" s="168" t="s">
        <v>121</v>
      </c>
      <c r="R187" s="78"/>
      <c r="AA187">
        <v>1</v>
      </c>
    </row>
    <row r="188" spans="1:28" ht="15.75" customHeight="1" thickBot="1" x14ac:dyDescent="0.3">
      <c r="A188" s="51">
        <v>2020</v>
      </c>
      <c r="B188" s="51">
        <v>9</v>
      </c>
      <c r="C188" s="51">
        <v>3</v>
      </c>
      <c r="D188" s="51">
        <v>22.2</v>
      </c>
      <c r="E188" s="51" t="s">
        <v>14</v>
      </c>
      <c r="F188" s="17" t="s">
        <v>16</v>
      </c>
      <c r="G188" s="30">
        <f t="shared" si="10"/>
        <v>7.1999999999999993</v>
      </c>
      <c r="H188" s="31">
        <v>44077</v>
      </c>
      <c r="I188" s="117">
        <f t="shared" si="9"/>
        <v>22.2</v>
      </c>
      <c r="J188" s="55">
        <v>2.7</v>
      </c>
      <c r="K188" s="167">
        <v>2.5</v>
      </c>
      <c r="L188" s="167">
        <v>9.125</v>
      </c>
      <c r="M188" s="167">
        <v>64.5</v>
      </c>
      <c r="N188" s="168" t="s">
        <v>122</v>
      </c>
      <c r="R188" s="78"/>
      <c r="AA188">
        <v>1</v>
      </c>
    </row>
    <row r="189" spans="1:28" ht="15.75" customHeight="1" thickBot="1" x14ac:dyDescent="0.3">
      <c r="A189" s="1">
        <v>2020</v>
      </c>
      <c r="B189" s="1">
        <v>9</v>
      </c>
      <c r="C189" s="1">
        <v>4</v>
      </c>
      <c r="D189" s="1">
        <v>13.9</v>
      </c>
      <c r="E189" s="1" t="s">
        <v>13</v>
      </c>
      <c r="F189" s="38" t="s">
        <v>17</v>
      </c>
      <c r="G189">
        <f>D189-10</f>
        <v>3.9000000000000004</v>
      </c>
      <c r="H189" s="5">
        <v>44078</v>
      </c>
      <c r="I189" s="60">
        <f t="shared" si="9"/>
        <v>13.9</v>
      </c>
      <c r="J189" s="55">
        <v>0.8</v>
      </c>
      <c r="K189" s="167">
        <v>3</v>
      </c>
      <c r="L189" s="167">
        <v>7.625</v>
      </c>
      <c r="M189" s="167">
        <v>67</v>
      </c>
      <c r="N189" s="168" t="s">
        <v>122</v>
      </c>
      <c r="R189" s="78"/>
    </row>
    <row r="190" spans="1:28" ht="15.75" customHeight="1" thickBot="1" x14ac:dyDescent="0.3">
      <c r="A190" s="1">
        <v>2020</v>
      </c>
      <c r="B190" s="1">
        <v>9</v>
      </c>
      <c r="C190" s="1">
        <v>5</v>
      </c>
      <c r="D190" s="1">
        <v>9.4</v>
      </c>
      <c r="E190" s="1" t="s">
        <v>12</v>
      </c>
      <c r="F190" s="19" t="s">
        <v>17</v>
      </c>
      <c r="G190">
        <f t="shared" ref="G190:G207" si="11">D190-10</f>
        <v>-0.59999999999999964</v>
      </c>
      <c r="H190" s="5">
        <v>44079</v>
      </c>
      <c r="I190" s="60">
        <f t="shared" si="9"/>
        <v>9.4</v>
      </c>
      <c r="J190" s="55">
        <v>2.1</v>
      </c>
      <c r="K190" s="167">
        <v>3.25</v>
      </c>
      <c r="L190" s="167">
        <v>8.125</v>
      </c>
      <c r="M190" s="167">
        <v>80.875</v>
      </c>
      <c r="N190" s="168" t="s">
        <v>120</v>
      </c>
      <c r="R190" s="78"/>
    </row>
    <row r="191" spans="1:28" ht="15.75" customHeight="1" thickBot="1" x14ac:dyDescent="0.3">
      <c r="A191" s="1">
        <v>2020</v>
      </c>
      <c r="B191" s="1">
        <v>9</v>
      </c>
      <c r="C191" s="1">
        <v>6</v>
      </c>
      <c r="D191" s="1">
        <v>9.4</v>
      </c>
      <c r="E191" s="1" t="s">
        <v>12</v>
      </c>
      <c r="F191" s="19" t="s">
        <v>17</v>
      </c>
      <c r="G191">
        <f t="shared" si="11"/>
        <v>-0.59999999999999964</v>
      </c>
      <c r="H191" s="5">
        <v>44080</v>
      </c>
      <c r="I191" s="60">
        <f t="shared" si="9"/>
        <v>9.4</v>
      </c>
      <c r="J191" s="55">
        <v>0</v>
      </c>
      <c r="K191" s="167">
        <v>0.875</v>
      </c>
      <c r="L191" s="167">
        <v>3.5</v>
      </c>
      <c r="M191" s="167">
        <v>75.875</v>
      </c>
      <c r="N191" s="168" t="s">
        <v>124</v>
      </c>
      <c r="R191" s="78"/>
    </row>
    <row r="192" spans="1:28" ht="15.75" customHeight="1" thickBot="1" x14ac:dyDescent="0.3">
      <c r="A192" s="1">
        <v>2020</v>
      </c>
      <c r="B192" s="1">
        <v>9</v>
      </c>
      <c r="C192" s="1">
        <v>7</v>
      </c>
      <c r="D192" s="1">
        <v>9.8000000000000007</v>
      </c>
      <c r="E192" s="1" t="s">
        <v>12</v>
      </c>
      <c r="F192" s="19" t="s">
        <v>17</v>
      </c>
      <c r="G192">
        <f t="shared" si="11"/>
        <v>-0.19999999999999929</v>
      </c>
      <c r="H192" s="5">
        <v>44081</v>
      </c>
      <c r="I192" s="60">
        <f t="shared" si="9"/>
        <v>9.8000000000000007</v>
      </c>
      <c r="J192" s="55">
        <v>0.9</v>
      </c>
      <c r="K192" s="167">
        <v>1.375</v>
      </c>
      <c r="L192" s="167">
        <v>5</v>
      </c>
      <c r="M192" s="167">
        <v>68</v>
      </c>
      <c r="N192" s="168" t="s">
        <v>118</v>
      </c>
      <c r="R192" s="78"/>
    </row>
    <row r="193" spans="1:18" ht="15.75" customHeight="1" thickBot="1" x14ac:dyDescent="0.3">
      <c r="A193" s="1">
        <v>2020</v>
      </c>
      <c r="B193" s="1">
        <v>9</v>
      </c>
      <c r="C193" s="1">
        <v>8</v>
      </c>
      <c r="D193" s="1">
        <v>9.1999999999999993</v>
      </c>
      <c r="E193" s="1" t="s">
        <v>12</v>
      </c>
      <c r="F193" s="19" t="s">
        <v>17</v>
      </c>
      <c r="G193">
        <f t="shared" si="11"/>
        <v>-0.80000000000000071</v>
      </c>
      <c r="H193" s="5">
        <v>44082</v>
      </c>
      <c r="I193" s="60">
        <f t="shared" si="9"/>
        <v>9.1999999999999993</v>
      </c>
      <c r="J193" s="55">
        <v>6.6</v>
      </c>
      <c r="K193" s="167">
        <v>2.875</v>
      </c>
      <c r="L193" s="167">
        <v>7.375</v>
      </c>
      <c r="M193" s="167">
        <v>84.5</v>
      </c>
      <c r="N193" s="168" t="s">
        <v>120</v>
      </c>
      <c r="R193" s="78"/>
    </row>
    <row r="194" spans="1:18" ht="15.75" customHeight="1" thickBot="1" x14ac:dyDescent="0.3">
      <c r="A194" s="1">
        <v>2020</v>
      </c>
      <c r="B194" s="1">
        <v>9</v>
      </c>
      <c r="C194" s="1">
        <v>9</v>
      </c>
      <c r="D194" s="1">
        <v>9.9</v>
      </c>
      <c r="E194" s="1" t="s">
        <v>12</v>
      </c>
      <c r="F194" s="19" t="s">
        <v>17</v>
      </c>
      <c r="G194">
        <f t="shared" si="11"/>
        <v>-9.9999999999999645E-2</v>
      </c>
      <c r="H194" s="5">
        <v>44083</v>
      </c>
      <c r="I194" s="60">
        <f t="shared" si="9"/>
        <v>9.9</v>
      </c>
      <c r="J194" s="55">
        <v>0.6</v>
      </c>
      <c r="K194" s="167">
        <v>1.75</v>
      </c>
      <c r="L194" s="167">
        <v>5.5</v>
      </c>
      <c r="M194" s="167">
        <v>86.75</v>
      </c>
      <c r="N194" s="168" t="s">
        <v>120</v>
      </c>
      <c r="R194" s="78"/>
    </row>
    <row r="195" spans="1:18" ht="15.75" customHeight="1" thickBot="1" x14ac:dyDescent="0.3">
      <c r="A195" s="1">
        <v>2020</v>
      </c>
      <c r="B195" s="1">
        <v>9</v>
      </c>
      <c r="C195" s="1">
        <v>10</v>
      </c>
      <c r="D195" s="1">
        <v>8.8000000000000007</v>
      </c>
      <c r="E195" s="1" t="s">
        <v>12</v>
      </c>
      <c r="F195" s="19" t="s">
        <v>17</v>
      </c>
      <c r="G195">
        <f t="shared" si="11"/>
        <v>-1.1999999999999993</v>
      </c>
      <c r="H195" s="5">
        <v>44084</v>
      </c>
      <c r="I195" s="60">
        <f t="shared" ref="I195:I215" si="12">D195</f>
        <v>8.8000000000000007</v>
      </c>
      <c r="J195" s="55">
        <v>1.8</v>
      </c>
      <c r="K195" s="167">
        <v>1</v>
      </c>
      <c r="L195" s="167">
        <v>3.5</v>
      </c>
      <c r="M195" s="167">
        <v>89.5</v>
      </c>
      <c r="N195" s="168" t="s">
        <v>120</v>
      </c>
      <c r="R195" s="78"/>
    </row>
    <row r="196" spans="1:18" ht="15.75" customHeight="1" thickBot="1" x14ac:dyDescent="0.3">
      <c r="A196" s="1">
        <v>2020</v>
      </c>
      <c r="B196" s="1">
        <v>9</v>
      </c>
      <c r="C196" s="1">
        <v>11</v>
      </c>
      <c r="D196" s="1">
        <v>11</v>
      </c>
      <c r="E196" s="1" t="s">
        <v>13</v>
      </c>
      <c r="F196" s="19" t="s">
        <v>17</v>
      </c>
      <c r="G196">
        <f t="shared" si="11"/>
        <v>1</v>
      </c>
      <c r="H196" s="5">
        <v>44085</v>
      </c>
      <c r="I196" s="60">
        <f t="shared" si="12"/>
        <v>11</v>
      </c>
      <c r="J196" s="55">
        <v>0</v>
      </c>
      <c r="K196" s="167">
        <v>0.75</v>
      </c>
      <c r="L196" s="167">
        <v>3.125</v>
      </c>
      <c r="M196" s="167">
        <v>77.75</v>
      </c>
      <c r="N196" s="168" t="s">
        <v>124</v>
      </c>
      <c r="R196" s="78"/>
    </row>
    <row r="197" spans="1:18" ht="15.75" customHeight="1" thickBot="1" x14ac:dyDescent="0.3">
      <c r="A197" s="1">
        <v>2020</v>
      </c>
      <c r="B197" s="1">
        <v>9</v>
      </c>
      <c r="C197" s="1">
        <v>12</v>
      </c>
      <c r="D197" s="1">
        <v>10.5</v>
      </c>
      <c r="E197" s="1" t="s">
        <v>13</v>
      </c>
      <c r="F197" s="19" t="s">
        <v>17</v>
      </c>
      <c r="G197">
        <f t="shared" si="11"/>
        <v>0.5</v>
      </c>
      <c r="H197" s="5">
        <v>44086</v>
      </c>
      <c r="I197" s="60">
        <f t="shared" si="12"/>
        <v>10.5</v>
      </c>
      <c r="J197" s="55">
        <v>0</v>
      </c>
      <c r="K197" s="167">
        <v>0.875</v>
      </c>
      <c r="L197" s="167">
        <v>4</v>
      </c>
      <c r="M197" s="167">
        <v>70.75</v>
      </c>
      <c r="N197" s="168" t="s">
        <v>125</v>
      </c>
      <c r="R197" s="78"/>
    </row>
    <row r="198" spans="1:18" ht="15.75" customHeight="1" thickBot="1" x14ac:dyDescent="0.3">
      <c r="A198" s="1">
        <v>2020</v>
      </c>
      <c r="B198" s="1">
        <v>9</v>
      </c>
      <c r="C198" s="1">
        <v>13</v>
      </c>
      <c r="D198" s="1">
        <v>11.2</v>
      </c>
      <c r="E198" s="1" t="s">
        <v>13</v>
      </c>
      <c r="F198" s="19" t="s">
        <v>17</v>
      </c>
      <c r="G198">
        <f t="shared" si="11"/>
        <v>1.1999999999999993</v>
      </c>
      <c r="H198" s="5">
        <v>44087</v>
      </c>
      <c r="I198" s="60">
        <f t="shared" si="12"/>
        <v>11.2</v>
      </c>
      <c r="J198" s="55">
        <v>0</v>
      </c>
      <c r="K198" s="167">
        <v>1</v>
      </c>
      <c r="L198" s="167">
        <v>3.5</v>
      </c>
      <c r="M198" s="167">
        <v>64.375</v>
      </c>
      <c r="N198" s="168" t="s">
        <v>130</v>
      </c>
      <c r="R198" s="78"/>
    </row>
    <row r="199" spans="1:18" ht="15.75" customHeight="1" thickBot="1" x14ac:dyDescent="0.3">
      <c r="A199" s="1">
        <v>2020</v>
      </c>
      <c r="B199" s="1">
        <v>9</v>
      </c>
      <c r="C199" s="1">
        <v>14</v>
      </c>
      <c r="D199" s="1">
        <v>11.5</v>
      </c>
      <c r="E199" s="1" t="s">
        <v>13</v>
      </c>
      <c r="F199" s="19" t="s">
        <v>17</v>
      </c>
      <c r="G199">
        <f t="shared" si="11"/>
        <v>1.5</v>
      </c>
      <c r="H199" s="5">
        <v>44088</v>
      </c>
      <c r="I199" s="60">
        <f t="shared" si="12"/>
        <v>11.5</v>
      </c>
      <c r="J199" s="55">
        <v>0</v>
      </c>
      <c r="K199" s="167">
        <v>0.75</v>
      </c>
      <c r="L199" s="167">
        <v>2.75</v>
      </c>
      <c r="M199" s="167">
        <v>68.125</v>
      </c>
      <c r="N199" s="168" t="s">
        <v>130</v>
      </c>
      <c r="R199" s="78"/>
    </row>
    <row r="200" spans="1:18" ht="15.75" customHeight="1" thickBot="1" x14ac:dyDescent="0.3">
      <c r="A200" s="1">
        <v>2020</v>
      </c>
      <c r="B200" s="1">
        <v>9</v>
      </c>
      <c r="C200" s="1">
        <v>15</v>
      </c>
      <c r="D200" s="1">
        <v>11.4</v>
      </c>
      <c r="E200" s="1" t="s">
        <v>13</v>
      </c>
      <c r="F200" s="19" t="s">
        <v>17</v>
      </c>
      <c r="G200">
        <f t="shared" si="11"/>
        <v>1.4000000000000004</v>
      </c>
      <c r="H200" s="5">
        <v>44089</v>
      </c>
      <c r="I200" s="60">
        <f t="shared" si="12"/>
        <v>11.4</v>
      </c>
      <c r="J200" s="55">
        <v>0</v>
      </c>
      <c r="K200" s="167">
        <v>0.625</v>
      </c>
      <c r="L200" s="167">
        <v>2.125</v>
      </c>
      <c r="M200" s="167">
        <v>66.875</v>
      </c>
      <c r="N200" s="168" t="s">
        <v>129</v>
      </c>
      <c r="R200" s="78"/>
    </row>
    <row r="201" spans="1:18" ht="15.75" customHeight="1" thickBot="1" x14ac:dyDescent="0.3">
      <c r="A201" s="1">
        <v>2020</v>
      </c>
      <c r="B201" s="1">
        <v>9</v>
      </c>
      <c r="C201" s="1">
        <v>16</v>
      </c>
      <c r="D201" s="1">
        <v>14.6</v>
      </c>
      <c r="E201" s="1" t="s">
        <v>13</v>
      </c>
      <c r="F201" s="19" t="s">
        <v>17</v>
      </c>
      <c r="G201">
        <f t="shared" si="11"/>
        <v>4.5999999999999996</v>
      </c>
      <c r="H201" s="5">
        <v>44090</v>
      </c>
      <c r="I201" s="60">
        <f t="shared" si="12"/>
        <v>14.6</v>
      </c>
      <c r="J201" s="55">
        <v>1.5</v>
      </c>
      <c r="K201" s="167">
        <v>1.375</v>
      </c>
      <c r="L201" s="167">
        <v>5.75</v>
      </c>
      <c r="M201" s="167">
        <v>76.5</v>
      </c>
      <c r="N201" s="168" t="s">
        <v>118</v>
      </c>
      <c r="R201" s="78"/>
    </row>
    <row r="202" spans="1:18" ht="15.75" customHeight="1" thickBot="1" x14ac:dyDescent="0.3">
      <c r="A202" s="1">
        <v>2020</v>
      </c>
      <c r="B202" s="1">
        <v>9</v>
      </c>
      <c r="C202" s="1">
        <v>17</v>
      </c>
      <c r="D202" s="1">
        <v>14.3</v>
      </c>
      <c r="E202" s="1" t="s">
        <v>13</v>
      </c>
      <c r="F202" s="19" t="s">
        <v>17</v>
      </c>
      <c r="G202">
        <f t="shared" si="11"/>
        <v>4.3000000000000007</v>
      </c>
      <c r="H202" s="5">
        <v>44091</v>
      </c>
      <c r="I202" s="60">
        <f t="shared" si="12"/>
        <v>14.3</v>
      </c>
      <c r="J202" s="55">
        <v>0.5</v>
      </c>
      <c r="K202" s="167">
        <v>2</v>
      </c>
      <c r="L202" s="167">
        <v>7.125</v>
      </c>
      <c r="M202" s="167">
        <v>76.5</v>
      </c>
      <c r="N202" s="168" t="s">
        <v>118</v>
      </c>
      <c r="R202" s="78"/>
    </row>
    <row r="203" spans="1:18" ht="15.75" customHeight="1" thickBot="1" x14ac:dyDescent="0.3">
      <c r="A203" s="1">
        <v>2020</v>
      </c>
      <c r="B203" s="1">
        <v>9</v>
      </c>
      <c r="C203" s="1">
        <v>18</v>
      </c>
      <c r="D203" s="1">
        <v>11.8</v>
      </c>
      <c r="E203" s="1" t="s">
        <v>13</v>
      </c>
      <c r="F203" s="19" t="s">
        <v>17</v>
      </c>
      <c r="G203">
        <f t="shared" si="11"/>
        <v>1.8000000000000007</v>
      </c>
      <c r="H203" s="5">
        <v>44092</v>
      </c>
      <c r="I203" s="60">
        <f t="shared" si="12"/>
        <v>11.8</v>
      </c>
      <c r="J203" s="55">
        <v>5.9</v>
      </c>
      <c r="K203" s="167">
        <v>3.5</v>
      </c>
      <c r="L203" s="167">
        <v>9.25</v>
      </c>
      <c r="M203" s="167">
        <v>73.5</v>
      </c>
      <c r="N203" s="168" t="s">
        <v>120</v>
      </c>
      <c r="R203" s="78"/>
    </row>
    <row r="204" spans="1:18" ht="15.75" customHeight="1" thickBot="1" x14ac:dyDescent="0.3">
      <c r="A204" s="1">
        <v>2020</v>
      </c>
      <c r="B204" s="1">
        <v>9</v>
      </c>
      <c r="C204" s="1">
        <v>19</v>
      </c>
      <c r="D204" s="1">
        <v>11.8</v>
      </c>
      <c r="E204" s="1" t="s">
        <v>13</v>
      </c>
      <c r="F204" s="19" t="s">
        <v>17</v>
      </c>
      <c r="G204">
        <f t="shared" si="11"/>
        <v>1.8000000000000007</v>
      </c>
      <c r="H204" s="5">
        <v>44093</v>
      </c>
      <c r="I204" s="60">
        <f t="shared" si="12"/>
        <v>11.8</v>
      </c>
      <c r="J204" s="55">
        <v>0.7</v>
      </c>
      <c r="K204" s="167">
        <v>3.125</v>
      </c>
      <c r="L204" s="167">
        <v>7.75</v>
      </c>
      <c r="M204" s="167">
        <v>69.25</v>
      </c>
      <c r="N204" s="168" t="s">
        <v>120</v>
      </c>
      <c r="R204" s="78"/>
    </row>
    <row r="205" spans="1:18" ht="15.75" customHeight="1" thickBot="1" x14ac:dyDescent="0.3">
      <c r="A205" s="1">
        <v>2020</v>
      </c>
      <c r="B205" s="1">
        <v>9</v>
      </c>
      <c r="C205" s="1">
        <v>20</v>
      </c>
      <c r="D205" s="1">
        <v>14.1</v>
      </c>
      <c r="E205" s="1" t="s">
        <v>13</v>
      </c>
      <c r="F205" s="19" t="s">
        <v>17</v>
      </c>
      <c r="G205">
        <f t="shared" si="11"/>
        <v>4.0999999999999996</v>
      </c>
      <c r="H205" s="5">
        <v>44094</v>
      </c>
      <c r="I205" s="60">
        <f t="shared" si="12"/>
        <v>14.1</v>
      </c>
      <c r="J205" s="55">
        <v>0</v>
      </c>
      <c r="K205" s="167">
        <v>0.875</v>
      </c>
      <c r="L205" s="167">
        <v>3.625</v>
      </c>
      <c r="M205" s="167">
        <v>66.75</v>
      </c>
      <c r="N205" s="168" t="s">
        <v>129</v>
      </c>
      <c r="R205" s="78"/>
    </row>
    <row r="206" spans="1:18" ht="15.75" customHeight="1" thickBot="1" x14ac:dyDescent="0.3">
      <c r="A206" s="1">
        <v>2020</v>
      </c>
      <c r="B206" s="1">
        <v>9</v>
      </c>
      <c r="C206" s="1">
        <v>21</v>
      </c>
      <c r="D206" s="1">
        <v>13.6</v>
      </c>
      <c r="E206" s="1" t="s">
        <v>13</v>
      </c>
      <c r="F206" s="19" t="s">
        <v>17</v>
      </c>
      <c r="G206">
        <f t="shared" si="11"/>
        <v>3.5999999999999996</v>
      </c>
      <c r="H206" s="5">
        <v>44095</v>
      </c>
      <c r="I206" s="60">
        <f t="shared" si="12"/>
        <v>13.6</v>
      </c>
      <c r="J206" s="55">
        <v>0</v>
      </c>
      <c r="K206" s="167">
        <v>1.75</v>
      </c>
      <c r="L206" s="167">
        <v>6</v>
      </c>
      <c r="M206" s="167">
        <v>50.5</v>
      </c>
      <c r="N206" s="168" t="s">
        <v>118</v>
      </c>
      <c r="R206" s="78"/>
    </row>
    <row r="207" spans="1:18" ht="15.75" customHeight="1" thickBot="1" x14ac:dyDescent="0.3">
      <c r="A207" s="51">
        <v>2020</v>
      </c>
      <c r="B207" s="51">
        <v>9</v>
      </c>
      <c r="C207" s="51">
        <v>22</v>
      </c>
      <c r="D207" s="51">
        <v>14.3</v>
      </c>
      <c r="E207" s="51" t="s">
        <v>13</v>
      </c>
      <c r="F207" s="19" t="s">
        <v>17</v>
      </c>
      <c r="G207" s="30">
        <f t="shared" si="11"/>
        <v>4.3000000000000007</v>
      </c>
      <c r="H207" s="31">
        <v>44096</v>
      </c>
      <c r="I207" s="117">
        <f t="shared" si="12"/>
        <v>14.3</v>
      </c>
      <c r="J207" s="55">
        <v>0</v>
      </c>
      <c r="K207" s="169">
        <v>3</v>
      </c>
      <c r="L207" s="169">
        <v>8.625</v>
      </c>
      <c r="M207" s="169">
        <v>48.125</v>
      </c>
      <c r="N207" s="170" t="s">
        <v>121</v>
      </c>
      <c r="R207" s="78"/>
    </row>
    <row r="208" spans="1:18" ht="15.75" customHeight="1" thickBot="1" x14ac:dyDescent="0.3">
      <c r="A208" s="1">
        <v>2020</v>
      </c>
      <c r="B208" s="1">
        <v>9</v>
      </c>
      <c r="C208" s="1">
        <v>23</v>
      </c>
      <c r="D208" s="1">
        <v>9.4</v>
      </c>
      <c r="E208" s="1" t="s">
        <v>12</v>
      </c>
      <c r="F208" s="39" t="s">
        <v>18</v>
      </c>
      <c r="G208">
        <f>D208-5</f>
        <v>4.4000000000000004</v>
      </c>
      <c r="H208" s="5">
        <v>44097</v>
      </c>
      <c r="I208" s="60">
        <f t="shared" si="12"/>
        <v>9.4</v>
      </c>
      <c r="J208" s="55">
        <v>1.3</v>
      </c>
      <c r="K208" s="143">
        <v>2.75</v>
      </c>
      <c r="L208" s="143">
        <v>9.375</v>
      </c>
      <c r="M208" s="143">
        <v>71.625</v>
      </c>
      <c r="N208" s="143" t="s">
        <v>117</v>
      </c>
      <c r="R208" s="78"/>
    </row>
    <row r="209" spans="1:18" ht="15.75" customHeight="1" thickBot="1" x14ac:dyDescent="0.3">
      <c r="A209" s="1">
        <v>2020</v>
      </c>
      <c r="B209" s="1">
        <v>9</v>
      </c>
      <c r="C209" s="1">
        <v>24</v>
      </c>
      <c r="D209" s="1">
        <v>9.3000000000000007</v>
      </c>
      <c r="E209" s="1" t="s">
        <v>12</v>
      </c>
      <c r="F209" s="21" t="s">
        <v>18</v>
      </c>
      <c r="G209">
        <f t="shared" ref="G209:G215" si="13">D209-5</f>
        <v>4.3000000000000007</v>
      </c>
      <c r="H209" s="5">
        <v>44098</v>
      </c>
      <c r="I209" s="60">
        <f t="shared" si="12"/>
        <v>9.3000000000000007</v>
      </c>
      <c r="J209" s="55">
        <v>2.5</v>
      </c>
      <c r="K209" s="143">
        <v>2</v>
      </c>
      <c r="L209" s="143">
        <v>9.25</v>
      </c>
      <c r="M209" s="143">
        <v>83.25</v>
      </c>
      <c r="N209" s="143" t="s">
        <v>121</v>
      </c>
      <c r="R209" s="78"/>
    </row>
    <row r="210" spans="1:18" ht="15.75" customHeight="1" thickBot="1" x14ac:dyDescent="0.3">
      <c r="A210" s="1">
        <v>2020</v>
      </c>
      <c r="B210" s="1">
        <v>9</v>
      </c>
      <c r="C210" s="1">
        <v>25</v>
      </c>
      <c r="D210" s="1">
        <v>6.6</v>
      </c>
      <c r="E210" s="1" t="s">
        <v>12</v>
      </c>
      <c r="F210" s="21" t="s">
        <v>18</v>
      </c>
      <c r="G210">
        <f t="shared" si="13"/>
        <v>1.5999999999999996</v>
      </c>
      <c r="H210" s="5">
        <v>44099</v>
      </c>
      <c r="I210" s="60">
        <f t="shared" si="12"/>
        <v>6.6</v>
      </c>
      <c r="J210" s="55">
        <v>6</v>
      </c>
      <c r="K210" s="143">
        <v>1.625</v>
      </c>
      <c r="L210" s="143">
        <v>5</v>
      </c>
      <c r="M210" s="143">
        <v>91.5</v>
      </c>
      <c r="N210" s="143" t="s">
        <v>122</v>
      </c>
      <c r="R210" s="78"/>
    </row>
    <row r="211" spans="1:18" ht="15.75" customHeight="1" thickBot="1" x14ac:dyDescent="0.3">
      <c r="A211" s="1">
        <v>2020</v>
      </c>
      <c r="B211" s="1">
        <v>9</v>
      </c>
      <c r="C211" s="1">
        <v>26</v>
      </c>
      <c r="D211" s="1">
        <v>7</v>
      </c>
      <c r="E211" s="1" t="s">
        <v>12</v>
      </c>
      <c r="F211" s="21" t="s">
        <v>18</v>
      </c>
      <c r="G211">
        <f t="shared" si="13"/>
        <v>2</v>
      </c>
      <c r="H211" s="5">
        <v>44100</v>
      </c>
      <c r="I211" s="60">
        <f t="shared" si="12"/>
        <v>7</v>
      </c>
      <c r="J211" s="55">
        <v>8.4</v>
      </c>
      <c r="K211" s="143">
        <v>0.875</v>
      </c>
      <c r="L211" s="143">
        <v>3.75</v>
      </c>
      <c r="M211" s="143">
        <v>90.625</v>
      </c>
      <c r="N211" s="143" t="s">
        <v>117</v>
      </c>
      <c r="R211" s="78"/>
    </row>
    <row r="212" spans="1:18" ht="15.75" customHeight="1" thickBot="1" x14ac:dyDescent="0.3">
      <c r="A212" s="1">
        <v>2020</v>
      </c>
      <c r="B212" s="1">
        <v>9</v>
      </c>
      <c r="C212" s="1">
        <v>27</v>
      </c>
      <c r="D212" s="1">
        <v>3.8</v>
      </c>
      <c r="E212" s="1" t="s">
        <v>11</v>
      </c>
      <c r="F212" s="21" t="s">
        <v>18</v>
      </c>
      <c r="G212">
        <f t="shared" si="13"/>
        <v>-1.2000000000000002</v>
      </c>
      <c r="H212" s="5">
        <v>44101</v>
      </c>
      <c r="I212" s="60">
        <f t="shared" si="12"/>
        <v>3.8</v>
      </c>
      <c r="J212" s="55">
        <v>0</v>
      </c>
      <c r="K212" s="143">
        <v>0.75</v>
      </c>
      <c r="L212" s="143">
        <v>2.125</v>
      </c>
      <c r="M212" s="143">
        <v>82.625</v>
      </c>
      <c r="N212" s="143" t="s">
        <v>129</v>
      </c>
      <c r="R212" s="78"/>
    </row>
    <row r="213" spans="1:18" ht="15.75" customHeight="1" thickBot="1" x14ac:dyDescent="0.3">
      <c r="A213" s="1">
        <v>2020</v>
      </c>
      <c r="B213" s="1">
        <v>9</v>
      </c>
      <c r="C213" s="1">
        <v>28</v>
      </c>
      <c r="D213" s="1">
        <v>6.5</v>
      </c>
      <c r="E213" s="1" t="s">
        <v>12</v>
      </c>
      <c r="F213" s="21" t="s">
        <v>18</v>
      </c>
      <c r="G213">
        <f t="shared" si="13"/>
        <v>1.5</v>
      </c>
      <c r="H213" s="5">
        <v>44102</v>
      </c>
      <c r="I213" s="60">
        <f t="shared" si="12"/>
        <v>6.5</v>
      </c>
      <c r="J213" s="55">
        <v>0</v>
      </c>
      <c r="K213" s="143">
        <v>0.875</v>
      </c>
      <c r="L213" s="143">
        <v>3.125</v>
      </c>
      <c r="M213" s="143">
        <v>78.375</v>
      </c>
      <c r="N213" s="143" t="s">
        <v>120</v>
      </c>
      <c r="R213" s="78"/>
    </row>
    <row r="214" spans="1:18" ht="15.75" customHeight="1" thickBot="1" x14ac:dyDescent="0.3">
      <c r="A214" s="1">
        <v>2020</v>
      </c>
      <c r="B214" s="1">
        <v>9</v>
      </c>
      <c r="C214" s="1">
        <v>29</v>
      </c>
      <c r="D214" s="1">
        <v>4.7</v>
      </c>
      <c r="E214" s="1" t="s">
        <v>11</v>
      </c>
      <c r="F214" s="21" t="s">
        <v>18</v>
      </c>
      <c r="G214">
        <f t="shared" si="13"/>
        <v>-0.29999999999999982</v>
      </c>
      <c r="H214" s="5">
        <v>44103</v>
      </c>
      <c r="I214" s="60">
        <f t="shared" si="12"/>
        <v>4.7</v>
      </c>
      <c r="J214" s="55">
        <v>10.4</v>
      </c>
      <c r="K214" s="143">
        <v>2.5</v>
      </c>
      <c r="L214" s="143">
        <v>7.5</v>
      </c>
      <c r="M214" s="143">
        <v>88.125</v>
      </c>
      <c r="N214" s="143" t="s">
        <v>123</v>
      </c>
      <c r="R214" s="78"/>
    </row>
    <row r="215" spans="1:18" ht="15.75" customHeight="1" thickBot="1" x14ac:dyDescent="0.3">
      <c r="A215" s="51">
        <v>2020</v>
      </c>
      <c r="B215" s="51">
        <v>9</v>
      </c>
      <c r="C215" s="51">
        <v>30</v>
      </c>
      <c r="D215" s="51">
        <v>3</v>
      </c>
      <c r="E215" s="51" t="s">
        <v>11</v>
      </c>
      <c r="F215" s="21" t="s">
        <v>18</v>
      </c>
      <c r="G215" s="30">
        <f t="shared" si="13"/>
        <v>-2</v>
      </c>
      <c r="H215" s="31">
        <v>44104</v>
      </c>
      <c r="I215" s="117">
        <f t="shared" si="12"/>
        <v>3</v>
      </c>
      <c r="J215" s="55">
        <v>0.7</v>
      </c>
      <c r="K215" s="143">
        <v>1.625</v>
      </c>
      <c r="L215" s="143">
        <v>4.75</v>
      </c>
      <c r="M215" s="143">
        <v>64.25</v>
      </c>
      <c r="N215" s="143" t="s">
        <v>119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/>
    <row r="240" spans="18:1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H1" zoomScale="85" zoomScaleNormal="85" workbookViewId="0">
      <pane ySplit="1" topLeftCell="A68" activePane="bottomLeft" state="frozen"/>
      <selection activeCell="F5" sqref="F5"/>
      <selection pane="bottomLeft" activeCell="W64" sqref="W64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25.42578125" customWidth="1"/>
    <col min="7" max="7" width="12.7109375" bestFit="1" customWidth="1"/>
    <col min="8" max="8" width="12" bestFit="1" customWidth="1"/>
    <col min="9" max="9" width="21.28515625" style="60" customWidth="1"/>
    <col min="10" max="10" width="18.42578125" customWidth="1"/>
    <col min="11" max="11" width="10.140625" style="143" customWidth="1"/>
    <col min="12" max="12" width="10.5703125" style="143" customWidth="1"/>
    <col min="13" max="13" width="9.85546875" style="143" customWidth="1"/>
    <col min="14" max="14" width="10.7109375" style="143" customWidth="1"/>
    <col min="15" max="15" width="8" customWidth="1"/>
    <col min="16" max="16" width="7.85546875" customWidth="1"/>
    <col min="17" max="17" width="8.5703125" bestFit="1" customWidth="1"/>
    <col min="18" max="18" width="8.28515625" customWidth="1"/>
    <col min="19" max="19" width="6.7109375" bestFit="1" customWidth="1"/>
    <col min="20" max="20" width="8" customWidth="1"/>
    <col min="21" max="21" width="9.140625" customWidth="1"/>
    <col min="22" max="22" width="8.85546875" customWidth="1"/>
    <col min="23" max="23" width="8.42578125" bestFit="1" customWidth="1"/>
    <col min="24" max="24" width="8.28515625" bestFit="1" customWidth="1"/>
    <col min="25" max="25" width="12.85546875" customWidth="1"/>
    <col min="26" max="26" width="8.7109375" customWidth="1"/>
    <col min="27" max="27" width="13" customWidth="1"/>
    <col min="28" max="28" width="15.42578125" customWidth="1"/>
  </cols>
  <sheetData>
    <row r="1" spans="1:28" ht="50.25" customHeight="1" x14ac:dyDescent="0.25">
      <c r="A1" s="108" t="s">
        <v>0</v>
      </c>
      <c r="B1" s="108" t="s">
        <v>1</v>
      </c>
      <c r="C1" s="111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6.5" thickBot="1" x14ac:dyDescent="0.3">
      <c r="A2" s="1">
        <v>2021</v>
      </c>
      <c r="B2" s="1">
        <v>3</v>
      </c>
      <c r="C2" s="1">
        <v>1</v>
      </c>
      <c r="D2" s="1">
        <v>-5.8</v>
      </c>
      <c r="E2" s="1" t="s">
        <v>9</v>
      </c>
      <c r="F2" s="1" t="s">
        <v>9</v>
      </c>
      <c r="G2">
        <f>D2+5</f>
        <v>-0.79999999999999982</v>
      </c>
      <c r="H2" s="5">
        <v>44256</v>
      </c>
      <c r="I2" s="60">
        <f>D2</f>
        <v>-5.8</v>
      </c>
      <c r="J2" s="96">
        <v>9.4</v>
      </c>
      <c r="K2" s="143">
        <v>5</v>
      </c>
      <c r="L2" s="143">
        <v>11.75</v>
      </c>
      <c r="M2" s="143">
        <v>86.5</v>
      </c>
      <c r="N2" s="143" t="s">
        <v>120</v>
      </c>
      <c r="R2" s="2"/>
    </row>
    <row r="3" spans="1:28" ht="16.5" thickBot="1" x14ac:dyDescent="0.3">
      <c r="A3" s="1">
        <v>2021</v>
      </c>
      <c r="B3" s="1">
        <v>3</v>
      </c>
      <c r="C3" s="1">
        <v>2</v>
      </c>
      <c r="D3" s="1">
        <v>-4.0999999999999996</v>
      </c>
      <c r="E3" s="1" t="s">
        <v>10</v>
      </c>
      <c r="F3" s="1" t="s">
        <v>9</v>
      </c>
      <c r="G3">
        <f t="shared" ref="G3:G36" si="0">D3+5</f>
        <v>0.90000000000000036</v>
      </c>
      <c r="H3" s="5">
        <v>44257</v>
      </c>
      <c r="I3" s="60">
        <f t="shared" ref="I3:I66" si="1">D3</f>
        <v>-4.0999999999999996</v>
      </c>
      <c r="J3" s="55">
        <v>0.4</v>
      </c>
      <c r="K3" s="143">
        <v>3.125</v>
      </c>
      <c r="L3" s="143">
        <v>7</v>
      </c>
      <c r="M3" s="143">
        <v>82</v>
      </c>
      <c r="N3" s="143" t="s">
        <v>117</v>
      </c>
      <c r="R3" s="2"/>
    </row>
    <row r="4" spans="1:28" ht="16.5" thickBot="1" x14ac:dyDescent="0.3">
      <c r="A4" s="1">
        <v>2021</v>
      </c>
      <c r="B4" s="1">
        <v>3</v>
      </c>
      <c r="C4" s="1">
        <v>3</v>
      </c>
      <c r="D4" s="1">
        <v>-14.3</v>
      </c>
      <c r="E4" s="1" t="s">
        <v>9</v>
      </c>
      <c r="F4" s="1" t="s">
        <v>9</v>
      </c>
      <c r="G4">
        <f t="shared" si="0"/>
        <v>-9.3000000000000007</v>
      </c>
      <c r="H4" s="5">
        <v>44258</v>
      </c>
      <c r="I4" s="60">
        <f t="shared" si="1"/>
        <v>-14.3</v>
      </c>
      <c r="J4" s="55">
        <v>0.6</v>
      </c>
      <c r="K4" s="143">
        <v>1.125</v>
      </c>
      <c r="L4" s="143">
        <v>2.875</v>
      </c>
      <c r="M4" s="143">
        <v>81.875</v>
      </c>
      <c r="N4" s="143" t="s">
        <v>118</v>
      </c>
      <c r="R4" s="2"/>
    </row>
    <row r="5" spans="1:28" ht="16.5" thickBot="1" x14ac:dyDescent="0.3">
      <c r="A5" s="1">
        <v>2021</v>
      </c>
      <c r="B5" s="1">
        <v>3</v>
      </c>
      <c r="C5" s="1">
        <v>4</v>
      </c>
      <c r="D5" s="1">
        <v>-9.3000000000000007</v>
      </c>
      <c r="E5" s="1" t="s">
        <v>9</v>
      </c>
      <c r="F5" s="1" t="s">
        <v>9</v>
      </c>
      <c r="G5">
        <f t="shared" si="0"/>
        <v>-4.3000000000000007</v>
      </c>
      <c r="H5" s="5">
        <v>44259</v>
      </c>
      <c r="I5" s="60">
        <f t="shared" si="1"/>
        <v>-9.3000000000000007</v>
      </c>
      <c r="J5" s="55">
        <v>0.6</v>
      </c>
      <c r="K5" s="143">
        <v>3</v>
      </c>
      <c r="L5" s="143">
        <v>8.75</v>
      </c>
      <c r="M5" s="143">
        <v>70.875</v>
      </c>
      <c r="N5" s="143" t="s">
        <v>121</v>
      </c>
      <c r="R5" s="112"/>
    </row>
    <row r="6" spans="1:28" ht="16.5" thickBot="1" x14ac:dyDescent="0.3">
      <c r="A6" s="1">
        <v>2021</v>
      </c>
      <c r="B6" s="1">
        <v>3</v>
      </c>
      <c r="C6" s="1">
        <v>5</v>
      </c>
      <c r="D6" s="1">
        <v>-4.5999999999999996</v>
      </c>
      <c r="E6" s="1" t="s">
        <v>10</v>
      </c>
      <c r="F6" s="1" t="s">
        <v>9</v>
      </c>
      <c r="G6">
        <f t="shared" si="0"/>
        <v>0.40000000000000036</v>
      </c>
      <c r="H6" s="5">
        <v>44260</v>
      </c>
      <c r="I6" s="60">
        <f t="shared" si="1"/>
        <v>-4.5999999999999996</v>
      </c>
      <c r="J6" s="55">
        <v>0.3</v>
      </c>
      <c r="K6" s="143">
        <v>4.75</v>
      </c>
      <c r="L6" s="143">
        <v>11.75</v>
      </c>
      <c r="M6" s="143">
        <v>69.75</v>
      </c>
      <c r="N6" s="143" t="s">
        <v>117</v>
      </c>
      <c r="R6" s="112"/>
    </row>
    <row r="7" spans="1:28" ht="16.5" thickBot="1" x14ac:dyDescent="0.3">
      <c r="A7" s="1">
        <v>2021</v>
      </c>
      <c r="B7" s="1">
        <v>3</v>
      </c>
      <c r="C7" s="1">
        <v>6</v>
      </c>
      <c r="D7" s="1">
        <v>-4.4000000000000004</v>
      </c>
      <c r="E7" s="1" t="s">
        <v>10</v>
      </c>
      <c r="F7" s="1" t="s">
        <v>9</v>
      </c>
      <c r="G7">
        <f t="shared" si="0"/>
        <v>0.59999999999999964</v>
      </c>
      <c r="H7" s="5">
        <v>44261</v>
      </c>
      <c r="I7" s="60">
        <f t="shared" si="1"/>
        <v>-4.4000000000000004</v>
      </c>
      <c r="J7" s="55">
        <v>0</v>
      </c>
      <c r="K7" s="143">
        <v>4.125</v>
      </c>
      <c r="L7" s="143">
        <v>10.25</v>
      </c>
      <c r="M7" s="143">
        <v>68.25</v>
      </c>
      <c r="N7" s="143" t="s">
        <v>117</v>
      </c>
      <c r="R7" s="112"/>
    </row>
    <row r="8" spans="1:28" ht="15.75" thickBot="1" x14ac:dyDescent="0.3">
      <c r="A8" s="1">
        <v>2021</v>
      </c>
      <c r="B8" s="1">
        <v>3</v>
      </c>
      <c r="C8" s="1">
        <v>7</v>
      </c>
      <c r="D8" s="1">
        <v>-3.1</v>
      </c>
      <c r="E8" s="1" t="s">
        <v>10</v>
      </c>
      <c r="F8" s="1" t="s">
        <v>9</v>
      </c>
      <c r="G8">
        <f t="shared" si="0"/>
        <v>1.9</v>
      </c>
      <c r="H8" s="5">
        <v>44262</v>
      </c>
      <c r="I8" s="60">
        <f t="shared" si="1"/>
        <v>-3.1</v>
      </c>
      <c r="J8" s="55">
        <v>0.4</v>
      </c>
      <c r="K8" s="143">
        <v>1.875</v>
      </c>
      <c r="L8" s="143">
        <v>5</v>
      </c>
      <c r="M8" s="143">
        <v>79</v>
      </c>
      <c r="N8" s="143" t="s">
        <v>118</v>
      </c>
      <c r="R8" s="78"/>
    </row>
    <row r="9" spans="1:28" ht="15.75" thickBot="1" x14ac:dyDescent="0.3">
      <c r="A9" s="1">
        <v>2021</v>
      </c>
      <c r="B9" s="1">
        <v>3</v>
      </c>
      <c r="C9" s="1">
        <v>8</v>
      </c>
      <c r="D9" s="1">
        <v>-4.7</v>
      </c>
      <c r="E9" s="1" t="s">
        <v>10</v>
      </c>
      <c r="F9" s="1" t="s">
        <v>9</v>
      </c>
      <c r="G9">
        <f t="shared" si="0"/>
        <v>0.29999999999999982</v>
      </c>
      <c r="H9" s="5">
        <v>44263</v>
      </c>
      <c r="I9" s="60">
        <f t="shared" si="1"/>
        <v>-4.7</v>
      </c>
      <c r="J9" s="55">
        <v>0</v>
      </c>
      <c r="K9" s="143">
        <v>4.375</v>
      </c>
      <c r="L9" s="143">
        <v>9.5</v>
      </c>
      <c r="M9" s="143">
        <v>78.625</v>
      </c>
      <c r="N9" s="143" t="s">
        <v>117</v>
      </c>
      <c r="R9" s="78"/>
    </row>
    <row r="10" spans="1:28" ht="15.75" thickBot="1" x14ac:dyDescent="0.3">
      <c r="A10" s="1">
        <v>2021</v>
      </c>
      <c r="B10" s="1">
        <v>3</v>
      </c>
      <c r="C10" s="1">
        <v>9</v>
      </c>
      <c r="D10" s="1">
        <v>-6.7</v>
      </c>
      <c r="E10" s="1" t="s">
        <v>9</v>
      </c>
      <c r="F10" s="1" t="s">
        <v>9</v>
      </c>
      <c r="G10">
        <f t="shared" si="0"/>
        <v>-1.7000000000000002</v>
      </c>
      <c r="H10" s="5">
        <v>44264</v>
      </c>
      <c r="I10" s="60">
        <f t="shared" si="1"/>
        <v>-6.7</v>
      </c>
      <c r="J10" s="55">
        <v>0</v>
      </c>
      <c r="K10" s="143">
        <v>2.125</v>
      </c>
      <c r="L10" s="143">
        <v>5.25</v>
      </c>
      <c r="M10" s="143">
        <v>72</v>
      </c>
      <c r="N10" s="143" t="s">
        <v>121</v>
      </c>
      <c r="R10" s="78"/>
    </row>
    <row r="11" spans="1:28" ht="15.75" thickBot="1" x14ac:dyDescent="0.3">
      <c r="A11" s="1">
        <v>2021</v>
      </c>
      <c r="B11" s="1">
        <v>3</v>
      </c>
      <c r="C11" s="1">
        <v>10</v>
      </c>
      <c r="D11" s="1">
        <v>-6.5</v>
      </c>
      <c r="E11" s="1" t="s">
        <v>9</v>
      </c>
      <c r="F11" s="1" t="s">
        <v>9</v>
      </c>
      <c r="G11">
        <f t="shared" si="0"/>
        <v>-1.5</v>
      </c>
      <c r="H11" s="5">
        <v>44265</v>
      </c>
      <c r="I11" s="60">
        <f t="shared" si="1"/>
        <v>-6.5</v>
      </c>
      <c r="J11" s="55">
        <v>0</v>
      </c>
      <c r="K11" s="143">
        <v>3</v>
      </c>
      <c r="L11" s="143">
        <v>6.125</v>
      </c>
      <c r="M11" s="143">
        <v>68.25</v>
      </c>
      <c r="N11" s="143" t="s">
        <v>124</v>
      </c>
      <c r="R11" s="78"/>
    </row>
    <row r="12" spans="1:28" ht="15.75" thickBot="1" x14ac:dyDescent="0.3">
      <c r="A12" s="1">
        <v>2021</v>
      </c>
      <c r="B12" s="1">
        <v>3</v>
      </c>
      <c r="C12" s="1">
        <v>11</v>
      </c>
      <c r="D12" s="1">
        <v>-1.6</v>
      </c>
      <c r="E12" s="1" t="s">
        <v>10</v>
      </c>
      <c r="F12" s="1" t="s">
        <v>9</v>
      </c>
      <c r="G12">
        <f t="shared" si="0"/>
        <v>3.4</v>
      </c>
      <c r="H12" s="5">
        <v>44266</v>
      </c>
      <c r="I12" s="60">
        <f t="shared" si="1"/>
        <v>-1.6</v>
      </c>
      <c r="J12" s="55">
        <v>0.4</v>
      </c>
      <c r="K12" s="143">
        <v>3.25</v>
      </c>
      <c r="L12" s="143">
        <v>9.125</v>
      </c>
      <c r="M12" s="143">
        <v>72.875</v>
      </c>
      <c r="N12" s="143" t="s">
        <v>117</v>
      </c>
      <c r="R12" s="78"/>
    </row>
    <row r="13" spans="1:28" ht="15.75" thickBot="1" x14ac:dyDescent="0.3">
      <c r="A13" s="1">
        <v>2021</v>
      </c>
      <c r="B13" s="1">
        <v>3</v>
      </c>
      <c r="C13" s="1">
        <v>12</v>
      </c>
      <c r="D13" s="1">
        <v>-6.5</v>
      </c>
      <c r="E13" s="1" t="s">
        <v>9</v>
      </c>
      <c r="F13" s="1" t="s">
        <v>9</v>
      </c>
      <c r="G13">
        <f t="shared" si="0"/>
        <v>-1.5</v>
      </c>
      <c r="H13" s="5">
        <v>44267</v>
      </c>
      <c r="I13" s="60">
        <f t="shared" si="1"/>
        <v>-6.5</v>
      </c>
      <c r="J13" s="55">
        <v>1.1000000000000001</v>
      </c>
      <c r="K13" s="143">
        <v>3</v>
      </c>
      <c r="L13" s="143">
        <v>6.875</v>
      </c>
      <c r="M13" s="143">
        <v>71.25</v>
      </c>
      <c r="N13" s="143" t="s">
        <v>120</v>
      </c>
      <c r="R13" s="78"/>
    </row>
    <row r="14" spans="1:28" ht="15.75" thickBot="1" x14ac:dyDescent="0.3">
      <c r="A14" s="1">
        <v>2021</v>
      </c>
      <c r="B14" s="1">
        <v>3</v>
      </c>
      <c r="C14" s="1">
        <v>13</v>
      </c>
      <c r="D14" s="1">
        <v>-14.3</v>
      </c>
      <c r="E14" s="1" t="s">
        <v>9</v>
      </c>
      <c r="F14" s="1" t="s">
        <v>9</v>
      </c>
      <c r="G14">
        <f t="shared" si="0"/>
        <v>-9.3000000000000007</v>
      </c>
      <c r="H14" s="5">
        <v>44268</v>
      </c>
      <c r="I14" s="60">
        <f t="shared" si="1"/>
        <v>-14.3</v>
      </c>
      <c r="J14" s="55">
        <v>0</v>
      </c>
      <c r="K14" s="143">
        <v>4</v>
      </c>
      <c r="L14" s="143">
        <v>7.375</v>
      </c>
      <c r="M14" s="143">
        <v>74.125</v>
      </c>
      <c r="N14" s="143" t="s">
        <v>119</v>
      </c>
      <c r="R14" s="78"/>
    </row>
    <row r="15" spans="1:28" ht="15.75" thickBot="1" x14ac:dyDescent="0.3">
      <c r="A15" s="1">
        <v>2021</v>
      </c>
      <c r="B15" s="1">
        <v>3</v>
      </c>
      <c r="C15" s="1">
        <v>14</v>
      </c>
      <c r="D15" s="1">
        <v>-17.600000000000001</v>
      </c>
      <c r="E15" s="1" t="s">
        <v>9</v>
      </c>
      <c r="F15" s="1" t="s">
        <v>9</v>
      </c>
      <c r="G15">
        <f t="shared" si="0"/>
        <v>-12.600000000000001</v>
      </c>
      <c r="H15" s="5">
        <v>44269</v>
      </c>
      <c r="I15" s="60">
        <f t="shared" si="1"/>
        <v>-17.600000000000001</v>
      </c>
      <c r="J15" s="55">
        <v>0</v>
      </c>
      <c r="K15" s="143">
        <v>1.375</v>
      </c>
      <c r="L15" s="143">
        <v>3.75</v>
      </c>
      <c r="M15" s="143">
        <v>61.5</v>
      </c>
      <c r="N15" s="143" t="s">
        <v>121</v>
      </c>
      <c r="R15" s="78"/>
    </row>
    <row r="16" spans="1:28" ht="15.75" thickBot="1" x14ac:dyDescent="0.3">
      <c r="A16" s="1">
        <v>2021</v>
      </c>
      <c r="B16" s="1">
        <v>3</v>
      </c>
      <c r="C16" s="1">
        <v>15</v>
      </c>
      <c r="D16" s="1">
        <v>-13.6</v>
      </c>
      <c r="E16" s="1" t="s">
        <v>9</v>
      </c>
      <c r="F16" s="1" t="s">
        <v>9</v>
      </c>
      <c r="G16">
        <f t="shared" si="0"/>
        <v>-8.6</v>
      </c>
      <c r="H16" s="5">
        <v>44270</v>
      </c>
      <c r="I16" s="60">
        <f t="shared" si="1"/>
        <v>-13.6</v>
      </c>
      <c r="J16" s="55">
        <v>0</v>
      </c>
      <c r="K16" s="143">
        <v>1.875</v>
      </c>
      <c r="L16" s="143">
        <v>4.75</v>
      </c>
      <c r="M16" s="143">
        <v>73.375</v>
      </c>
      <c r="N16" s="143" t="s">
        <v>120</v>
      </c>
      <c r="R16" s="78"/>
    </row>
    <row r="17" spans="1:18" ht="15.75" thickBot="1" x14ac:dyDescent="0.3">
      <c r="A17" s="1">
        <v>2021</v>
      </c>
      <c r="B17" s="1">
        <v>3</v>
      </c>
      <c r="C17" s="1">
        <v>16</v>
      </c>
      <c r="D17" s="1">
        <v>-13.6</v>
      </c>
      <c r="E17" s="1" t="s">
        <v>9</v>
      </c>
      <c r="F17" s="1" t="s">
        <v>9</v>
      </c>
      <c r="G17">
        <f t="shared" si="0"/>
        <v>-8.6</v>
      </c>
      <c r="H17" s="5">
        <v>44271</v>
      </c>
      <c r="I17" s="60">
        <f t="shared" si="1"/>
        <v>-13.6</v>
      </c>
      <c r="J17" s="55">
        <v>0</v>
      </c>
      <c r="K17" s="143">
        <v>1.5</v>
      </c>
      <c r="L17" s="143">
        <v>4.5</v>
      </c>
      <c r="M17" s="143">
        <v>69.125</v>
      </c>
      <c r="N17" s="143" t="s">
        <v>121</v>
      </c>
      <c r="R17" s="78"/>
    </row>
    <row r="18" spans="1:18" ht="15.75" thickBot="1" x14ac:dyDescent="0.3">
      <c r="A18" s="1">
        <v>2021</v>
      </c>
      <c r="B18" s="1">
        <v>3</v>
      </c>
      <c r="C18" s="1">
        <v>17</v>
      </c>
      <c r="D18" s="1">
        <v>-11.4</v>
      </c>
      <c r="E18" s="1" t="s">
        <v>9</v>
      </c>
      <c r="F18" s="1" t="s">
        <v>9</v>
      </c>
      <c r="G18">
        <f t="shared" si="0"/>
        <v>-6.4</v>
      </c>
      <c r="H18" s="5">
        <v>44272</v>
      </c>
      <c r="I18" s="60">
        <f t="shared" si="1"/>
        <v>-11.4</v>
      </c>
      <c r="J18" s="55">
        <v>0</v>
      </c>
      <c r="K18" s="143">
        <v>1.25</v>
      </c>
      <c r="L18" s="143">
        <v>3</v>
      </c>
      <c r="M18" s="143">
        <v>65</v>
      </c>
      <c r="N18" s="143" t="s">
        <v>121</v>
      </c>
      <c r="R18" s="78"/>
    </row>
    <row r="19" spans="1:18" ht="15.75" thickBot="1" x14ac:dyDescent="0.3">
      <c r="A19" s="1">
        <v>2021</v>
      </c>
      <c r="B19" s="1">
        <v>3</v>
      </c>
      <c r="C19" s="1">
        <v>18</v>
      </c>
      <c r="D19" s="1">
        <v>-10.8</v>
      </c>
      <c r="E19" s="1" t="s">
        <v>9</v>
      </c>
      <c r="F19" s="1" t="s">
        <v>9</v>
      </c>
      <c r="G19">
        <f t="shared" si="0"/>
        <v>-5.8000000000000007</v>
      </c>
      <c r="H19" s="5">
        <v>44273</v>
      </c>
      <c r="I19" s="60">
        <f t="shared" si="1"/>
        <v>-10.8</v>
      </c>
      <c r="J19" s="55">
        <v>2.2000000000000002</v>
      </c>
      <c r="K19" s="143">
        <v>2.5</v>
      </c>
      <c r="L19" s="143">
        <v>6.25</v>
      </c>
      <c r="M19" s="143">
        <v>83.5</v>
      </c>
      <c r="N19" s="143" t="s">
        <v>121</v>
      </c>
      <c r="R19" s="78"/>
    </row>
    <row r="20" spans="1:18" ht="15.75" thickBot="1" x14ac:dyDescent="0.3">
      <c r="A20" s="1">
        <v>2021</v>
      </c>
      <c r="B20" s="1">
        <v>3</v>
      </c>
      <c r="C20" s="1">
        <v>19</v>
      </c>
      <c r="D20" s="1">
        <v>-7.9</v>
      </c>
      <c r="E20" s="1" t="s">
        <v>9</v>
      </c>
      <c r="F20" s="1" t="s">
        <v>9</v>
      </c>
      <c r="G20">
        <f t="shared" si="0"/>
        <v>-2.9000000000000004</v>
      </c>
      <c r="H20" s="5">
        <v>44274</v>
      </c>
      <c r="I20" s="60">
        <f t="shared" si="1"/>
        <v>-7.9</v>
      </c>
      <c r="J20" s="55">
        <v>0</v>
      </c>
      <c r="K20" s="143">
        <v>1.375</v>
      </c>
      <c r="L20" s="143">
        <v>3.125</v>
      </c>
      <c r="M20" s="143">
        <v>71.875</v>
      </c>
      <c r="N20" s="143" t="s">
        <v>118</v>
      </c>
      <c r="R20" s="78"/>
    </row>
    <row r="21" spans="1:18" ht="15.75" customHeight="1" thickBot="1" x14ac:dyDescent="0.3">
      <c r="A21" s="1">
        <v>2021</v>
      </c>
      <c r="B21" s="1">
        <v>3</v>
      </c>
      <c r="C21" s="1">
        <v>20</v>
      </c>
      <c r="D21" s="1">
        <v>-4.4000000000000004</v>
      </c>
      <c r="E21" s="1" t="s">
        <v>10</v>
      </c>
      <c r="F21" s="8" t="s">
        <v>10</v>
      </c>
      <c r="G21">
        <f t="shared" si="0"/>
        <v>0.59999999999999964</v>
      </c>
      <c r="H21" s="5">
        <v>44275</v>
      </c>
      <c r="I21" s="60">
        <f t="shared" si="1"/>
        <v>-4.4000000000000004</v>
      </c>
      <c r="J21" s="55">
        <v>0</v>
      </c>
      <c r="K21" s="165">
        <v>2.125</v>
      </c>
      <c r="L21" s="165">
        <v>5.5</v>
      </c>
      <c r="M21" s="165">
        <v>53.125</v>
      </c>
      <c r="N21" s="166" t="s">
        <v>121</v>
      </c>
      <c r="R21" s="78"/>
    </row>
    <row r="22" spans="1:18" ht="15.75" customHeight="1" thickBot="1" x14ac:dyDescent="0.3">
      <c r="A22" s="1">
        <v>2021</v>
      </c>
      <c r="B22" s="1">
        <v>3</v>
      </c>
      <c r="C22" s="1">
        <v>21</v>
      </c>
      <c r="D22" s="1">
        <v>2.6</v>
      </c>
      <c r="E22" s="1" t="s">
        <v>11</v>
      </c>
      <c r="F22" s="8" t="s">
        <v>10</v>
      </c>
      <c r="G22">
        <f t="shared" si="0"/>
        <v>7.6</v>
      </c>
      <c r="H22" s="5">
        <v>44276</v>
      </c>
      <c r="I22" s="60">
        <f t="shared" si="1"/>
        <v>2.6</v>
      </c>
      <c r="J22" s="55">
        <v>0</v>
      </c>
      <c r="K22" s="167">
        <v>4.25</v>
      </c>
      <c r="L22" s="167">
        <v>9.25</v>
      </c>
      <c r="M22" s="167">
        <v>70</v>
      </c>
      <c r="N22" s="168" t="s">
        <v>119</v>
      </c>
      <c r="R22" s="78"/>
    </row>
    <row r="23" spans="1:18" ht="15.75" customHeight="1" thickBot="1" x14ac:dyDescent="0.3">
      <c r="A23" s="1">
        <v>2021</v>
      </c>
      <c r="B23" s="1">
        <v>3</v>
      </c>
      <c r="C23" s="1">
        <v>22</v>
      </c>
      <c r="D23" s="1">
        <v>1.9</v>
      </c>
      <c r="E23" s="1" t="s">
        <v>11</v>
      </c>
      <c r="F23" s="8" t="s">
        <v>10</v>
      </c>
      <c r="G23">
        <f t="shared" si="0"/>
        <v>6.9</v>
      </c>
      <c r="H23" s="5">
        <v>44277</v>
      </c>
      <c r="I23" s="60">
        <f t="shared" si="1"/>
        <v>1.9</v>
      </c>
      <c r="J23" s="55">
        <v>0.3</v>
      </c>
      <c r="K23" s="167">
        <v>2.5</v>
      </c>
      <c r="L23" s="167">
        <v>7.75</v>
      </c>
      <c r="M23" s="167">
        <v>74.5</v>
      </c>
      <c r="N23" s="168" t="s">
        <v>120</v>
      </c>
      <c r="R23" s="78"/>
    </row>
    <row r="24" spans="1:18" ht="15.75" customHeight="1" thickBot="1" x14ac:dyDescent="0.3">
      <c r="A24" s="1">
        <v>2021</v>
      </c>
      <c r="B24" s="1">
        <v>3</v>
      </c>
      <c r="C24" s="1">
        <v>23</v>
      </c>
      <c r="D24" s="1">
        <v>1.1000000000000001</v>
      </c>
      <c r="E24" s="1" t="s">
        <v>11</v>
      </c>
      <c r="F24" s="8" t="s">
        <v>10</v>
      </c>
      <c r="G24">
        <f t="shared" si="0"/>
        <v>6.1</v>
      </c>
      <c r="H24" s="5">
        <v>44278</v>
      </c>
      <c r="I24" s="60">
        <f t="shared" si="1"/>
        <v>1.1000000000000001</v>
      </c>
      <c r="J24" s="55">
        <v>0</v>
      </c>
      <c r="K24" s="167">
        <v>1.5</v>
      </c>
      <c r="L24" s="167">
        <v>4.875</v>
      </c>
      <c r="M24" s="167">
        <v>68</v>
      </c>
      <c r="N24" s="168" t="s">
        <v>124</v>
      </c>
      <c r="R24" s="78"/>
    </row>
    <row r="25" spans="1:18" ht="15.75" customHeight="1" thickBot="1" x14ac:dyDescent="0.3">
      <c r="A25" s="1">
        <v>2021</v>
      </c>
      <c r="B25" s="1">
        <v>3</v>
      </c>
      <c r="C25" s="1">
        <v>24</v>
      </c>
      <c r="D25" s="1">
        <v>-0.1</v>
      </c>
      <c r="E25" s="1" t="s">
        <v>10</v>
      </c>
      <c r="F25" s="8" t="s">
        <v>10</v>
      </c>
      <c r="G25">
        <f t="shared" si="0"/>
        <v>4.9000000000000004</v>
      </c>
      <c r="H25" s="5">
        <v>44279</v>
      </c>
      <c r="I25" s="60">
        <f t="shared" si="1"/>
        <v>-0.1</v>
      </c>
      <c r="J25" s="55">
        <v>2</v>
      </c>
      <c r="K25" s="167">
        <v>5.625</v>
      </c>
      <c r="L25" s="167">
        <v>13.875</v>
      </c>
      <c r="M25" s="167">
        <v>79</v>
      </c>
      <c r="N25" s="168" t="s">
        <v>120</v>
      </c>
      <c r="R25" s="78"/>
    </row>
    <row r="26" spans="1:18" ht="15.75" customHeight="1" thickBot="1" x14ac:dyDescent="0.3">
      <c r="A26" s="1">
        <v>2021</v>
      </c>
      <c r="B26" s="1">
        <v>3</v>
      </c>
      <c r="C26" s="1">
        <v>25</v>
      </c>
      <c r="D26" s="1">
        <v>-1.3</v>
      </c>
      <c r="E26" s="1" t="s">
        <v>10</v>
      </c>
      <c r="F26" s="8" t="s">
        <v>10</v>
      </c>
      <c r="G26">
        <f t="shared" si="0"/>
        <v>3.7</v>
      </c>
      <c r="H26" s="5">
        <v>44280</v>
      </c>
      <c r="I26" s="60">
        <f t="shared" si="1"/>
        <v>-1.3</v>
      </c>
      <c r="J26" s="55">
        <v>0.6</v>
      </c>
      <c r="K26" s="167">
        <v>2</v>
      </c>
      <c r="L26" s="167">
        <v>5.25</v>
      </c>
      <c r="M26" s="167">
        <v>77</v>
      </c>
      <c r="N26" s="168" t="s">
        <v>120</v>
      </c>
      <c r="R26" s="78"/>
    </row>
    <row r="27" spans="1:18" ht="15.75" customHeight="1" thickBot="1" x14ac:dyDescent="0.3">
      <c r="A27" s="1">
        <v>2021</v>
      </c>
      <c r="B27" s="1">
        <v>3</v>
      </c>
      <c r="C27" s="1">
        <v>26</v>
      </c>
      <c r="D27" s="1">
        <v>-2.1</v>
      </c>
      <c r="E27" s="1" t="s">
        <v>10</v>
      </c>
      <c r="F27" s="8" t="s">
        <v>10</v>
      </c>
      <c r="G27">
        <f t="shared" si="0"/>
        <v>2.9</v>
      </c>
      <c r="H27" s="5">
        <v>44281</v>
      </c>
      <c r="I27" s="60">
        <f t="shared" si="1"/>
        <v>-2.1</v>
      </c>
      <c r="J27" s="55">
        <v>4.0999999999999996</v>
      </c>
      <c r="K27" s="167">
        <v>3.125</v>
      </c>
      <c r="L27" s="167">
        <v>6.25</v>
      </c>
      <c r="M27" s="167">
        <v>80.125</v>
      </c>
      <c r="N27" s="168" t="s">
        <v>119</v>
      </c>
      <c r="R27" s="78"/>
    </row>
    <row r="28" spans="1:18" ht="15.75" customHeight="1" thickBot="1" x14ac:dyDescent="0.3">
      <c r="A28" s="1">
        <v>2021</v>
      </c>
      <c r="B28" s="1">
        <v>3</v>
      </c>
      <c r="C28" s="1">
        <v>27</v>
      </c>
      <c r="D28" s="1">
        <v>-2.5</v>
      </c>
      <c r="E28" s="1" t="s">
        <v>10</v>
      </c>
      <c r="F28" s="8" t="s">
        <v>10</v>
      </c>
      <c r="G28">
        <f t="shared" si="0"/>
        <v>2.5</v>
      </c>
      <c r="H28" s="5">
        <v>44282</v>
      </c>
      <c r="I28" s="60">
        <f t="shared" si="1"/>
        <v>-2.5</v>
      </c>
      <c r="J28" s="55">
        <v>0</v>
      </c>
      <c r="K28" s="167">
        <v>1.75</v>
      </c>
      <c r="L28" s="167">
        <v>4.375</v>
      </c>
      <c r="M28" s="167">
        <v>73.375</v>
      </c>
      <c r="N28" s="168" t="s">
        <v>124</v>
      </c>
      <c r="R28" s="78"/>
    </row>
    <row r="29" spans="1:18" ht="15.75" customHeight="1" thickBot="1" x14ac:dyDescent="0.3">
      <c r="A29" s="1">
        <v>2021</v>
      </c>
      <c r="B29" s="1">
        <v>3</v>
      </c>
      <c r="C29" s="1">
        <v>28</v>
      </c>
      <c r="D29" s="1">
        <v>2.2999999999999998</v>
      </c>
      <c r="E29" s="1" t="s">
        <v>11</v>
      </c>
      <c r="F29" s="8" t="s">
        <v>10</v>
      </c>
      <c r="G29">
        <f t="shared" si="0"/>
        <v>7.3</v>
      </c>
      <c r="H29" s="5">
        <v>44283</v>
      </c>
      <c r="I29" s="60">
        <f t="shared" si="1"/>
        <v>2.2999999999999998</v>
      </c>
      <c r="J29" s="55">
        <v>0.5</v>
      </c>
      <c r="K29" s="167">
        <v>1.875</v>
      </c>
      <c r="L29" s="167">
        <v>4.625</v>
      </c>
      <c r="M29" s="167">
        <v>82.25</v>
      </c>
      <c r="N29" s="168" t="s">
        <v>121</v>
      </c>
      <c r="R29" s="78"/>
    </row>
    <row r="30" spans="1:18" ht="15.75" customHeight="1" thickBot="1" x14ac:dyDescent="0.3">
      <c r="A30" s="1">
        <v>2021</v>
      </c>
      <c r="B30" s="1">
        <v>3</v>
      </c>
      <c r="C30" s="1">
        <v>29</v>
      </c>
      <c r="D30" s="1">
        <v>0</v>
      </c>
      <c r="E30" s="1" t="s">
        <v>11</v>
      </c>
      <c r="F30" s="8" t="s">
        <v>10</v>
      </c>
      <c r="G30">
        <f t="shared" si="0"/>
        <v>5</v>
      </c>
      <c r="H30" s="5">
        <v>44284</v>
      </c>
      <c r="I30" s="60">
        <f t="shared" si="1"/>
        <v>0</v>
      </c>
      <c r="J30" s="55">
        <v>2.2999999999999998</v>
      </c>
      <c r="K30" s="167">
        <v>5.875</v>
      </c>
      <c r="L30" s="167">
        <v>12.375</v>
      </c>
      <c r="M30" s="167">
        <v>78.5</v>
      </c>
      <c r="N30" s="168" t="s">
        <v>120</v>
      </c>
      <c r="R30" s="78"/>
    </row>
    <row r="31" spans="1:18" ht="15.75" customHeight="1" thickBot="1" x14ac:dyDescent="0.3">
      <c r="A31" s="1">
        <v>2021</v>
      </c>
      <c r="B31" s="1">
        <v>3</v>
      </c>
      <c r="C31" s="1">
        <v>30</v>
      </c>
      <c r="D31" s="1">
        <v>-3.3</v>
      </c>
      <c r="E31" s="1" t="s">
        <v>10</v>
      </c>
      <c r="F31" s="8" t="s">
        <v>10</v>
      </c>
      <c r="G31">
        <f t="shared" si="0"/>
        <v>1.7000000000000002</v>
      </c>
      <c r="H31" s="5">
        <v>44285</v>
      </c>
      <c r="I31" s="60">
        <f t="shared" si="1"/>
        <v>-3.3</v>
      </c>
      <c r="J31" s="55">
        <v>2.9</v>
      </c>
      <c r="K31" s="167">
        <v>5.125</v>
      </c>
      <c r="L31" s="167">
        <v>9.625</v>
      </c>
      <c r="M31" s="167">
        <v>82.375</v>
      </c>
      <c r="N31" s="168" t="s">
        <v>119</v>
      </c>
      <c r="R31" s="78"/>
    </row>
    <row r="32" spans="1:18" ht="15.75" customHeight="1" thickBot="1" x14ac:dyDescent="0.3">
      <c r="A32" s="1">
        <v>2021</v>
      </c>
      <c r="B32" s="1">
        <v>3</v>
      </c>
      <c r="C32" s="1">
        <v>31</v>
      </c>
      <c r="D32" s="1">
        <v>-3.6</v>
      </c>
      <c r="E32" s="1" t="s">
        <v>10</v>
      </c>
      <c r="F32" s="8" t="s">
        <v>10</v>
      </c>
      <c r="G32">
        <f t="shared" si="0"/>
        <v>1.4</v>
      </c>
      <c r="H32" s="5">
        <v>44286</v>
      </c>
      <c r="I32" s="60">
        <f t="shared" si="1"/>
        <v>-3.6</v>
      </c>
      <c r="J32" s="55">
        <v>0</v>
      </c>
      <c r="K32" s="167">
        <v>3.25</v>
      </c>
      <c r="L32" s="167">
        <v>6.25</v>
      </c>
      <c r="M32" s="167">
        <v>76.375</v>
      </c>
      <c r="N32" s="168" t="s">
        <v>119</v>
      </c>
      <c r="R32" s="78"/>
    </row>
    <row r="33" spans="1:18" ht="15.75" customHeight="1" thickBot="1" x14ac:dyDescent="0.3">
      <c r="A33" s="1">
        <v>2021</v>
      </c>
      <c r="B33" s="1">
        <v>4</v>
      </c>
      <c r="C33" s="1">
        <v>1</v>
      </c>
      <c r="D33" s="1">
        <v>-5.5</v>
      </c>
      <c r="E33" s="1" t="s">
        <v>9</v>
      </c>
      <c r="F33" s="8" t="s">
        <v>10</v>
      </c>
      <c r="G33">
        <f t="shared" si="0"/>
        <v>-0.5</v>
      </c>
      <c r="H33" s="5">
        <v>44287</v>
      </c>
      <c r="I33" s="60">
        <f t="shared" si="1"/>
        <v>-5.5</v>
      </c>
      <c r="J33" s="55">
        <v>0</v>
      </c>
      <c r="K33" s="167">
        <v>1.25</v>
      </c>
      <c r="L33" s="167">
        <v>2.875</v>
      </c>
      <c r="M33" s="167">
        <v>70.875</v>
      </c>
      <c r="N33" s="168" t="s">
        <v>117</v>
      </c>
      <c r="R33" s="78"/>
    </row>
    <row r="34" spans="1:18" ht="15.75" customHeight="1" thickBot="1" x14ac:dyDescent="0.3">
      <c r="A34" s="1">
        <v>2021</v>
      </c>
      <c r="B34" s="1">
        <v>4</v>
      </c>
      <c r="C34" s="1">
        <v>2</v>
      </c>
      <c r="D34" s="1">
        <v>-4.7</v>
      </c>
      <c r="E34" s="1" t="s">
        <v>10</v>
      </c>
      <c r="F34" s="8" t="s">
        <v>10</v>
      </c>
      <c r="G34">
        <f t="shared" si="0"/>
        <v>0.29999999999999982</v>
      </c>
      <c r="H34" s="5">
        <v>44288</v>
      </c>
      <c r="I34" s="60">
        <f t="shared" si="1"/>
        <v>-4.7</v>
      </c>
      <c r="J34" s="55">
        <v>0</v>
      </c>
      <c r="K34" s="167">
        <v>2.625</v>
      </c>
      <c r="L34" s="167">
        <v>6</v>
      </c>
      <c r="M34" s="167">
        <v>69.375</v>
      </c>
      <c r="N34" s="168" t="s">
        <v>117</v>
      </c>
      <c r="R34" s="78"/>
    </row>
    <row r="35" spans="1:18" ht="15.75" customHeight="1" thickBot="1" x14ac:dyDescent="0.3">
      <c r="A35" s="1">
        <v>2021</v>
      </c>
      <c r="B35" s="1">
        <v>4</v>
      </c>
      <c r="C35" s="1">
        <v>3</v>
      </c>
      <c r="D35" s="1">
        <v>2</v>
      </c>
      <c r="E35" s="1" t="s">
        <v>11</v>
      </c>
      <c r="F35" s="8" t="s">
        <v>10</v>
      </c>
      <c r="G35">
        <f t="shared" si="0"/>
        <v>7</v>
      </c>
      <c r="H35" s="5">
        <v>44289</v>
      </c>
      <c r="I35" s="60">
        <f t="shared" si="1"/>
        <v>2</v>
      </c>
      <c r="J35" s="55">
        <v>0</v>
      </c>
      <c r="K35" s="167">
        <v>2.75</v>
      </c>
      <c r="L35" s="167">
        <v>6.375</v>
      </c>
      <c r="M35" s="167">
        <v>68.75</v>
      </c>
      <c r="N35" s="168" t="s">
        <v>120</v>
      </c>
      <c r="R35" s="78"/>
    </row>
    <row r="36" spans="1:18" ht="15.75" customHeight="1" thickBot="1" x14ac:dyDescent="0.3">
      <c r="A36" s="51">
        <v>2021</v>
      </c>
      <c r="B36" s="51">
        <v>4</v>
      </c>
      <c r="C36" s="51">
        <v>4</v>
      </c>
      <c r="D36" s="51">
        <v>-0.4</v>
      </c>
      <c r="E36" s="51" t="s">
        <v>10</v>
      </c>
      <c r="F36" s="8" t="s">
        <v>10</v>
      </c>
      <c r="G36" s="30">
        <f t="shared" si="0"/>
        <v>4.5999999999999996</v>
      </c>
      <c r="H36" s="31">
        <v>44290</v>
      </c>
      <c r="I36" s="117">
        <f t="shared" si="1"/>
        <v>-0.4</v>
      </c>
      <c r="J36" s="55">
        <v>0</v>
      </c>
      <c r="K36" s="167">
        <v>0.875</v>
      </c>
      <c r="L36" s="167">
        <v>3.375</v>
      </c>
      <c r="M36" s="167">
        <v>61</v>
      </c>
      <c r="N36" s="168" t="s">
        <v>125</v>
      </c>
      <c r="R36" s="78"/>
    </row>
    <row r="37" spans="1:18" ht="15.75" customHeight="1" thickBot="1" x14ac:dyDescent="0.3">
      <c r="A37" s="1">
        <v>2021</v>
      </c>
      <c r="B37" s="1">
        <v>4</v>
      </c>
      <c r="C37" s="1">
        <v>5</v>
      </c>
      <c r="D37" s="1">
        <v>3.3</v>
      </c>
      <c r="E37" s="1" t="s">
        <v>11</v>
      </c>
      <c r="F37" s="37" t="s">
        <v>11</v>
      </c>
      <c r="G37">
        <f>D37</f>
        <v>3.3</v>
      </c>
      <c r="H37" s="5">
        <v>44291</v>
      </c>
      <c r="I37" s="60">
        <f t="shared" si="1"/>
        <v>3.3</v>
      </c>
      <c r="J37" s="55">
        <v>0</v>
      </c>
      <c r="K37" s="167">
        <v>1.75</v>
      </c>
      <c r="L37" s="167">
        <v>4.125</v>
      </c>
      <c r="M37" s="167">
        <v>49.75</v>
      </c>
      <c r="N37" s="168" t="s">
        <v>118</v>
      </c>
      <c r="R37" s="78"/>
    </row>
    <row r="38" spans="1:18" ht="15.75" customHeight="1" thickBot="1" x14ac:dyDescent="0.3">
      <c r="A38" s="1">
        <v>2021</v>
      </c>
      <c r="B38" s="1">
        <v>4</v>
      </c>
      <c r="C38" s="1">
        <v>6</v>
      </c>
      <c r="D38" s="1">
        <v>4.5999999999999996</v>
      </c>
      <c r="E38" s="1" t="s">
        <v>11</v>
      </c>
      <c r="F38" s="11" t="s">
        <v>11</v>
      </c>
      <c r="G38">
        <f t="shared" ref="G38:G56" si="2">D38</f>
        <v>4.5999999999999996</v>
      </c>
      <c r="H38" s="5">
        <v>44292</v>
      </c>
      <c r="I38" s="60">
        <f t="shared" si="1"/>
        <v>4.5999999999999996</v>
      </c>
      <c r="J38" s="55">
        <v>0</v>
      </c>
      <c r="K38" s="167">
        <v>1.875</v>
      </c>
      <c r="L38" s="167">
        <v>4.875</v>
      </c>
      <c r="M38" s="167">
        <v>78.5</v>
      </c>
      <c r="N38" s="168" t="s">
        <v>117</v>
      </c>
      <c r="R38" s="78"/>
    </row>
    <row r="39" spans="1:18" ht="15.75" customHeight="1" thickBot="1" x14ac:dyDescent="0.3">
      <c r="A39" s="1">
        <v>2021</v>
      </c>
      <c r="B39" s="1">
        <v>4</v>
      </c>
      <c r="C39" s="1">
        <v>7</v>
      </c>
      <c r="D39" s="1">
        <v>3</v>
      </c>
      <c r="E39" s="1" t="s">
        <v>11</v>
      </c>
      <c r="F39" s="11" t="s">
        <v>11</v>
      </c>
      <c r="G39">
        <f t="shared" si="2"/>
        <v>3</v>
      </c>
      <c r="H39" s="5">
        <v>44293</v>
      </c>
      <c r="I39" s="60">
        <f t="shared" si="1"/>
        <v>3</v>
      </c>
      <c r="J39" s="55">
        <v>0</v>
      </c>
      <c r="K39" s="167">
        <v>1.875</v>
      </c>
      <c r="L39" s="167">
        <v>4.875</v>
      </c>
      <c r="M39" s="167">
        <v>73.125</v>
      </c>
      <c r="N39" s="168" t="s">
        <v>117</v>
      </c>
      <c r="R39" s="78"/>
    </row>
    <row r="40" spans="1:18" ht="15.75" customHeight="1" thickBot="1" x14ac:dyDescent="0.3">
      <c r="A40" s="1">
        <v>2021</v>
      </c>
      <c r="B40" s="1">
        <v>4</v>
      </c>
      <c r="C40" s="1">
        <v>8</v>
      </c>
      <c r="D40" s="1">
        <v>1.8</v>
      </c>
      <c r="E40" s="1" t="s">
        <v>11</v>
      </c>
      <c r="F40" s="11" t="s">
        <v>11</v>
      </c>
      <c r="G40">
        <f t="shared" si="2"/>
        <v>1.8</v>
      </c>
      <c r="H40" s="5">
        <v>44294</v>
      </c>
      <c r="I40" s="60">
        <f t="shared" si="1"/>
        <v>1.8</v>
      </c>
      <c r="J40" s="55">
        <v>0</v>
      </c>
      <c r="K40" s="167">
        <v>1.75</v>
      </c>
      <c r="L40" s="167">
        <v>4.125</v>
      </c>
      <c r="M40" s="167">
        <v>59.375</v>
      </c>
      <c r="N40" s="168" t="s">
        <v>117</v>
      </c>
      <c r="R40" s="78"/>
    </row>
    <row r="41" spans="1:18" ht="15.75" customHeight="1" thickBot="1" x14ac:dyDescent="0.3">
      <c r="A41" s="1">
        <v>2021</v>
      </c>
      <c r="B41" s="1">
        <v>4</v>
      </c>
      <c r="C41" s="1">
        <v>9</v>
      </c>
      <c r="D41" s="1">
        <v>2.1</v>
      </c>
      <c r="E41" s="1" t="s">
        <v>11</v>
      </c>
      <c r="F41" s="11" t="s">
        <v>11</v>
      </c>
      <c r="G41">
        <f t="shared" si="2"/>
        <v>2.1</v>
      </c>
      <c r="H41" s="5">
        <v>44295</v>
      </c>
      <c r="I41" s="60">
        <f t="shared" si="1"/>
        <v>2.1</v>
      </c>
      <c r="J41" s="55">
        <v>0</v>
      </c>
      <c r="K41" s="167">
        <v>1.5</v>
      </c>
      <c r="L41" s="167">
        <v>4.375</v>
      </c>
      <c r="M41" s="167">
        <v>63.125</v>
      </c>
      <c r="N41" s="168" t="s">
        <v>130</v>
      </c>
      <c r="R41" s="78"/>
    </row>
    <row r="42" spans="1:18" ht="15.75" customHeight="1" thickBot="1" x14ac:dyDescent="0.3">
      <c r="A42" s="1">
        <v>2021</v>
      </c>
      <c r="B42" s="1">
        <v>4</v>
      </c>
      <c r="C42" s="1">
        <v>10</v>
      </c>
      <c r="D42" s="1">
        <v>3.8</v>
      </c>
      <c r="E42" s="1" t="s">
        <v>11</v>
      </c>
      <c r="F42" s="11" t="s">
        <v>11</v>
      </c>
      <c r="G42">
        <f t="shared" si="2"/>
        <v>3.8</v>
      </c>
      <c r="H42" s="5">
        <v>44296</v>
      </c>
      <c r="I42" s="60">
        <f t="shared" si="1"/>
        <v>3.8</v>
      </c>
      <c r="J42" s="55">
        <v>0</v>
      </c>
      <c r="K42" s="167">
        <v>2.125</v>
      </c>
      <c r="L42" s="167">
        <v>6.25</v>
      </c>
      <c r="M42" s="167">
        <v>50.125</v>
      </c>
      <c r="N42" s="168" t="s">
        <v>127</v>
      </c>
      <c r="R42" s="78"/>
    </row>
    <row r="43" spans="1:18" ht="15.75" customHeight="1" thickBot="1" x14ac:dyDescent="0.3">
      <c r="A43" s="1">
        <v>2021</v>
      </c>
      <c r="B43" s="1">
        <v>4</v>
      </c>
      <c r="C43" s="1">
        <v>11</v>
      </c>
      <c r="D43" s="1">
        <v>5.4</v>
      </c>
      <c r="E43" s="1" t="s">
        <v>12</v>
      </c>
      <c r="F43" s="11" t="s">
        <v>11</v>
      </c>
      <c r="G43">
        <f t="shared" si="2"/>
        <v>5.4</v>
      </c>
      <c r="H43" s="5">
        <v>44297</v>
      </c>
      <c r="I43" s="60">
        <f t="shared" si="1"/>
        <v>5.4</v>
      </c>
      <c r="J43" s="55">
        <v>0</v>
      </c>
      <c r="K43" s="167">
        <v>1.625</v>
      </c>
      <c r="L43" s="167">
        <v>4.75</v>
      </c>
      <c r="M43" s="167">
        <v>43.625</v>
      </c>
      <c r="N43" s="168" t="s">
        <v>127</v>
      </c>
      <c r="R43" s="78"/>
    </row>
    <row r="44" spans="1:18" ht="15.75" customHeight="1" thickBot="1" x14ac:dyDescent="0.3">
      <c r="A44" s="1">
        <v>2021</v>
      </c>
      <c r="B44" s="1">
        <v>4</v>
      </c>
      <c r="C44" s="1">
        <v>12</v>
      </c>
      <c r="D44" s="1">
        <v>5.6</v>
      </c>
      <c r="E44" s="1" t="s">
        <v>12</v>
      </c>
      <c r="F44" s="11" t="s">
        <v>11</v>
      </c>
      <c r="G44">
        <f t="shared" si="2"/>
        <v>5.6</v>
      </c>
      <c r="H44" s="5">
        <v>44298</v>
      </c>
      <c r="I44" s="60">
        <f t="shared" si="1"/>
        <v>5.6</v>
      </c>
      <c r="J44" s="55">
        <v>0</v>
      </c>
      <c r="K44" s="167">
        <v>1.875</v>
      </c>
      <c r="L44" s="167">
        <v>3.625</v>
      </c>
      <c r="M44" s="167">
        <v>47.25</v>
      </c>
      <c r="N44" s="168" t="s">
        <v>120</v>
      </c>
      <c r="R44" s="78"/>
    </row>
    <row r="45" spans="1:18" ht="15.75" customHeight="1" thickBot="1" x14ac:dyDescent="0.3">
      <c r="A45" s="1">
        <v>2021</v>
      </c>
      <c r="B45" s="1">
        <v>4</v>
      </c>
      <c r="C45" s="1">
        <v>13</v>
      </c>
      <c r="D45" s="1">
        <v>5.0999999999999996</v>
      </c>
      <c r="E45" s="1" t="s">
        <v>12</v>
      </c>
      <c r="F45" s="11" t="s">
        <v>11</v>
      </c>
      <c r="G45">
        <f t="shared" si="2"/>
        <v>5.0999999999999996</v>
      </c>
      <c r="H45" s="5">
        <v>44299</v>
      </c>
      <c r="I45" s="60">
        <f t="shared" si="1"/>
        <v>5.0999999999999996</v>
      </c>
      <c r="J45" s="55">
        <v>0.5</v>
      </c>
      <c r="K45" s="167">
        <v>2.125</v>
      </c>
      <c r="L45" s="167">
        <v>6.25</v>
      </c>
      <c r="M45" s="167">
        <v>62</v>
      </c>
      <c r="N45" s="168" t="s">
        <v>123</v>
      </c>
      <c r="R45" s="78"/>
    </row>
    <row r="46" spans="1:18" ht="15.75" customHeight="1" thickBot="1" x14ac:dyDescent="0.3">
      <c r="A46" s="1">
        <v>2021</v>
      </c>
      <c r="B46" s="1">
        <v>4</v>
      </c>
      <c r="C46" s="1">
        <v>14</v>
      </c>
      <c r="D46" s="1">
        <v>4.5999999999999996</v>
      </c>
      <c r="E46" s="1" t="s">
        <v>11</v>
      </c>
      <c r="F46" s="11" t="s">
        <v>11</v>
      </c>
      <c r="G46">
        <f t="shared" si="2"/>
        <v>4.5999999999999996</v>
      </c>
      <c r="H46" s="5">
        <v>44300</v>
      </c>
      <c r="I46" s="60">
        <f t="shared" si="1"/>
        <v>4.5999999999999996</v>
      </c>
      <c r="J46" s="55">
        <v>0</v>
      </c>
      <c r="K46" s="167">
        <v>4.125</v>
      </c>
      <c r="L46" s="167">
        <v>7.875</v>
      </c>
      <c r="M46" s="167">
        <v>57.5</v>
      </c>
      <c r="N46" s="168" t="s">
        <v>119</v>
      </c>
      <c r="R46" s="78"/>
    </row>
    <row r="47" spans="1:18" ht="15.75" customHeight="1" thickBot="1" x14ac:dyDescent="0.3">
      <c r="A47" s="1">
        <v>2021</v>
      </c>
      <c r="B47" s="1">
        <v>4</v>
      </c>
      <c r="C47" s="1">
        <v>15</v>
      </c>
      <c r="D47" s="1">
        <v>8.1</v>
      </c>
      <c r="E47" s="1" t="s">
        <v>12</v>
      </c>
      <c r="F47" s="11" t="s">
        <v>11</v>
      </c>
      <c r="G47">
        <f t="shared" si="2"/>
        <v>8.1</v>
      </c>
      <c r="H47" s="5">
        <v>44301</v>
      </c>
      <c r="I47" s="60">
        <f t="shared" si="1"/>
        <v>8.1</v>
      </c>
      <c r="J47" s="55">
        <v>0</v>
      </c>
      <c r="K47" s="167">
        <v>1.125</v>
      </c>
      <c r="L47" s="167">
        <v>4.125</v>
      </c>
      <c r="M47" s="167">
        <v>62.25</v>
      </c>
      <c r="N47" s="168" t="s">
        <v>117</v>
      </c>
      <c r="R47" s="78"/>
    </row>
    <row r="48" spans="1:18" ht="15.75" customHeight="1" thickBot="1" x14ac:dyDescent="0.3">
      <c r="A48" s="1">
        <v>2021</v>
      </c>
      <c r="B48" s="1">
        <v>4</v>
      </c>
      <c r="C48" s="1">
        <v>16</v>
      </c>
      <c r="D48" s="1">
        <v>11.9</v>
      </c>
      <c r="E48" s="1" t="s">
        <v>13</v>
      </c>
      <c r="F48" s="11" t="s">
        <v>11</v>
      </c>
      <c r="G48">
        <f t="shared" si="2"/>
        <v>11.9</v>
      </c>
      <c r="H48" s="5">
        <v>44302</v>
      </c>
      <c r="I48" s="60">
        <f t="shared" si="1"/>
        <v>11.9</v>
      </c>
      <c r="J48" s="55">
        <v>0</v>
      </c>
      <c r="K48" s="167">
        <v>3.625</v>
      </c>
      <c r="L48" s="167">
        <v>8</v>
      </c>
      <c r="M48" s="167">
        <v>53.25</v>
      </c>
      <c r="N48" s="168" t="s">
        <v>119</v>
      </c>
      <c r="R48" s="78"/>
    </row>
    <row r="49" spans="1:18" ht="15.75" customHeight="1" thickBot="1" x14ac:dyDescent="0.3">
      <c r="A49" s="1">
        <v>2021</v>
      </c>
      <c r="B49" s="1">
        <v>4</v>
      </c>
      <c r="C49" s="1">
        <v>17</v>
      </c>
      <c r="D49" s="1">
        <v>6.1</v>
      </c>
      <c r="E49" s="1" t="s">
        <v>12</v>
      </c>
      <c r="F49" s="11" t="s">
        <v>11</v>
      </c>
      <c r="G49">
        <f t="shared" si="2"/>
        <v>6.1</v>
      </c>
      <c r="H49" s="5">
        <v>44303</v>
      </c>
      <c r="I49" s="60">
        <f t="shared" si="1"/>
        <v>6.1</v>
      </c>
      <c r="J49" s="55">
        <v>0.7</v>
      </c>
      <c r="K49" s="167">
        <v>1.875</v>
      </c>
      <c r="L49" s="167">
        <v>5.375</v>
      </c>
      <c r="M49" s="167">
        <v>57.375</v>
      </c>
      <c r="N49" s="168" t="s">
        <v>119</v>
      </c>
      <c r="R49" s="78"/>
    </row>
    <row r="50" spans="1:18" ht="15.75" customHeight="1" thickBot="1" x14ac:dyDescent="0.3">
      <c r="A50" s="1">
        <v>2021</v>
      </c>
      <c r="B50" s="1">
        <v>4</v>
      </c>
      <c r="C50" s="1">
        <v>18</v>
      </c>
      <c r="D50" s="1">
        <v>3</v>
      </c>
      <c r="E50" s="1" t="s">
        <v>11</v>
      </c>
      <c r="F50" s="11" t="s">
        <v>11</v>
      </c>
      <c r="G50">
        <f t="shared" si="2"/>
        <v>3</v>
      </c>
      <c r="H50" s="5">
        <v>44304</v>
      </c>
      <c r="I50" s="60">
        <f t="shared" si="1"/>
        <v>3</v>
      </c>
      <c r="J50" s="55">
        <v>0</v>
      </c>
      <c r="K50" s="167">
        <v>3.625</v>
      </c>
      <c r="L50" s="167">
        <v>8</v>
      </c>
      <c r="M50" s="167">
        <v>56.625</v>
      </c>
      <c r="N50" s="168" t="s">
        <v>120</v>
      </c>
      <c r="O50">
        <v>1</v>
      </c>
      <c r="R50" s="78"/>
    </row>
    <row r="51" spans="1:18" ht="15.75" customHeight="1" thickBot="1" x14ac:dyDescent="0.3">
      <c r="A51" s="1">
        <v>2021</v>
      </c>
      <c r="B51" s="1">
        <v>4</v>
      </c>
      <c r="C51" s="1">
        <v>19</v>
      </c>
      <c r="D51" s="1">
        <v>2.5</v>
      </c>
      <c r="E51" s="1" t="s">
        <v>11</v>
      </c>
      <c r="F51" s="11" t="s">
        <v>11</v>
      </c>
      <c r="G51">
        <f t="shared" si="2"/>
        <v>2.5</v>
      </c>
      <c r="H51" s="5">
        <v>44305</v>
      </c>
      <c r="I51" s="60">
        <f t="shared" si="1"/>
        <v>2.5</v>
      </c>
      <c r="J51" s="55">
        <v>4.8</v>
      </c>
      <c r="K51" s="167">
        <v>2.875</v>
      </c>
      <c r="L51" s="167">
        <v>8.75</v>
      </c>
      <c r="M51" s="167">
        <v>55.875</v>
      </c>
      <c r="N51" s="168" t="s">
        <v>126</v>
      </c>
      <c r="O51">
        <v>1</v>
      </c>
      <c r="R51" s="78"/>
    </row>
    <row r="52" spans="1:18" ht="15.75" customHeight="1" thickBot="1" x14ac:dyDescent="0.3">
      <c r="A52" s="1">
        <v>2021</v>
      </c>
      <c r="B52" s="1">
        <v>4</v>
      </c>
      <c r="C52" s="1">
        <v>20</v>
      </c>
      <c r="D52" s="1">
        <v>-4.9000000000000004</v>
      </c>
      <c r="E52" s="1" t="s">
        <v>10</v>
      </c>
      <c r="F52" s="11" t="s">
        <v>11</v>
      </c>
      <c r="G52">
        <f t="shared" si="2"/>
        <v>-4.9000000000000004</v>
      </c>
      <c r="H52" s="5">
        <v>44306</v>
      </c>
      <c r="I52" s="60">
        <f t="shared" si="1"/>
        <v>-4.9000000000000004</v>
      </c>
      <c r="J52" s="55">
        <v>0</v>
      </c>
      <c r="K52" s="167">
        <v>1.375</v>
      </c>
      <c r="L52" s="167">
        <v>4.375</v>
      </c>
      <c r="M52" s="167">
        <v>57.125</v>
      </c>
      <c r="N52" s="168" t="s">
        <v>119</v>
      </c>
      <c r="O52">
        <v>1</v>
      </c>
      <c r="R52" s="78"/>
    </row>
    <row r="53" spans="1:18" ht="15.75" customHeight="1" thickBot="1" x14ac:dyDescent="0.3">
      <c r="A53" s="1">
        <v>2021</v>
      </c>
      <c r="B53" s="1">
        <v>4</v>
      </c>
      <c r="C53" s="1">
        <v>21</v>
      </c>
      <c r="D53" s="1">
        <v>-3</v>
      </c>
      <c r="E53" s="1" t="s">
        <v>10</v>
      </c>
      <c r="F53" s="11" t="s">
        <v>11</v>
      </c>
      <c r="G53">
        <f t="shared" si="2"/>
        <v>-3</v>
      </c>
      <c r="H53" s="5">
        <v>44307</v>
      </c>
      <c r="I53" s="60">
        <f t="shared" si="1"/>
        <v>-3</v>
      </c>
      <c r="J53" s="55">
        <v>0</v>
      </c>
      <c r="K53" s="167">
        <v>1.75</v>
      </c>
      <c r="L53" s="167">
        <v>5.375</v>
      </c>
      <c r="M53" s="167">
        <v>69.75</v>
      </c>
      <c r="N53" s="168" t="s">
        <v>117</v>
      </c>
      <c r="O53">
        <v>1</v>
      </c>
      <c r="R53" s="78"/>
    </row>
    <row r="54" spans="1:18" ht="15.75" customHeight="1" thickBot="1" x14ac:dyDescent="0.3">
      <c r="A54" s="1">
        <v>2021</v>
      </c>
      <c r="B54" s="1">
        <v>4</v>
      </c>
      <c r="C54" s="1">
        <v>22</v>
      </c>
      <c r="D54" s="1">
        <v>-0.2</v>
      </c>
      <c r="E54" s="1" t="s">
        <v>10</v>
      </c>
      <c r="F54" s="11" t="s">
        <v>11</v>
      </c>
      <c r="G54">
        <f t="shared" si="2"/>
        <v>-0.2</v>
      </c>
      <c r="H54" s="5">
        <v>44308</v>
      </c>
      <c r="I54" s="60">
        <f t="shared" si="1"/>
        <v>-0.2</v>
      </c>
      <c r="J54" s="55">
        <v>3.2</v>
      </c>
      <c r="K54" s="167">
        <v>1.75</v>
      </c>
      <c r="L54" s="167">
        <v>6.5</v>
      </c>
      <c r="M54" s="167">
        <v>47.875</v>
      </c>
      <c r="N54" s="168" t="s">
        <v>118</v>
      </c>
      <c r="O54">
        <v>1</v>
      </c>
      <c r="R54" s="78"/>
    </row>
    <row r="55" spans="1:18" ht="15.75" customHeight="1" thickBot="1" x14ac:dyDescent="0.3">
      <c r="A55" s="1">
        <v>2021</v>
      </c>
      <c r="B55" s="1">
        <v>4</v>
      </c>
      <c r="C55" s="1">
        <v>23</v>
      </c>
      <c r="D55" s="1">
        <v>3.4</v>
      </c>
      <c r="E55" s="1" t="s">
        <v>11</v>
      </c>
      <c r="F55" s="11" t="s">
        <v>11</v>
      </c>
      <c r="G55">
        <f t="shared" si="2"/>
        <v>3.4</v>
      </c>
      <c r="H55" s="5">
        <v>44309</v>
      </c>
      <c r="I55" s="60">
        <f t="shared" si="1"/>
        <v>3.4</v>
      </c>
      <c r="J55" s="55">
        <v>0</v>
      </c>
      <c r="K55" s="167">
        <v>2.5</v>
      </c>
      <c r="L55" s="167">
        <v>7.125</v>
      </c>
      <c r="M55" s="167">
        <v>34.125</v>
      </c>
      <c r="N55" s="168" t="s">
        <v>122</v>
      </c>
      <c r="O55">
        <v>3</v>
      </c>
      <c r="Q55">
        <v>6</v>
      </c>
      <c r="R55" s="78"/>
    </row>
    <row r="56" spans="1:18" ht="15.75" customHeight="1" thickBot="1" x14ac:dyDescent="0.3">
      <c r="A56" s="51">
        <v>2021</v>
      </c>
      <c r="B56" s="51">
        <v>4</v>
      </c>
      <c r="C56" s="51">
        <v>24</v>
      </c>
      <c r="D56" s="51">
        <v>5</v>
      </c>
      <c r="E56" s="51" t="s">
        <v>12</v>
      </c>
      <c r="F56" s="11" t="s">
        <v>11</v>
      </c>
      <c r="G56" s="30">
        <f t="shared" si="2"/>
        <v>5</v>
      </c>
      <c r="H56" s="31">
        <v>44310</v>
      </c>
      <c r="I56" s="117">
        <f t="shared" si="1"/>
        <v>5</v>
      </c>
      <c r="J56" s="55">
        <v>0</v>
      </c>
      <c r="K56" s="167">
        <v>2.375</v>
      </c>
      <c r="L56" s="167">
        <v>5.875</v>
      </c>
      <c r="M56" s="167">
        <v>31.625</v>
      </c>
      <c r="N56" s="168" t="s">
        <v>126</v>
      </c>
      <c r="O56">
        <v>7</v>
      </c>
      <c r="P56">
        <v>8</v>
      </c>
      <c r="Q56">
        <v>14</v>
      </c>
      <c r="R56" s="78">
        <v>5</v>
      </c>
    </row>
    <row r="57" spans="1:18" ht="15.75" customHeight="1" thickBot="1" x14ac:dyDescent="0.3">
      <c r="A57" s="1">
        <v>2021</v>
      </c>
      <c r="B57" s="1">
        <v>4</v>
      </c>
      <c r="C57" s="1">
        <v>25</v>
      </c>
      <c r="D57" s="1">
        <v>7.4</v>
      </c>
      <c r="E57" s="1" t="s">
        <v>12</v>
      </c>
      <c r="F57" s="40" t="s">
        <v>12</v>
      </c>
      <c r="G57">
        <f>D57-5</f>
        <v>2.4000000000000004</v>
      </c>
      <c r="H57" s="5">
        <v>44311</v>
      </c>
      <c r="I57" s="60">
        <f t="shared" si="1"/>
        <v>7.4</v>
      </c>
      <c r="J57" s="55">
        <v>0</v>
      </c>
      <c r="K57" s="167">
        <v>1.25</v>
      </c>
      <c r="L57" s="167">
        <v>4</v>
      </c>
      <c r="M57" s="167">
        <v>30.875</v>
      </c>
      <c r="N57" s="168" t="s">
        <v>117</v>
      </c>
      <c r="O57">
        <v>15</v>
      </c>
      <c r="P57">
        <v>12</v>
      </c>
      <c r="Q57">
        <v>28</v>
      </c>
      <c r="R57" s="78">
        <v>8</v>
      </c>
    </row>
    <row r="58" spans="1:18" ht="15.75" customHeight="1" thickBot="1" x14ac:dyDescent="0.3">
      <c r="A58" s="1">
        <v>2021</v>
      </c>
      <c r="B58" s="1">
        <v>4</v>
      </c>
      <c r="C58" s="1">
        <v>26</v>
      </c>
      <c r="D58" s="1">
        <v>9</v>
      </c>
      <c r="E58" s="1" t="s">
        <v>12</v>
      </c>
      <c r="F58" s="13" t="s">
        <v>12</v>
      </c>
      <c r="G58">
        <f t="shared" ref="G58" si="3">D58-5</f>
        <v>4</v>
      </c>
      <c r="H58" s="5">
        <v>44312</v>
      </c>
      <c r="I58" s="60">
        <f t="shared" si="1"/>
        <v>9</v>
      </c>
      <c r="J58" s="55">
        <v>0</v>
      </c>
      <c r="K58" s="167">
        <v>2.75</v>
      </c>
      <c r="L58" s="167">
        <v>6.5</v>
      </c>
      <c r="M58" s="167">
        <v>32.125</v>
      </c>
      <c r="N58" s="168" t="s">
        <v>121</v>
      </c>
      <c r="O58">
        <v>28</v>
      </c>
      <c r="P58">
        <v>18</v>
      </c>
      <c r="Q58">
        <v>60</v>
      </c>
      <c r="R58" s="78">
        <v>12</v>
      </c>
    </row>
    <row r="59" spans="1:18" ht="15.75" customHeight="1" thickBot="1" x14ac:dyDescent="0.3">
      <c r="A59" s="1">
        <v>2021</v>
      </c>
      <c r="B59" s="1">
        <v>4</v>
      </c>
      <c r="C59" s="1">
        <v>27</v>
      </c>
      <c r="D59" s="1">
        <v>12</v>
      </c>
      <c r="E59" s="1" t="s">
        <v>13</v>
      </c>
      <c r="F59" s="32" t="s">
        <v>15</v>
      </c>
      <c r="G59">
        <f t="shared" ref="G59:G65" si="4">D59-10</f>
        <v>2</v>
      </c>
      <c r="H59" s="5">
        <v>44313</v>
      </c>
      <c r="I59" s="60">
        <f t="shared" si="1"/>
        <v>12</v>
      </c>
      <c r="J59" s="55">
        <v>4.2</v>
      </c>
      <c r="K59" s="167">
        <v>3.25</v>
      </c>
      <c r="L59" s="167">
        <v>7.375</v>
      </c>
      <c r="M59" s="167">
        <v>70.25</v>
      </c>
      <c r="N59" s="168" t="s">
        <v>120</v>
      </c>
      <c r="O59">
        <v>45</v>
      </c>
      <c r="P59">
        <v>15</v>
      </c>
      <c r="Q59">
        <v>36</v>
      </c>
      <c r="R59" s="78">
        <v>7</v>
      </c>
    </row>
    <row r="60" spans="1:18" ht="15.75" customHeight="1" thickBot="1" x14ac:dyDescent="0.3">
      <c r="A60" s="1">
        <v>2021</v>
      </c>
      <c r="B60" s="1">
        <v>4</v>
      </c>
      <c r="C60" s="1">
        <v>28</v>
      </c>
      <c r="D60" s="1">
        <v>15.3</v>
      </c>
      <c r="E60" s="1" t="s">
        <v>14</v>
      </c>
      <c r="F60" s="32" t="s">
        <v>15</v>
      </c>
      <c r="G60">
        <f t="shared" si="4"/>
        <v>5.3000000000000007</v>
      </c>
      <c r="H60" s="5">
        <v>44314</v>
      </c>
      <c r="I60" s="60">
        <f t="shared" si="1"/>
        <v>15.3</v>
      </c>
      <c r="J60" s="55">
        <v>1.6</v>
      </c>
      <c r="K60" s="167">
        <v>3.625</v>
      </c>
      <c r="L60" s="167">
        <v>10.625</v>
      </c>
      <c r="M60" s="167">
        <v>61.125</v>
      </c>
      <c r="N60" s="168" t="s">
        <v>121</v>
      </c>
      <c r="O60">
        <v>22</v>
      </c>
      <c r="P60">
        <v>23</v>
      </c>
      <c r="Q60">
        <v>68</v>
      </c>
      <c r="R60" s="78">
        <v>18</v>
      </c>
    </row>
    <row r="61" spans="1:18" ht="15.75" customHeight="1" thickBot="1" x14ac:dyDescent="0.3">
      <c r="A61" s="1">
        <v>2021</v>
      </c>
      <c r="B61" s="1">
        <v>4</v>
      </c>
      <c r="C61" s="1">
        <v>29</v>
      </c>
      <c r="D61" s="1">
        <v>10.7</v>
      </c>
      <c r="E61" s="1" t="s">
        <v>13</v>
      </c>
      <c r="F61" s="32" t="s">
        <v>15</v>
      </c>
      <c r="G61">
        <f t="shared" si="4"/>
        <v>0.69999999999999929</v>
      </c>
      <c r="H61" s="5">
        <v>44315</v>
      </c>
      <c r="I61" s="60">
        <f t="shared" si="1"/>
        <v>10.7</v>
      </c>
      <c r="J61" s="55">
        <v>0</v>
      </c>
      <c r="K61" s="167">
        <v>2.25</v>
      </c>
      <c r="L61" s="167">
        <v>6.125</v>
      </c>
      <c r="M61" s="167">
        <v>64.5</v>
      </c>
      <c r="N61" s="168" t="s">
        <v>124</v>
      </c>
      <c r="O61">
        <v>35</v>
      </c>
      <c r="P61">
        <v>35</v>
      </c>
      <c r="Q61">
        <v>385</v>
      </c>
      <c r="R61" s="78">
        <v>34</v>
      </c>
    </row>
    <row r="62" spans="1:18" ht="15.75" customHeight="1" thickBot="1" x14ac:dyDescent="0.3">
      <c r="A62" s="1">
        <v>2021</v>
      </c>
      <c r="B62" s="1">
        <v>4</v>
      </c>
      <c r="C62" s="1">
        <v>30</v>
      </c>
      <c r="D62" s="1">
        <v>12.3</v>
      </c>
      <c r="E62" s="1" t="s">
        <v>13</v>
      </c>
      <c r="F62" s="32" t="s">
        <v>15</v>
      </c>
      <c r="G62">
        <f t="shared" si="4"/>
        <v>2.3000000000000007</v>
      </c>
      <c r="H62" s="5">
        <v>44316</v>
      </c>
      <c r="I62" s="60">
        <f t="shared" si="1"/>
        <v>12.3</v>
      </c>
      <c r="J62" s="55">
        <v>2.1</v>
      </c>
      <c r="K62" s="167">
        <v>1.875</v>
      </c>
      <c r="L62" s="167">
        <v>6.125</v>
      </c>
      <c r="M62" s="167">
        <v>50</v>
      </c>
      <c r="N62" s="168" t="s">
        <v>119</v>
      </c>
      <c r="O62">
        <v>18</v>
      </c>
      <c r="P62">
        <v>28</v>
      </c>
      <c r="Q62">
        <v>258</v>
      </c>
      <c r="R62" s="78">
        <v>19</v>
      </c>
    </row>
    <row r="63" spans="1:18" ht="15.75" customHeight="1" thickBot="1" x14ac:dyDescent="0.3">
      <c r="A63" s="1">
        <v>2021</v>
      </c>
      <c r="B63" s="1">
        <v>5</v>
      </c>
      <c r="C63" s="1">
        <v>1</v>
      </c>
      <c r="D63" s="1">
        <v>8.6999999999999993</v>
      </c>
      <c r="E63" s="1" t="s">
        <v>12</v>
      </c>
      <c r="F63" s="32" t="s">
        <v>15</v>
      </c>
      <c r="G63">
        <f t="shared" si="4"/>
        <v>-1.3000000000000007</v>
      </c>
      <c r="H63" s="5">
        <v>44317</v>
      </c>
      <c r="I63" s="60">
        <f t="shared" si="1"/>
        <v>8.6999999999999993</v>
      </c>
      <c r="J63" s="55">
        <v>0.1</v>
      </c>
      <c r="K63" s="167">
        <v>3.375</v>
      </c>
      <c r="L63" s="167">
        <v>10.125</v>
      </c>
      <c r="M63" s="167">
        <v>57.5</v>
      </c>
      <c r="N63" s="168" t="s">
        <v>122</v>
      </c>
      <c r="O63">
        <v>12</v>
      </c>
      <c r="P63">
        <v>42</v>
      </c>
      <c r="Q63">
        <v>226</v>
      </c>
      <c r="R63" s="78">
        <v>14</v>
      </c>
    </row>
    <row r="64" spans="1:18" ht="15.75" customHeight="1" thickBot="1" x14ac:dyDescent="0.3">
      <c r="A64" s="51">
        <v>2021</v>
      </c>
      <c r="B64" s="51">
        <v>5</v>
      </c>
      <c r="C64" s="51">
        <v>2</v>
      </c>
      <c r="D64" s="51">
        <v>6.9</v>
      </c>
      <c r="E64" s="51" t="s">
        <v>12</v>
      </c>
      <c r="F64" s="32" t="s">
        <v>15</v>
      </c>
      <c r="G64">
        <f t="shared" si="4"/>
        <v>-3.0999999999999996</v>
      </c>
      <c r="H64" s="31">
        <v>44318</v>
      </c>
      <c r="I64" s="117">
        <f t="shared" si="1"/>
        <v>6.9</v>
      </c>
      <c r="J64" s="55">
        <v>0.4</v>
      </c>
      <c r="K64" s="167">
        <v>1.75</v>
      </c>
      <c r="L64" s="167">
        <v>5.875</v>
      </c>
      <c r="M64" s="167">
        <v>50.875</v>
      </c>
      <c r="N64" s="168" t="s">
        <v>117</v>
      </c>
      <c r="O64">
        <v>8</v>
      </c>
      <c r="P64">
        <v>63</v>
      </c>
      <c r="Q64">
        <v>179</v>
      </c>
      <c r="R64" s="78">
        <v>9</v>
      </c>
    </row>
    <row r="65" spans="1:21" ht="15.75" customHeight="1" thickBot="1" x14ac:dyDescent="0.3">
      <c r="A65" s="1">
        <v>2021</v>
      </c>
      <c r="B65" s="1">
        <v>5</v>
      </c>
      <c r="C65" s="1">
        <v>3</v>
      </c>
      <c r="D65" s="1">
        <v>10.6</v>
      </c>
      <c r="E65" s="1" t="s">
        <v>13</v>
      </c>
      <c r="F65" s="32" t="s">
        <v>15</v>
      </c>
      <c r="G65">
        <f t="shared" si="4"/>
        <v>0.59999999999999964</v>
      </c>
      <c r="H65" s="5">
        <v>44319</v>
      </c>
      <c r="I65" s="60">
        <f t="shared" si="1"/>
        <v>10.6</v>
      </c>
      <c r="J65" s="55">
        <v>0</v>
      </c>
      <c r="K65" s="167">
        <v>2.5</v>
      </c>
      <c r="L65" s="167">
        <v>7</v>
      </c>
      <c r="M65" s="167">
        <v>26.625</v>
      </c>
      <c r="N65" s="168" t="s">
        <v>117</v>
      </c>
      <c r="O65">
        <v>5</v>
      </c>
      <c r="P65">
        <v>95</v>
      </c>
      <c r="Q65">
        <v>234</v>
      </c>
      <c r="R65" s="78">
        <v>24</v>
      </c>
    </row>
    <row r="66" spans="1:21" ht="15.75" customHeight="1" thickBot="1" x14ac:dyDescent="0.3">
      <c r="A66" s="1">
        <v>2021</v>
      </c>
      <c r="B66" s="1">
        <v>5</v>
      </c>
      <c r="C66" s="1">
        <v>4</v>
      </c>
      <c r="D66" s="1">
        <v>13</v>
      </c>
      <c r="E66" s="1" t="s">
        <v>13</v>
      </c>
      <c r="F66" s="15" t="s">
        <v>15</v>
      </c>
      <c r="G66">
        <f t="shared" ref="G66:G75" si="5">D66-10</f>
        <v>3</v>
      </c>
      <c r="H66" s="5">
        <v>44320</v>
      </c>
      <c r="I66" s="60">
        <f t="shared" si="1"/>
        <v>13</v>
      </c>
      <c r="J66" s="55">
        <v>0</v>
      </c>
      <c r="K66" s="167">
        <v>2.375</v>
      </c>
      <c r="L66" s="167">
        <v>7.625</v>
      </c>
      <c r="M66" s="167">
        <v>43.75</v>
      </c>
      <c r="N66" s="168" t="s">
        <v>119</v>
      </c>
      <c r="O66" s="78">
        <v>2</v>
      </c>
      <c r="P66">
        <v>1716</v>
      </c>
      <c r="Q66">
        <v>282</v>
      </c>
      <c r="R66" s="78">
        <v>48</v>
      </c>
    </row>
    <row r="67" spans="1:21" ht="15.75" customHeight="1" thickBot="1" x14ac:dyDescent="0.3">
      <c r="A67" s="1">
        <v>2021</v>
      </c>
      <c r="B67" s="1">
        <v>5</v>
      </c>
      <c r="C67" s="1">
        <v>5</v>
      </c>
      <c r="D67" s="1">
        <v>11</v>
      </c>
      <c r="E67" s="1" t="s">
        <v>13</v>
      </c>
      <c r="F67" s="15" t="s">
        <v>15</v>
      </c>
      <c r="G67">
        <f t="shared" si="5"/>
        <v>1</v>
      </c>
      <c r="H67" s="5">
        <v>44321</v>
      </c>
      <c r="I67" s="60">
        <f t="shared" ref="I67:I130" si="6">D67</f>
        <v>11</v>
      </c>
      <c r="J67" s="55">
        <v>0</v>
      </c>
      <c r="K67" s="167">
        <v>1.5</v>
      </c>
      <c r="L67" s="167">
        <v>4.875</v>
      </c>
      <c r="M67" s="167">
        <v>30.375</v>
      </c>
      <c r="N67" s="168" t="s">
        <v>129</v>
      </c>
      <c r="O67" s="78">
        <v>1</v>
      </c>
      <c r="P67">
        <v>1287</v>
      </c>
      <c r="Q67">
        <v>250</v>
      </c>
      <c r="R67" s="78">
        <v>76</v>
      </c>
    </row>
    <row r="68" spans="1:21" ht="15.75" customHeight="1" thickBot="1" x14ac:dyDescent="0.3">
      <c r="A68" s="1">
        <v>2021</v>
      </c>
      <c r="B68" s="1">
        <v>5</v>
      </c>
      <c r="C68" s="1">
        <v>6</v>
      </c>
      <c r="D68" s="1">
        <v>18.399999999999999</v>
      </c>
      <c r="E68" s="1" t="s">
        <v>14</v>
      </c>
      <c r="F68" s="15" t="s">
        <v>15</v>
      </c>
      <c r="G68">
        <f t="shared" si="5"/>
        <v>8.3999999999999986</v>
      </c>
      <c r="H68" s="5">
        <v>44322</v>
      </c>
      <c r="I68" s="60">
        <f t="shared" si="6"/>
        <v>18.399999999999999</v>
      </c>
      <c r="J68" s="55">
        <v>0</v>
      </c>
      <c r="K68" s="167">
        <v>2.125</v>
      </c>
      <c r="L68" s="167">
        <v>5.75</v>
      </c>
      <c r="M68" s="167">
        <v>23.375</v>
      </c>
      <c r="N68" s="168" t="s">
        <v>121</v>
      </c>
      <c r="P68">
        <v>965</v>
      </c>
      <c r="Q68">
        <v>219</v>
      </c>
      <c r="R68" s="78">
        <v>198</v>
      </c>
    </row>
    <row r="69" spans="1:21" ht="15.75" customHeight="1" thickBot="1" x14ac:dyDescent="0.3">
      <c r="A69" s="1">
        <v>2021</v>
      </c>
      <c r="B69" s="1">
        <v>5</v>
      </c>
      <c r="C69" s="1">
        <v>7</v>
      </c>
      <c r="D69" s="1">
        <v>20.100000000000001</v>
      </c>
      <c r="E69" s="1" t="s">
        <v>14</v>
      </c>
      <c r="F69" s="15" t="s">
        <v>15</v>
      </c>
      <c r="G69">
        <f t="shared" si="5"/>
        <v>10.100000000000001</v>
      </c>
      <c r="H69" s="5">
        <v>44323</v>
      </c>
      <c r="I69" s="60">
        <f t="shared" si="6"/>
        <v>20.100000000000001</v>
      </c>
      <c r="J69" s="55">
        <v>0</v>
      </c>
      <c r="K69" s="167">
        <v>3.625</v>
      </c>
      <c r="L69" s="167">
        <v>8.875</v>
      </c>
      <c r="M69" s="167">
        <v>39.875</v>
      </c>
      <c r="N69" s="168" t="s">
        <v>122</v>
      </c>
      <c r="P69">
        <v>724</v>
      </c>
      <c r="Q69">
        <v>187</v>
      </c>
      <c r="R69" s="78">
        <v>287</v>
      </c>
    </row>
    <row r="70" spans="1:21" ht="15.75" customHeight="1" thickBot="1" x14ac:dyDescent="0.3">
      <c r="A70" s="1">
        <v>2021</v>
      </c>
      <c r="B70" s="1">
        <v>5</v>
      </c>
      <c r="C70" s="1">
        <v>8</v>
      </c>
      <c r="D70" s="1">
        <v>14.4</v>
      </c>
      <c r="E70" s="1" t="s">
        <v>13</v>
      </c>
      <c r="F70" s="15" t="s">
        <v>15</v>
      </c>
      <c r="G70">
        <f t="shared" si="5"/>
        <v>4.4000000000000004</v>
      </c>
      <c r="H70" s="5">
        <v>44324</v>
      </c>
      <c r="I70" s="60">
        <f t="shared" si="6"/>
        <v>14.4</v>
      </c>
      <c r="J70" s="55">
        <v>0</v>
      </c>
      <c r="K70" s="167">
        <v>3</v>
      </c>
      <c r="L70" s="167">
        <v>6.375</v>
      </c>
      <c r="M70" s="167">
        <v>33.375</v>
      </c>
      <c r="N70" s="168" t="s">
        <v>122</v>
      </c>
      <c r="P70">
        <v>543</v>
      </c>
      <c r="Q70">
        <v>47</v>
      </c>
      <c r="R70" s="78">
        <v>329</v>
      </c>
    </row>
    <row r="71" spans="1:21" ht="15.75" customHeight="1" thickBot="1" x14ac:dyDescent="0.3">
      <c r="A71" s="1">
        <v>2021</v>
      </c>
      <c r="B71" s="1">
        <v>5</v>
      </c>
      <c r="C71" s="1">
        <v>9</v>
      </c>
      <c r="D71" s="1">
        <v>16.100000000000001</v>
      </c>
      <c r="E71" s="1" t="s">
        <v>14</v>
      </c>
      <c r="F71" s="15" t="s">
        <v>15</v>
      </c>
      <c r="G71">
        <f t="shared" si="5"/>
        <v>6.1000000000000014</v>
      </c>
      <c r="H71" s="5">
        <v>44325</v>
      </c>
      <c r="I71" s="60">
        <f t="shared" si="6"/>
        <v>16.100000000000001</v>
      </c>
      <c r="J71" s="55">
        <v>0</v>
      </c>
      <c r="K71" s="167">
        <v>2.25</v>
      </c>
      <c r="L71" s="167">
        <v>6.625</v>
      </c>
      <c r="M71" s="167">
        <v>37.375</v>
      </c>
      <c r="N71" s="168" t="s">
        <v>120</v>
      </c>
      <c r="P71">
        <v>407</v>
      </c>
      <c r="Q71">
        <v>20</v>
      </c>
      <c r="R71" s="78">
        <v>254</v>
      </c>
      <c r="S71">
        <v>6</v>
      </c>
    </row>
    <row r="72" spans="1:21" ht="15.75" customHeight="1" thickBot="1" x14ac:dyDescent="0.3">
      <c r="A72" s="1">
        <v>2021</v>
      </c>
      <c r="B72" s="1">
        <v>5</v>
      </c>
      <c r="C72" s="1">
        <v>10</v>
      </c>
      <c r="D72" s="1">
        <v>12.2</v>
      </c>
      <c r="E72" s="1" t="s">
        <v>13</v>
      </c>
      <c r="F72" s="15" t="s">
        <v>15</v>
      </c>
      <c r="G72">
        <f t="shared" si="5"/>
        <v>2.1999999999999993</v>
      </c>
      <c r="H72" s="5">
        <v>44326</v>
      </c>
      <c r="I72" s="60">
        <f t="shared" si="6"/>
        <v>12.2</v>
      </c>
      <c r="J72" s="55">
        <v>0</v>
      </c>
      <c r="K72" s="167">
        <v>2.625</v>
      </c>
      <c r="L72" s="167">
        <v>8.375</v>
      </c>
      <c r="M72" s="167">
        <v>35.5</v>
      </c>
      <c r="N72" s="168" t="s">
        <v>124</v>
      </c>
      <c r="P72">
        <v>305</v>
      </c>
      <c r="Q72">
        <v>5</v>
      </c>
      <c r="R72" s="78">
        <v>187</v>
      </c>
      <c r="S72">
        <v>11</v>
      </c>
    </row>
    <row r="73" spans="1:21" ht="15.75" customHeight="1" thickBot="1" x14ac:dyDescent="0.3">
      <c r="A73" s="1">
        <v>2021</v>
      </c>
      <c r="B73" s="1">
        <v>5</v>
      </c>
      <c r="C73" s="1">
        <v>11</v>
      </c>
      <c r="D73" s="1">
        <v>14.5</v>
      </c>
      <c r="E73" s="1" t="s">
        <v>13</v>
      </c>
      <c r="F73" s="15" t="s">
        <v>15</v>
      </c>
      <c r="G73">
        <f t="shared" si="5"/>
        <v>4.5</v>
      </c>
      <c r="H73" s="5">
        <v>44327</v>
      </c>
      <c r="I73" s="60">
        <f t="shared" si="6"/>
        <v>14.5</v>
      </c>
      <c r="J73" s="55">
        <v>0</v>
      </c>
      <c r="K73" s="167">
        <v>2.125</v>
      </c>
      <c r="L73" s="167">
        <v>6.5</v>
      </c>
      <c r="M73" s="167">
        <v>33.25</v>
      </c>
      <c r="N73" s="168" t="s">
        <v>119</v>
      </c>
      <c r="P73">
        <v>129</v>
      </c>
      <c r="Q73">
        <v>1</v>
      </c>
      <c r="R73" s="78">
        <v>132</v>
      </c>
      <c r="S73">
        <v>17</v>
      </c>
    </row>
    <row r="74" spans="1:21" ht="15.75" customHeight="1" thickBot="1" x14ac:dyDescent="0.3">
      <c r="A74" s="1">
        <v>2021</v>
      </c>
      <c r="B74" s="1">
        <v>5</v>
      </c>
      <c r="C74" s="1">
        <v>12</v>
      </c>
      <c r="D74" s="1">
        <v>15.5</v>
      </c>
      <c r="E74" s="1" t="s">
        <v>14</v>
      </c>
      <c r="F74" s="15" t="s">
        <v>15</v>
      </c>
      <c r="G74">
        <f t="shared" si="5"/>
        <v>5.5</v>
      </c>
      <c r="H74" s="5">
        <v>44328</v>
      </c>
      <c r="I74" s="60">
        <f t="shared" si="6"/>
        <v>15.5</v>
      </c>
      <c r="J74" s="55">
        <v>0</v>
      </c>
      <c r="K74" s="167">
        <v>1.625</v>
      </c>
      <c r="L74" s="167">
        <v>5.125</v>
      </c>
      <c r="M74" s="167">
        <v>33.75</v>
      </c>
      <c r="N74" s="168" t="s">
        <v>123</v>
      </c>
      <c r="P74">
        <v>72</v>
      </c>
      <c r="R74" s="78">
        <v>98</v>
      </c>
      <c r="S74">
        <v>24</v>
      </c>
      <c r="T74">
        <v>1</v>
      </c>
    </row>
    <row r="75" spans="1:21" ht="15.75" customHeight="1" thickBot="1" x14ac:dyDescent="0.3">
      <c r="A75" s="51">
        <v>2021</v>
      </c>
      <c r="B75" s="51">
        <v>5</v>
      </c>
      <c r="C75" s="51">
        <v>13</v>
      </c>
      <c r="D75" s="51">
        <v>14.7</v>
      </c>
      <c r="E75" s="51" t="s">
        <v>13</v>
      </c>
      <c r="F75" s="15" t="s">
        <v>15</v>
      </c>
      <c r="G75" s="30">
        <f t="shared" si="5"/>
        <v>4.6999999999999993</v>
      </c>
      <c r="H75" s="31">
        <v>44329</v>
      </c>
      <c r="I75" s="117">
        <f t="shared" si="6"/>
        <v>14.7</v>
      </c>
      <c r="J75" s="55">
        <v>0</v>
      </c>
      <c r="K75" s="167">
        <v>1.5</v>
      </c>
      <c r="L75" s="167">
        <v>4.625</v>
      </c>
      <c r="M75" s="167">
        <v>43.625</v>
      </c>
      <c r="N75" s="168" t="s">
        <v>126</v>
      </c>
      <c r="P75">
        <v>29</v>
      </c>
      <c r="R75" s="78">
        <v>76</v>
      </c>
      <c r="S75">
        <v>25</v>
      </c>
      <c r="T75">
        <v>8</v>
      </c>
    </row>
    <row r="76" spans="1:21" ht="15.75" customHeight="1" thickBot="1" x14ac:dyDescent="0.3">
      <c r="A76" s="1">
        <v>2021</v>
      </c>
      <c r="B76" s="1">
        <v>5</v>
      </c>
      <c r="C76" s="1">
        <v>14</v>
      </c>
      <c r="D76" s="1">
        <v>15.6</v>
      </c>
      <c r="E76" s="1" t="s">
        <v>14</v>
      </c>
      <c r="F76" s="36" t="s">
        <v>16</v>
      </c>
      <c r="G76">
        <f>D76-15</f>
        <v>0.59999999999999964</v>
      </c>
      <c r="H76" s="5">
        <v>44330</v>
      </c>
      <c r="I76" s="60">
        <f t="shared" si="6"/>
        <v>15.6</v>
      </c>
      <c r="J76" s="55">
        <v>0</v>
      </c>
      <c r="K76" s="167">
        <v>1.375</v>
      </c>
      <c r="L76" s="167">
        <v>6.125</v>
      </c>
      <c r="M76" s="167">
        <v>48.5</v>
      </c>
      <c r="N76" s="168" t="s">
        <v>120</v>
      </c>
      <c r="P76">
        <v>17</v>
      </c>
      <c r="R76" s="78">
        <v>65</v>
      </c>
      <c r="S76">
        <v>28</v>
      </c>
      <c r="T76">
        <v>15</v>
      </c>
    </row>
    <row r="77" spans="1:21" ht="15.75" customHeight="1" thickBot="1" x14ac:dyDescent="0.3">
      <c r="A77" s="1">
        <v>2021</v>
      </c>
      <c r="B77" s="1">
        <v>5</v>
      </c>
      <c r="C77" s="1">
        <v>15</v>
      </c>
      <c r="D77" s="1">
        <v>16.100000000000001</v>
      </c>
      <c r="E77" s="1" t="s">
        <v>14</v>
      </c>
      <c r="F77" s="17" t="s">
        <v>16</v>
      </c>
      <c r="G77">
        <f t="shared" ref="G77:G140" si="7">D77-15</f>
        <v>1.1000000000000014</v>
      </c>
      <c r="H77" s="5">
        <v>44331</v>
      </c>
      <c r="I77" s="60">
        <f t="shared" si="6"/>
        <v>16.100000000000001</v>
      </c>
      <c r="J77" s="55">
        <v>0</v>
      </c>
      <c r="K77" s="167">
        <v>2.125</v>
      </c>
      <c r="L77" s="167">
        <v>5.75</v>
      </c>
      <c r="M77" s="167">
        <v>32.125</v>
      </c>
      <c r="N77" s="168" t="s">
        <v>119</v>
      </c>
      <c r="P77">
        <v>3</v>
      </c>
      <c r="R77" s="78">
        <v>54</v>
      </c>
      <c r="S77">
        <v>7</v>
      </c>
      <c r="T77">
        <v>28</v>
      </c>
    </row>
    <row r="78" spans="1:21" ht="15.75" customHeight="1" thickBot="1" x14ac:dyDescent="0.3">
      <c r="A78" s="1">
        <v>2021</v>
      </c>
      <c r="B78" s="1">
        <v>5</v>
      </c>
      <c r="C78" s="1">
        <v>16</v>
      </c>
      <c r="D78" s="1">
        <v>22.3</v>
      </c>
      <c r="E78" s="1" t="s">
        <v>14</v>
      </c>
      <c r="F78" s="17" t="s">
        <v>16</v>
      </c>
      <c r="G78">
        <f t="shared" si="7"/>
        <v>7.3000000000000007</v>
      </c>
      <c r="H78" s="5">
        <v>44332</v>
      </c>
      <c r="I78" s="60">
        <f t="shared" si="6"/>
        <v>22.3</v>
      </c>
      <c r="J78" s="55">
        <v>0</v>
      </c>
      <c r="K78" s="167">
        <v>1.875</v>
      </c>
      <c r="L78" s="167">
        <v>7.25</v>
      </c>
      <c r="M78" s="167">
        <v>47.125</v>
      </c>
      <c r="N78" s="168" t="s">
        <v>120</v>
      </c>
      <c r="P78">
        <v>1</v>
      </c>
      <c r="R78" s="78">
        <v>43</v>
      </c>
      <c r="S78">
        <v>30</v>
      </c>
      <c r="T78">
        <v>48</v>
      </c>
    </row>
    <row r="79" spans="1:21" ht="15.75" customHeight="1" thickBot="1" x14ac:dyDescent="0.3">
      <c r="A79" s="1">
        <v>2021</v>
      </c>
      <c r="B79" s="1">
        <v>5</v>
      </c>
      <c r="C79" s="1">
        <v>17</v>
      </c>
      <c r="D79" s="1">
        <v>19</v>
      </c>
      <c r="E79" s="1" t="s">
        <v>14</v>
      </c>
      <c r="F79" s="17" t="s">
        <v>16</v>
      </c>
      <c r="G79">
        <f t="shared" si="7"/>
        <v>4</v>
      </c>
      <c r="H79" s="5">
        <v>44333</v>
      </c>
      <c r="I79" s="60">
        <f t="shared" si="6"/>
        <v>19</v>
      </c>
      <c r="J79" s="55">
        <v>3.9</v>
      </c>
      <c r="K79" s="167">
        <v>1.5</v>
      </c>
      <c r="L79" s="167">
        <v>4.375</v>
      </c>
      <c r="M79" s="167">
        <v>64</v>
      </c>
      <c r="N79" s="168" t="s">
        <v>123</v>
      </c>
      <c r="R79" s="78">
        <v>21</v>
      </c>
      <c r="S79">
        <v>12</v>
      </c>
      <c r="T79">
        <v>42</v>
      </c>
    </row>
    <row r="80" spans="1:21" ht="15.75" customHeight="1" thickBot="1" x14ac:dyDescent="0.3">
      <c r="A80" s="1">
        <v>2021</v>
      </c>
      <c r="B80" s="1">
        <v>5</v>
      </c>
      <c r="C80" s="1">
        <v>18</v>
      </c>
      <c r="D80" s="1">
        <v>20.9</v>
      </c>
      <c r="E80" s="1" t="s">
        <v>14</v>
      </c>
      <c r="F80" s="17" t="s">
        <v>16</v>
      </c>
      <c r="G80">
        <f t="shared" si="7"/>
        <v>5.8999999999999986</v>
      </c>
      <c r="H80" s="5">
        <v>44334</v>
      </c>
      <c r="I80" s="60">
        <f t="shared" si="6"/>
        <v>20.9</v>
      </c>
      <c r="J80" s="55">
        <v>3.1</v>
      </c>
      <c r="K80" s="167">
        <v>2.125</v>
      </c>
      <c r="L80" s="167">
        <v>9.125</v>
      </c>
      <c r="M80" s="167">
        <v>62.375</v>
      </c>
      <c r="N80" s="168" t="s">
        <v>120</v>
      </c>
      <c r="R80" s="78">
        <v>15</v>
      </c>
      <c r="S80">
        <v>9</v>
      </c>
      <c r="T80">
        <v>35</v>
      </c>
      <c r="U80">
        <v>3</v>
      </c>
    </row>
    <row r="81" spans="1:23" ht="15.75" customHeight="1" thickBot="1" x14ac:dyDescent="0.3">
      <c r="A81" s="1">
        <v>2021</v>
      </c>
      <c r="B81" s="1">
        <v>5</v>
      </c>
      <c r="C81" s="1">
        <v>19</v>
      </c>
      <c r="D81" s="1">
        <v>13.7</v>
      </c>
      <c r="E81" s="1" t="s">
        <v>13</v>
      </c>
      <c r="F81" s="17" t="s">
        <v>16</v>
      </c>
      <c r="G81">
        <f t="shared" si="7"/>
        <v>-1.3000000000000007</v>
      </c>
      <c r="H81" s="5">
        <v>44335</v>
      </c>
      <c r="I81" s="60">
        <f t="shared" si="6"/>
        <v>13.7</v>
      </c>
      <c r="J81" s="55">
        <v>9.3000000000000007</v>
      </c>
      <c r="K81" s="167">
        <v>1.875</v>
      </c>
      <c r="L81" s="167">
        <v>6.25</v>
      </c>
      <c r="M81" s="167">
        <v>68.375</v>
      </c>
      <c r="N81" s="168" t="s">
        <v>128</v>
      </c>
      <c r="R81" s="78">
        <v>4</v>
      </c>
      <c r="S81">
        <v>7</v>
      </c>
      <c r="T81">
        <v>28</v>
      </c>
      <c r="U81">
        <v>2</v>
      </c>
    </row>
    <row r="82" spans="1:23" ht="15.75" customHeight="1" thickBot="1" x14ac:dyDescent="0.3">
      <c r="A82" s="1">
        <v>2021</v>
      </c>
      <c r="B82" s="1">
        <v>5</v>
      </c>
      <c r="C82" s="1">
        <v>20</v>
      </c>
      <c r="D82" s="1">
        <v>8</v>
      </c>
      <c r="E82" s="1" t="s">
        <v>12</v>
      </c>
      <c r="F82" s="17" t="s">
        <v>16</v>
      </c>
      <c r="G82">
        <f t="shared" si="7"/>
        <v>-7</v>
      </c>
      <c r="H82" s="5">
        <v>44336</v>
      </c>
      <c r="I82" s="60">
        <f t="shared" si="6"/>
        <v>8</v>
      </c>
      <c r="J82" s="55">
        <v>0</v>
      </c>
      <c r="K82" s="167">
        <v>2</v>
      </c>
      <c r="L82" s="167">
        <v>7.5</v>
      </c>
      <c r="M82" s="167">
        <v>59.125</v>
      </c>
      <c r="N82" s="168" t="s">
        <v>128</v>
      </c>
      <c r="R82" s="78">
        <v>8</v>
      </c>
      <c r="S82">
        <v>9</v>
      </c>
      <c r="T82">
        <v>22</v>
      </c>
      <c r="U82">
        <v>17</v>
      </c>
    </row>
    <row r="83" spans="1:23" ht="15.75" customHeight="1" thickBot="1" x14ac:dyDescent="0.3">
      <c r="A83" s="1">
        <v>2021</v>
      </c>
      <c r="B83" s="1">
        <v>5</v>
      </c>
      <c r="C83" s="1">
        <v>21</v>
      </c>
      <c r="D83" s="1">
        <v>7.5</v>
      </c>
      <c r="E83" s="1" t="s">
        <v>12</v>
      </c>
      <c r="F83" s="17" t="s">
        <v>16</v>
      </c>
      <c r="G83">
        <f t="shared" si="7"/>
        <v>-7.5</v>
      </c>
      <c r="H83" s="5">
        <v>44337</v>
      </c>
      <c r="I83" s="60">
        <f t="shared" si="6"/>
        <v>7.5</v>
      </c>
      <c r="J83" s="55">
        <v>0</v>
      </c>
      <c r="K83" s="167">
        <v>1.875</v>
      </c>
      <c r="L83" s="167">
        <v>5.375</v>
      </c>
      <c r="M83" s="167">
        <v>40.125</v>
      </c>
      <c r="N83" s="168" t="s">
        <v>120</v>
      </c>
      <c r="R83" s="78">
        <v>6</v>
      </c>
      <c r="S83">
        <v>7</v>
      </c>
      <c r="T83">
        <v>18</v>
      </c>
      <c r="U83">
        <v>42</v>
      </c>
    </row>
    <row r="84" spans="1:23" ht="15.75" customHeight="1" thickBot="1" x14ac:dyDescent="0.3">
      <c r="A84" s="1">
        <v>2021</v>
      </c>
      <c r="B84" s="1">
        <v>5</v>
      </c>
      <c r="C84" s="1">
        <v>22</v>
      </c>
      <c r="D84" s="1">
        <v>10.5</v>
      </c>
      <c r="E84" s="1" t="s">
        <v>13</v>
      </c>
      <c r="F84" s="17" t="s">
        <v>16</v>
      </c>
      <c r="G84">
        <f t="shared" si="7"/>
        <v>-4.5</v>
      </c>
      <c r="H84" s="5">
        <v>44338</v>
      </c>
      <c r="I84" s="60">
        <f t="shared" si="6"/>
        <v>10.5</v>
      </c>
      <c r="J84" s="55">
        <v>1.1000000000000001</v>
      </c>
      <c r="K84" s="167">
        <v>1.75</v>
      </c>
      <c r="L84" s="167">
        <v>5.25</v>
      </c>
      <c r="M84" s="167">
        <v>72.5</v>
      </c>
      <c r="N84" s="168" t="s">
        <v>121</v>
      </c>
      <c r="R84" s="78">
        <v>5</v>
      </c>
      <c r="S84">
        <v>5</v>
      </c>
      <c r="T84">
        <v>15</v>
      </c>
      <c r="U84">
        <v>30</v>
      </c>
    </row>
    <row r="85" spans="1:23" ht="15.75" customHeight="1" thickBot="1" x14ac:dyDescent="0.3">
      <c r="A85" s="1">
        <v>2021</v>
      </c>
      <c r="B85" s="1">
        <v>5</v>
      </c>
      <c r="C85" s="1">
        <v>23</v>
      </c>
      <c r="D85" s="1">
        <v>19.899999999999999</v>
      </c>
      <c r="E85" s="1" t="s">
        <v>14</v>
      </c>
      <c r="F85" s="17" t="s">
        <v>16</v>
      </c>
      <c r="G85">
        <f t="shared" si="7"/>
        <v>4.8999999999999986</v>
      </c>
      <c r="H85" s="5">
        <v>44339</v>
      </c>
      <c r="I85" s="60">
        <f t="shared" si="6"/>
        <v>19.899999999999999</v>
      </c>
      <c r="J85" s="55">
        <v>0.7</v>
      </c>
      <c r="K85" s="167">
        <v>2.25</v>
      </c>
      <c r="L85" s="167">
        <v>6.25</v>
      </c>
      <c r="M85" s="167">
        <v>49.875</v>
      </c>
      <c r="N85" s="168" t="s">
        <v>120</v>
      </c>
      <c r="R85" s="78">
        <v>3</v>
      </c>
      <c r="S85">
        <v>3</v>
      </c>
      <c r="T85">
        <v>12</v>
      </c>
      <c r="U85">
        <v>65</v>
      </c>
      <c r="W85" s="57">
        <v>4</v>
      </c>
    </row>
    <row r="86" spans="1:23" ht="15.75" customHeight="1" thickBot="1" x14ac:dyDescent="0.3">
      <c r="A86" s="1">
        <v>2021</v>
      </c>
      <c r="B86" s="1">
        <v>5</v>
      </c>
      <c r="C86" s="1">
        <v>24</v>
      </c>
      <c r="D86" s="1">
        <v>21.6</v>
      </c>
      <c r="E86" s="1" t="s">
        <v>14</v>
      </c>
      <c r="F86" s="17" t="s">
        <v>16</v>
      </c>
      <c r="G86">
        <f t="shared" si="7"/>
        <v>6.6000000000000014</v>
      </c>
      <c r="H86" s="5">
        <v>44340</v>
      </c>
      <c r="I86" s="60">
        <f t="shared" si="6"/>
        <v>21.6</v>
      </c>
      <c r="J86" s="55">
        <v>0</v>
      </c>
      <c r="K86" s="167">
        <v>1.625</v>
      </c>
      <c r="L86" s="167">
        <v>6</v>
      </c>
      <c r="M86" s="167">
        <v>59.25</v>
      </c>
      <c r="N86" s="168" t="s">
        <v>119</v>
      </c>
      <c r="R86" s="78"/>
      <c r="S86">
        <v>2</v>
      </c>
      <c r="T86">
        <v>9</v>
      </c>
      <c r="U86">
        <v>639</v>
      </c>
      <c r="W86" s="57">
        <v>8</v>
      </c>
    </row>
    <row r="87" spans="1:23" ht="15.75" customHeight="1" thickBot="1" x14ac:dyDescent="0.3">
      <c r="A87" s="1">
        <v>2021</v>
      </c>
      <c r="B87" s="1">
        <v>5</v>
      </c>
      <c r="C87" s="1">
        <v>25</v>
      </c>
      <c r="D87" s="1">
        <v>21.1</v>
      </c>
      <c r="E87" s="1" t="s">
        <v>14</v>
      </c>
      <c r="F87" s="17" t="s">
        <v>16</v>
      </c>
      <c r="G87">
        <f t="shared" si="7"/>
        <v>6.1000000000000014</v>
      </c>
      <c r="H87" s="5">
        <v>44341</v>
      </c>
      <c r="I87" s="60">
        <f t="shared" si="6"/>
        <v>21.1</v>
      </c>
      <c r="J87" s="55">
        <v>0</v>
      </c>
      <c r="K87" s="167">
        <v>2</v>
      </c>
      <c r="L87" s="167">
        <v>6.625</v>
      </c>
      <c r="M87" s="167">
        <v>38.125</v>
      </c>
      <c r="N87" s="168" t="s">
        <v>123</v>
      </c>
      <c r="R87" s="78"/>
      <c r="S87">
        <v>1</v>
      </c>
      <c r="T87">
        <v>7</v>
      </c>
      <c r="U87">
        <v>245</v>
      </c>
      <c r="W87" s="57">
        <v>13</v>
      </c>
    </row>
    <row r="88" spans="1:23" ht="15.75" customHeight="1" thickBot="1" x14ac:dyDescent="0.3">
      <c r="A88" s="1">
        <v>2021</v>
      </c>
      <c r="B88" s="1">
        <v>5</v>
      </c>
      <c r="C88" s="1">
        <v>26</v>
      </c>
      <c r="D88" s="1">
        <v>25.8</v>
      </c>
      <c r="E88" s="1" t="s">
        <v>14</v>
      </c>
      <c r="F88" s="17" t="s">
        <v>16</v>
      </c>
      <c r="G88">
        <f t="shared" si="7"/>
        <v>10.8</v>
      </c>
      <c r="H88" s="5">
        <v>44342</v>
      </c>
      <c r="I88" s="60">
        <f t="shared" si="6"/>
        <v>25.8</v>
      </c>
      <c r="J88" s="55">
        <v>0</v>
      </c>
      <c r="K88" s="167">
        <v>1.5</v>
      </c>
      <c r="L88" s="167">
        <v>4.875</v>
      </c>
      <c r="M88" s="167">
        <v>42.5</v>
      </c>
      <c r="N88" s="168" t="s">
        <v>121</v>
      </c>
      <c r="R88" s="78"/>
      <c r="T88">
        <v>5</v>
      </c>
      <c r="U88">
        <v>205</v>
      </c>
      <c r="W88" s="57">
        <v>19</v>
      </c>
    </row>
    <row r="89" spans="1:23" ht="15.75" customHeight="1" thickBot="1" x14ac:dyDescent="0.3">
      <c r="A89" s="1">
        <v>2021</v>
      </c>
      <c r="B89" s="1">
        <v>5</v>
      </c>
      <c r="C89" s="1">
        <v>27</v>
      </c>
      <c r="D89" s="1">
        <v>24.3</v>
      </c>
      <c r="E89" s="1" t="s">
        <v>14</v>
      </c>
      <c r="F89" s="17" t="s">
        <v>16</v>
      </c>
      <c r="G89">
        <f t="shared" si="7"/>
        <v>9.3000000000000007</v>
      </c>
      <c r="H89" s="5">
        <v>44343</v>
      </c>
      <c r="I89" s="60">
        <f t="shared" si="6"/>
        <v>24.3</v>
      </c>
      <c r="J89" s="55">
        <v>0</v>
      </c>
      <c r="K89" s="167">
        <v>2.125</v>
      </c>
      <c r="L89" s="167">
        <v>8.125</v>
      </c>
      <c r="M89" s="167">
        <v>44.75</v>
      </c>
      <c r="N89" s="168" t="s">
        <v>123</v>
      </c>
      <c r="R89" s="78"/>
      <c r="T89">
        <v>3</v>
      </c>
      <c r="U89">
        <v>172</v>
      </c>
      <c r="W89" s="57">
        <v>25</v>
      </c>
    </row>
    <row r="90" spans="1:23" ht="15.75" customHeight="1" thickBot="1" x14ac:dyDescent="0.3">
      <c r="A90" s="1">
        <v>2021</v>
      </c>
      <c r="B90" s="1">
        <v>5</v>
      </c>
      <c r="C90" s="1">
        <v>28</v>
      </c>
      <c r="D90" s="1">
        <v>13.9</v>
      </c>
      <c r="E90" s="1" t="s">
        <v>13</v>
      </c>
      <c r="F90" s="17" t="s">
        <v>16</v>
      </c>
      <c r="G90">
        <f t="shared" si="7"/>
        <v>-1.0999999999999996</v>
      </c>
      <c r="H90" s="5">
        <v>44344</v>
      </c>
      <c r="I90" s="60">
        <f t="shared" si="6"/>
        <v>13.9</v>
      </c>
      <c r="J90" s="55">
        <v>0</v>
      </c>
      <c r="K90" s="167">
        <v>1.875</v>
      </c>
      <c r="L90" s="167">
        <v>6</v>
      </c>
      <c r="M90" s="167">
        <v>52.625</v>
      </c>
      <c r="N90" s="168" t="s">
        <v>120</v>
      </c>
      <c r="R90" s="78"/>
      <c r="T90">
        <v>2</v>
      </c>
      <c r="U90">
        <v>145</v>
      </c>
      <c r="W90" s="57">
        <v>29</v>
      </c>
    </row>
    <row r="91" spans="1:23" ht="15.75" customHeight="1" thickBot="1" x14ac:dyDescent="0.3">
      <c r="A91" s="1">
        <v>2021</v>
      </c>
      <c r="B91" s="1">
        <v>5</v>
      </c>
      <c r="C91" s="1">
        <v>29</v>
      </c>
      <c r="D91" s="1">
        <v>12.1</v>
      </c>
      <c r="E91" s="1" t="s">
        <v>13</v>
      </c>
      <c r="F91" s="17" t="s">
        <v>16</v>
      </c>
      <c r="G91">
        <f t="shared" si="7"/>
        <v>-2.9000000000000004</v>
      </c>
      <c r="H91" s="5">
        <v>44345</v>
      </c>
      <c r="I91" s="60">
        <f t="shared" si="6"/>
        <v>12.1</v>
      </c>
      <c r="J91" s="55">
        <v>0</v>
      </c>
      <c r="K91" s="167">
        <v>1.375</v>
      </c>
      <c r="L91" s="167">
        <v>4.5</v>
      </c>
      <c r="M91" s="167">
        <v>48.625</v>
      </c>
      <c r="N91" s="168" t="s">
        <v>117</v>
      </c>
      <c r="R91" s="78"/>
      <c r="T91">
        <v>1</v>
      </c>
      <c r="U91">
        <v>122</v>
      </c>
      <c r="W91" s="57">
        <v>24</v>
      </c>
    </row>
    <row r="92" spans="1:23" ht="15.75" customHeight="1" thickBot="1" x14ac:dyDescent="0.3">
      <c r="A92" s="1">
        <v>2021</v>
      </c>
      <c r="B92" s="1">
        <v>5</v>
      </c>
      <c r="C92" s="1">
        <v>30</v>
      </c>
      <c r="D92" s="1">
        <v>15.5</v>
      </c>
      <c r="E92" s="1" t="s">
        <v>14</v>
      </c>
      <c r="F92" s="17" t="s">
        <v>16</v>
      </c>
      <c r="G92">
        <f t="shared" si="7"/>
        <v>0.5</v>
      </c>
      <c r="H92" s="5">
        <v>44346</v>
      </c>
      <c r="I92" s="60">
        <f t="shared" si="6"/>
        <v>15.5</v>
      </c>
      <c r="J92" s="55">
        <v>0</v>
      </c>
      <c r="K92" s="167">
        <v>1.625</v>
      </c>
      <c r="L92" s="167">
        <v>4.5</v>
      </c>
      <c r="M92" s="167">
        <v>37.75</v>
      </c>
      <c r="N92" s="168" t="s">
        <v>122</v>
      </c>
      <c r="R92" s="78"/>
      <c r="U92">
        <v>105</v>
      </c>
      <c r="W92" s="57">
        <v>31</v>
      </c>
    </row>
    <row r="93" spans="1:23" ht="15.75" customHeight="1" thickBot="1" x14ac:dyDescent="0.3">
      <c r="A93" s="1">
        <v>2021</v>
      </c>
      <c r="B93" s="1">
        <v>5</v>
      </c>
      <c r="C93" s="1">
        <v>31</v>
      </c>
      <c r="D93" s="1">
        <v>20.100000000000001</v>
      </c>
      <c r="E93" s="1" t="s">
        <v>14</v>
      </c>
      <c r="F93" s="17" t="s">
        <v>16</v>
      </c>
      <c r="G93">
        <f t="shared" si="7"/>
        <v>5.1000000000000014</v>
      </c>
      <c r="H93" s="5">
        <v>44347</v>
      </c>
      <c r="I93" s="60">
        <f t="shared" si="6"/>
        <v>20.100000000000001</v>
      </c>
      <c r="J93" s="55">
        <v>0</v>
      </c>
      <c r="K93" s="167">
        <v>1.125</v>
      </c>
      <c r="L93" s="167">
        <v>3.75</v>
      </c>
      <c r="M93" s="167">
        <v>48.5</v>
      </c>
      <c r="N93" s="168" t="s">
        <v>127</v>
      </c>
      <c r="R93" s="78"/>
      <c r="U93">
        <v>90</v>
      </c>
      <c r="W93" s="57">
        <v>38</v>
      </c>
    </row>
    <row r="94" spans="1:23" ht="15.75" customHeight="1" thickBot="1" x14ac:dyDescent="0.3">
      <c r="A94" s="1">
        <v>2021</v>
      </c>
      <c r="B94" s="1">
        <v>6</v>
      </c>
      <c r="C94" s="1">
        <v>1</v>
      </c>
      <c r="D94" s="1">
        <v>20.8</v>
      </c>
      <c r="E94" s="1" t="s">
        <v>14</v>
      </c>
      <c r="F94" s="17" t="s">
        <v>16</v>
      </c>
      <c r="G94">
        <f t="shared" si="7"/>
        <v>5.8000000000000007</v>
      </c>
      <c r="H94" s="5">
        <v>44348</v>
      </c>
      <c r="I94" s="60">
        <f t="shared" si="6"/>
        <v>20.8</v>
      </c>
      <c r="J94" s="55">
        <v>0</v>
      </c>
      <c r="K94" s="167">
        <v>1</v>
      </c>
      <c r="L94" s="167">
        <v>4.125</v>
      </c>
      <c r="M94" s="167">
        <v>43.5</v>
      </c>
      <c r="N94" s="168" t="s">
        <v>130</v>
      </c>
      <c r="R94" s="78"/>
      <c r="U94">
        <v>77</v>
      </c>
      <c r="W94" s="57">
        <v>45</v>
      </c>
    </row>
    <row r="95" spans="1:23" ht="15.75" customHeight="1" thickBot="1" x14ac:dyDescent="0.3">
      <c r="A95" s="1">
        <v>2021</v>
      </c>
      <c r="B95" s="1">
        <v>6</v>
      </c>
      <c r="C95" s="1">
        <v>2</v>
      </c>
      <c r="D95" s="1">
        <v>21.3</v>
      </c>
      <c r="E95" s="1" t="s">
        <v>14</v>
      </c>
      <c r="F95" s="17" t="s">
        <v>16</v>
      </c>
      <c r="G95">
        <f t="shared" si="7"/>
        <v>6.3000000000000007</v>
      </c>
      <c r="H95" s="5">
        <v>44349</v>
      </c>
      <c r="I95" s="60">
        <f t="shared" si="6"/>
        <v>21.3</v>
      </c>
      <c r="J95" s="55">
        <v>0</v>
      </c>
      <c r="K95" s="167">
        <v>0.75</v>
      </c>
      <c r="L95" s="167">
        <v>2.375</v>
      </c>
      <c r="M95" s="167">
        <v>45.875</v>
      </c>
      <c r="N95" s="168" t="s">
        <v>124</v>
      </c>
      <c r="R95" s="78"/>
      <c r="U95">
        <v>67</v>
      </c>
      <c r="W95" s="57">
        <v>53</v>
      </c>
    </row>
    <row r="96" spans="1:23" ht="15.75" customHeight="1" thickBot="1" x14ac:dyDescent="0.3">
      <c r="A96" s="1">
        <v>2021</v>
      </c>
      <c r="B96" s="1">
        <v>6</v>
      </c>
      <c r="C96" s="1">
        <v>3</v>
      </c>
      <c r="D96" s="1">
        <v>20</v>
      </c>
      <c r="E96" s="1" t="s">
        <v>14</v>
      </c>
      <c r="F96" s="17" t="s">
        <v>16</v>
      </c>
      <c r="G96">
        <f t="shared" si="7"/>
        <v>5</v>
      </c>
      <c r="H96" s="5">
        <v>44350</v>
      </c>
      <c r="I96" s="60">
        <f t="shared" si="6"/>
        <v>20</v>
      </c>
      <c r="J96" s="55">
        <v>0.4</v>
      </c>
      <c r="K96" s="167">
        <v>0.875</v>
      </c>
      <c r="L96" s="167">
        <v>4.75</v>
      </c>
      <c r="M96" s="167">
        <v>75.125</v>
      </c>
      <c r="N96" s="168" t="s">
        <v>121</v>
      </c>
      <c r="R96" s="78"/>
      <c r="U96">
        <v>55</v>
      </c>
      <c r="W96" s="57">
        <v>36</v>
      </c>
    </row>
    <row r="97" spans="1:25" ht="15.75" customHeight="1" thickBot="1" x14ac:dyDescent="0.3">
      <c r="A97" s="1">
        <v>2021</v>
      </c>
      <c r="B97" s="1">
        <v>6</v>
      </c>
      <c r="C97" s="1">
        <v>4</v>
      </c>
      <c r="D97" s="1">
        <v>18.899999999999999</v>
      </c>
      <c r="E97" s="1" t="s">
        <v>14</v>
      </c>
      <c r="F97" s="17" t="s">
        <v>16</v>
      </c>
      <c r="G97">
        <f t="shared" si="7"/>
        <v>3.8999999999999986</v>
      </c>
      <c r="H97" s="5">
        <v>44351</v>
      </c>
      <c r="I97" s="60">
        <f t="shared" si="6"/>
        <v>18.899999999999999</v>
      </c>
      <c r="J97" s="55">
        <v>0</v>
      </c>
      <c r="K97" s="167">
        <v>2.125</v>
      </c>
      <c r="L97" s="167">
        <v>7.125</v>
      </c>
      <c r="M97" s="167">
        <v>68.5</v>
      </c>
      <c r="N97" s="168" t="s">
        <v>122</v>
      </c>
      <c r="R97" s="78"/>
      <c r="U97">
        <v>65</v>
      </c>
      <c r="V97" s="71">
        <v>3</v>
      </c>
      <c r="W97" s="57">
        <v>47</v>
      </c>
    </row>
    <row r="98" spans="1:25" ht="15.75" customHeight="1" thickBot="1" x14ac:dyDescent="0.3">
      <c r="A98" s="1">
        <v>2021</v>
      </c>
      <c r="B98" s="1">
        <v>6</v>
      </c>
      <c r="C98" s="1">
        <v>5</v>
      </c>
      <c r="D98" s="1">
        <v>9.8000000000000007</v>
      </c>
      <c r="E98" s="1" t="s">
        <v>12</v>
      </c>
      <c r="F98" s="17" t="s">
        <v>16</v>
      </c>
      <c r="G98">
        <f t="shared" si="7"/>
        <v>-5.1999999999999993</v>
      </c>
      <c r="H98" s="5">
        <v>44352</v>
      </c>
      <c r="I98" s="60">
        <f t="shared" si="6"/>
        <v>9.8000000000000007</v>
      </c>
      <c r="J98" s="55">
        <v>23.5</v>
      </c>
      <c r="K98" s="167">
        <v>2.125</v>
      </c>
      <c r="L98" s="167">
        <v>7.875</v>
      </c>
      <c r="M98" s="167">
        <v>75.125</v>
      </c>
      <c r="N98" s="168" t="s">
        <v>119</v>
      </c>
      <c r="R98" s="78"/>
      <c r="U98">
        <v>3</v>
      </c>
      <c r="V98" s="71">
        <v>1</v>
      </c>
      <c r="W98" s="57">
        <v>3</v>
      </c>
    </row>
    <row r="99" spans="1:25" ht="15.75" customHeight="1" thickBot="1" x14ac:dyDescent="0.3">
      <c r="A99" s="1">
        <v>2021</v>
      </c>
      <c r="B99" s="1">
        <v>6</v>
      </c>
      <c r="C99" s="1">
        <v>6</v>
      </c>
      <c r="D99" s="1">
        <v>15.8</v>
      </c>
      <c r="E99" s="1" t="s">
        <v>14</v>
      </c>
      <c r="F99" s="17" t="s">
        <v>16</v>
      </c>
      <c r="G99">
        <f t="shared" si="7"/>
        <v>0.80000000000000071</v>
      </c>
      <c r="H99" s="5">
        <v>44353</v>
      </c>
      <c r="I99" s="60">
        <f t="shared" si="6"/>
        <v>15.8</v>
      </c>
      <c r="J99" s="55">
        <v>0</v>
      </c>
      <c r="K99" s="167">
        <v>2.625</v>
      </c>
      <c r="L99" s="167">
        <v>6.25</v>
      </c>
      <c r="M99" s="167">
        <v>56.125</v>
      </c>
      <c r="N99" s="168" t="s">
        <v>119</v>
      </c>
      <c r="R99" s="78"/>
      <c r="U99">
        <v>32</v>
      </c>
      <c r="V99" s="71">
        <v>2</v>
      </c>
      <c r="W99" s="57">
        <v>17</v>
      </c>
    </row>
    <row r="100" spans="1:25" ht="15.75" customHeight="1" thickBot="1" x14ac:dyDescent="0.3">
      <c r="A100" s="1">
        <v>2021</v>
      </c>
      <c r="B100" s="1">
        <v>6</v>
      </c>
      <c r="C100" s="1">
        <v>7</v>
      </c>
      <c r="D100" s="1">
        <v>19.2</v>
      </c>
      <c r="E100" s="1" t="s">
        <v>14</v>
      </c>
      <c r="F100" s="17" t="s">
        <v>16</v>
      </c>
      <c r="G100">
        <f t="shared" si="7"/>
        <v>4.1999999999999993</v>
      </c>
      <c r="H100" s="5">
        <v>44354</v>
      </c>
      <c r="I100" s="60">
        <f t="shared" si="6"/>
        <v>19.2</v>
      </c>
      <c r="J100" s="55">
        <v>0</v>
      </c>
      <c r="K100" s="167">
        <v>0.875</v>
      </c>
      <c r="L100" s="167">
        <v>3.125</v>
      </c>
      <c r="M100" s="167">
        <v>54.875</v>
      </c>
      <c r="N100" s="168" t="s">
        <v>117</v>
      </c>
      <c r="R100" s="78"/>
      <c r="U100">
        <v>60</v>
      </c>
      <c r="V100" s="71">
        <v>4</v>
      </c>
      <c r="W100" s="57">
        <v>31</v>
      </c>
    </row>
    <row r="101" spans="1:25" ht="15.75" customHeight="1" thickBot="1" x14ac:dyDescent="0.3">
      <c r="A101" s="1">
        <v>2021</v>
      </c>
      <c r="B101" s="1">
        <v>6</v>
      </c>
      <c r="C101" s="1">
        <v>8</v>
      </c>
      <c r="D101" s="1">
        <v>19.8</v>
      </c>
      <c r="E101" s="1" t="s">
        <v>14</v>
      </c>
      <c r="F101" s="17" t="s">
        <v>16</v>
      </c>
      <c r="G101">
        <f t="shared" si="7"/>
        <v>4.8000000000000007</v>
      </c>
      <c r="H101" s="5">
        <v>44355</v>
      </c>
      <c r="I101" s="60">
        <f t="shared" si="6"/>
        <v>19.8</v>
      </c>
      <c r="J101" s="55">
        <v>0</v>
      </c>
      <c r="K101" s="167">
        <v>1</v>
      </c>
      <c r="L101" s="167">
        <v>3.375</v>
      </c>
      <c r="M101" s="167">
        <v>56.625</v>
      </c>
      <c r="N101" s="168" t="s">
        <v>120</v>
      </c>
      <c r="R101" s="78"/>
      <c r="U101">
        <v>82</v>
      </c>
      <c r="V101" s="71">
        <v>6</v>
      </c>
      <c r="W101" s="57">
        <v>43</v>
      </c>
    </row>
    <row r="102" spans="1:25" ht="15.75" customHeight="1" thickBot="1" x14ac:dyDescent="0.3">
      <c r="A102" s="1">
        <v>2021</v>
      </c>
      <c r="B102" s="1">
        <v>6</v>
      </c>
      <c r="C102" s="1">
        <v>9</v>
      </c>
      <c r="D102" s="1">
        <v>16.100000000000001</v>
      </c>
      <c r="E102" s="1" t="s">
        <v>14</v>
      </c>
      <c r="F102" s="17" t="s">
        <v>16</v>
      </c>
      <c r="G102">
        <f t="shared" si="7"/>
        <v>1.1000000000000014</v>
      </c>
      <c r="H102" s="5">
        <v>44356</v>
      </c>
      <c r="I102" s="60">
        <f t="shared" si="6"/>
        <v>16.100000000000001</v>
      </c>
      <c r="J102" s="55">
        <v>0</v>
      </c>
      <c r="K102" s="167">
        <v>1.875</v>
      </c>
      <c r="L102" s="167">
        <v>6.5</v>
      </c>
      <c r="M102" s="167">
        <v>56.625</v>
      </c>
      <c r="N102" s="168" t="s">
        <v>126</v>
      </c>
      <c r="R102" s="78"/>
      <c r="U102">
        <v>70</v>
      </c>
      <c r="V102" s="71">
        <v>8</v>
      </c>
      <c r="W102" s="57">
        <v>47</v>
      </c>
    </row>
    <row r="103" spans="1:25" ht="15.75" customHeight="1" thickBot="1" x14ac:dyDescent="0.3">
      <c r="A103" s="1">
        <v>2021</v>
      </c>
      <c r="B103" s="1">
        <v>6</v>
      </c>
      <c r="C103" s="1">
        <v>10</v>
      </c>
      <c r="D103" s="1">
        <v>12.7</v>
      </c>
      <c r="E103" s="1" t="s">
        <v>13</v>
      </c>
      <c r="F103" s="17" t="s">
        <v>16</v>
      </c>
      <c r="G103">
        <f t="shared" si="7"/>
        <v>-2.3000000000000007</v>
      </c>
      <c r="H103" s="5">
        <v>44357</v>
      </c>
      <c r="I103" s="60">
        <f t="shared" si="6"/>
        <v>12.7</v>
      </c>
      <c r="J103" s="55">
        <v>0</v>
      </c>
      <c r="K103" s="167">
        <v>1.875</v>
      </c>
      <c r="L103" s="167">
        <v>6.25</v>
      </c>
      <c r="M103" s="167">
        <v>46.125</v>
      </c>
      <c r="N103" s="168" t="s">
        <v>129</v>
      </c>
      <c r="R103" s="78"/>
      <c r="U103">
        <v>57</v>
      </c>
      <c r="V103" s="71">
        <v>10</v>
      </c>
      <c r="W103" s="57">
        <v>41</v>
      </c>
    </row>
    <row r="104" spans="1:25" ht="15.75" customHeight="1" thickBot="1" x14ac:dyDescent="0.3">
      <c r="A104" s="1">
        <v>2021</v>
      </c>
      <c r="B104" s="1">
        <v>6</v>
      </c>
      <c r="C104" s="1">
        <v>11</v>
      </c>
      <c r="D104" s="1">
        <v>13.3</v>
      </c>
      <c r="E104" s="1" t="s">
        <v>13</v>
      </c>
      <c r="F104" s="17" t="s">
        <v>16</v>
      </c>
      <c r="G104">
        <f t="shared" si="7"/>
        <v>-1.6999999999999993</v>
      </c>
      <c r="H104" s="5">
        <v>44358</v>
      </c>
      <c r="I104" s="60">
        <f t="shared" si="6"/>
        <v>13.3</v>
      </c>
      <c r="J104" s="55">
        <v>0</v>
      </c>
      <c r="K104" s="167">
        <v>2.125</v>
      </c>
      <c r="L104" s="167">
        <v>7</v>
      </c>
      <c r="M104" s="167">
        <v>48.25</v>
      </c>
      <c r="N104" s="168" t="s">
        <v>126</v>
      </c>
      <c r="R104" s="78"/>
      <c r="U104">
        <v>47</v>
      </c>
      <c r="V104" s="71">
        <v>11</v>
      </c>
      <c r="W104" s="57">
        <v>45</v>
      </c>
    </row>
    <row r="105" spans="1:25" ht="15.75" customHeight="1" thickBot="1" x14ac:dyDescent="0.3">
      <c r="A105" s="1">
        <v>2021</v>
      </c>
      <c r="B105" s="1">
        <v>6</v>
      </c>
      <c r="C105" s="1">
        <v>12</v>
      </c>
      <c r="D105" s="1">
        <v>14.3</v>
      </c>
      <c r="E105" s="1" t="s">
        <v>13</v>
      </c>
      <c r="F105" s="17" t="s">
        <v>16</v>
      </c>
      <c r="G105">
        <f t="shared" si="7"/>
        <v>-0.69999999999999929</v>
      </c>
      <c r="H105" s="5">
        <v>44359</v>
      </c>
      <c r="I105" s="60">
        <f t="shared" si="6"/>
        <v>14.3</v>
      </c>
      <c r="J105" s="55">
        <v>0</v>
      </c>
      <c r="K105" s="167">
        <v>1.75</v>
      </c>
      <c r="L105" s="167">
        <v>5.25</v>
      </c>
      <c r="M105" s="167">
        <v>48.125</v>
      </c>
      <c r="N105" s="168" t="s">
        <v>128</v>
      </c>
      <c r="R105" s="78"/>
      <c r="U105">
        <v>38</v>
      </c>
      <c r="V105" s="71">
        <v>12</v>
      </c>
      <c r="W105" s="57">
        <v>49</v>
      </c>
    </row>
    <row r="106" spans="1:25" ht="15.75" customHeight="1" thickBot="1" x14ac:dyDescent="0.3">
      <c r="A106" s="1">
        <v>2021</v>
      </c>
      <c r="B106" s="1">
        <v>6</v>
      </c>
      <c r="C106" s="1">
        <v>13</v>
      </c>
      <c r="D106" s="1">
        <v>16.5</v>
      </c>
      <c r="E106" s="1" t="s">
        <v>14</v>
      </c>
      <c r="F106" s="17" t="s">
        <v>16</v>
      </c>
      <c r="G106">
        <f t="shared" si="7"/>
        <v>1.5</v>
      </c>
      <c r="H106" s="5">
        <v>44360</v>
      </c>
      <c r="I106" s="60">
        <f t="shared" si="6"/>
        <v>16.5</v>
      </c>
      <c r="J106" s="55">
        <v>0</v>
      </c>
      <c r="K106" s="167">
        <v>1.5</v>
      </c>
      <c r="L106" s="167">
        <v>5.125</v>
      </c>
      <c r="M106" s="167">
        <v>56.875</v>
      </c>
      <c r="N106" s="168" t="s">
        <v>126</v>
      </c>
      <c r="R106" s="78"/>
      <c r="U106">
        <v>22</v>
      </c>
      <c r="V106" s="71">
        <v>12</v>
      </c>
      <c r="W106" s="57">
        <v>53</v>
      </c>
    </row>
    <row r="107" spans="1:25" ht="15.75" customHeight="1" thickBot="1" x14ac:dyDescent="0.3">
      <c r="A107" s="1">
        <v>2021</v>
      </c>
      <c r="B107" s="1">
        <v>6</v>
      </c>
      <c r="C107" s="1">
        <v>14</v>
      </c>
      <c r="D107" s="1">
        <v>18</v>
      </c>
      <c r="E107" s="1" t="s">
        <v>14</v>
      </c>
      <c r="F107" s="17" t="s">
        <v>16</v>
      </c>
      <c r="G107">
        <f t="shared" si="7"/>
        <v>3</v>
      </c>
      <c r="H107" s="5">
        <v>44361</v>
      </c>
      <c r="I107" s="60">
        <f t="shared" si="6"/>
        <v>18</v>
      </c>
      <c r="J107" s="55">
        <v>3.9</v>
      </c>
      <c r="K107" s="167">
        <v>1.375</v>
      </c>
      <c r="L107" s="167">
        <v>4.25</v>
      </c>
      <c r="M107" s="167">
        <v>65.125</v>
      </c>
      <c r="N107" s="168" t="s">
        <v>120</v>
      </c>
      <c r="R107" s="78"/>
      <c r="V107" s="71">
        <v>7</v>
      </c>
      <c r="W107" s="57">
        <v>26</v>
      </c>
    </row>
    <row r="108" spans="1:25" ht="15.75" customHeight="1" thickBot="1" x14ac:dyDescent="0.3">
      <c r="A108" s="1">
        <v>2021</v>
      </c>
      <c r="B108" s="1">
        <v>6</v>
      </c>
      <c r="C108" s="1">
        <v>15</v>
      </c>
      <c r="D108" s="1">
        <v>17.5</v>
      </c>
      <c r="E108" s="1" t="s">
        <v>14</v>
      </c>
      <c r="F108" s="17" t="s">
        <v>16</v>
      </c>
      <c r="G108">
        <f t="shared" si="7"/>
        <v>2.5</v>
      </c>
      <c r="H108" s="5">
        <v>44362</v>
      </c>
      <c r="I108" s="60">
        <f t="shared" si="6"/>
        <v>17.5</v>
      </c>
      <c r="J108" s="55">
        <v>0</v>
      </c>
      <c r="K108" s="167">
        <v>0.875</v>
      </c>
      <c r="L108" s="167">
        <v>3.5</v>
      </c>
      <c r="M108" s="167">
        <v>55.25</v>
      </c>
      <c r="N108" s="168" t="s">
        <v>118</v>
      </c>
      <c r="R108" s="78"/>
      <c r="V108" s="71">
        <v>9</v>
      </c>
      <c r="W108" s="57">
        <v>41</v>
      </c>
    </row>
    <row r="109" spans="1:25" ht="15.75" customHeight="1" thickBot="1" x14ac:dyDescent="0.3">
      <c r="A109" s="1">
        <v>2021</v>
      </c>
      <c r="B109" s="1">
        <v>6</v>
      </c>
      <c r="C109" s="1">
        <v>16</v>
      </c>
      <c r="D109" s="1">
        <v>22.2</v>
      </c>
      <c r="E109" s="1" t="s">
        <v>14</v>
      </c>
      <c r="F109" s="17" t="s">
        <v>16</v>
      </c>
      <c r="G109">
        <f t="shared" si="7"/>
        <v>7.1999999999999993</v>
      </c>
      <c r="H109" s="5">
        <v>44363</v>
      </c>
      <c r="I109" s="60">
        <f t="shared" si="6"/>
        <v>22.2</v>
      </c>
      <c r="J109" s="55">
        <v>0</v>
      </c>
      <c r="K109" s="167">
        <v>1.5</v>
      </c>
      <c r="L109" s="167">
        <v>4.375</v>
      </c>
      <c r="M109" s="167">
        <v>42.625</v>
      </c>
      <c r="N109" s="168" t="s">
        <v>122</v>
      </c>
      <c r="R109" s="78"/>
      <c r="V109" s="71">
        <v>8</v>
      </c>
      <c r="W109" s="57">
        <v>57</v>
      </c>
    </row>
    <row r="110" spans="1:25" ht="15.75" customHeight="1" thickBot="1" x14ac:dyDescent="0.3">
      <c r="A110" s="1">
        <v>2021</v>
      </c>
      <c r="B110" s="1">
        <v>6</v>
      </c>
      <c r="C110" s="1">
        <v>17</v>
      </c>
      <c r="D110" s="1">
        <v>23.8</v>
      </c>
      <c r="E110" s="1" t="s">
        <v>14</v>
      </c>
      <c r="F110" s="17" t="s">
        <v>16</v>
      </c>
      <c r="G110">
        <f t="shared" si="7"/>
        <v>8.8000000000000007</v>
      </c>
      <c r="H110" s="5">
        <v>44364</v>
      </c>
      <c r="I110" s="60">
        <f t="shared" si="6"/>
        <v>23.8</v>
      </c>
      <c r="J110" s="55">
        <v>1.7</v>
      </c>
      <c r="K110" s="167">
        <v>1.375</v>
      </c>
      <c r="L110" s="167">
        <v>6.25</v>
      </c>
      <c r="M110" s="167">
        <v>53.25</v>
      </c>
      <c r="N110" s="168" t="s">
        <v>120</v>
      </c>
      <c r="R110" s="78"/>
      <c r="V110" s="71">
        <v>6</v>
      </c>
      <c r="W110" s="57">
        <v>37</v>
      </c>
    </row>
    <row r="111" spans="1:25" ht="15.75" customHeight="1" thickBot="1" x14ac:dyDescent="0.3">
      <c r="A111" s="1">
        <v>2021</v>
      </c>
      <c r="B111" s="1">
        <v>6</v>
      </c>
      <c r="C111" s="1">
        <v>18</v>
      </c>
      <c r="D111" s="1">
        <v>24</v>
      </c>
      <c r="E111" s="1" t="s">
        <v>14</v>
      </c>
      <c r="F111" s="17" t="s">
        <v>16</v>
      </c>
      <c r="G111">
        <f t="shared" si="7"/>
        <v>9</v>
      </c>
      <c r="H111" s="5">
        <v>44365</v>
      </c>
      <c r="I111" s="60">
        <f t="shared" si="6"/>
        <v>24</v>
      </c>
      <c r="J111" s="55">
        <v>0</v>
      </c>
      <c r="K111" s="167">
        <v>1.125</v>
      </c>
      <c r="L111" s="167">
        <v>4.125</v>
      </c>
      <c r="M111" s="167">
        <v>48.5</v>
      </c>
      <c r="N111" s="168" t="s">
        <v>120</v>
      </c>
      <c r="R111" s="78"/>
      <c r="V111" s="71">
        <v>5</v>
      </c>
      <c r="W111" s="57">
        <v>54</v>
      </c>
      <c r="Y111">
        <v>1</v>
      </c>
    </row>
    <row r="112" spans="1:25" ht="15.75" customHeight="1" thickBot="1" x14ac:dyDescent="0.3">
      <c r="A112" s="1">
        <v>2021</v>
      </c>
      <c r="B112" s="1">
        <v>6</v>
      </c>
      <c r="C112" s="1">
        <v>19</v>
      </c>
      <c r="D112" s="1">
        <v>23.2</v>
      </c>
      <c r="E112" s="1" t="s">
        <v>14</v>
      </c>
      <c r="F112" s="17" t="s">
        <v>16</v>
      </c>
      <c r="G112">
        <f t="shared" si="7"/>
        <v>8.1999999999999993</v>
      </c>
      <c r="H112" s="5">
        <v>44366</v>
      </c>
      <c r="I112" s="60">
        <f t="shared" si="6"/>
        <v>23.2</v>
      </c>
      <c r="J112" s="55">
        <v>0</v>
      </c>
      <c r="K112" s="167">
        <v>2.375</v>
      </c>
      <c r="L112" s="167">
        <v>7.375</v>
      </c>
      <c r="M112" s="167">
        <v>68.375</v>
      </c>
      <c r="N112" s="168" t="s">
        <v>122</v>
      </c>
      <c r="R112" s="78"/>
      <c r="V112" s="71">
        <v>3</v>
      </c>
      <c r="W112" s="57">
        <v>62</v>
      </c>
      <c r="Y112">
        <v>5</v>
      </c>
    </row>
    <row r="113" spans="1:26" ht="15.75" customHeight="1" thickBot="1" x14ac:dyDescent="0.3">
      <c r="A113" s="1">
        <v>2021</v>
      </c>
      <c r="B113" s="1">
        <v>6</v>
      </c>
      <c r="C113" s="1">
        <v>20</v>
      </c>
      <c r="D113" s="1">
        <v>11.2</v>
      </c>
      <c r="E113" s="1" t="s">
        <v>13</v>
      </c>
      <c r="F113" s="17" t="s">
        <v>16</v>
      </c>
      <c r="G113">
        <f t="shared" si="7"/>
        <v>-3.8000000000000007</v>
      </c>
      <c r="H113" s="5">
        <v>44367</v>
      </c>
      <c r="I113" s="60">
        <f t="shared" si="6"/>
        <v>11.2</v>
      </c>
      <c r="J113" s="55">
        <v>7.6</v>
      </c>
      <c r="K113" s="167">
        <v>1.875</v>
      </c>
      <c r="L113" s="167">
        <v>6.125</v>
      </c>
      <c r="M113" s="167">
        <v>77.875</v>
      </c>
      <c r="N113" s="168" t="s">
        <v>119</v>
      </c>
      <c r="R113" s="78"/>
      <c r="V113" s="71">
        <v>1</v>
      </c>
      <c r="W113" s="57">
        <v>14</v>
      </c>
      <c r="Y113">
        <v>1</v>
      </c>
    </row>
    <row r="114" spans="1:26" ht="15.75" customHeight="1" thickBot="1" x14ac:dyDescent="0.3">
      <c r="A114" s="1">
        <v>2021</v>
      </c>
      <c r="B114" s="1">
        <v>6</v>
      </c>
      <c r="C114" s="1">
        <v>21</v>
      </c>
      <c r="D114" s="1">
        <v>11.8</v>
      </c>
      <c r="E114" s="1" t="s">
        <v>13</v>
      </c>
      <c r="F114" s="17" t="s">
        <v>16</v>
      </c>
      <c r="G114">
        <f t="shared" si="7"/>
        <v>-3.1999999999999993</v>
      </c>
      <c r="H114" s="5">
        <v>44368</v>
      </c>
      <c r="I114" s="60">
        <f t="shared" si="6"/>
        <v>11.8</v>
      </c>
      <c r="J114" s="55">
        <v>3.9</v>
      </c>
      <c r="K114" s="167">
        <v>2</v>
      </c>
      <c r="L114" s="167">
        <v>8.25</v>
      </c>
      <c r="M114" s="167">
        <v>81.25</v>
      </c>
      <c r="N114" s="168" t="s">
        <v>124</v>
      </c>
      <c r="R114" s="78"/>
      <c r="W114" s="57">
        <v>6</v>
      </c>
      <c r="Y114">
        <v>1</v>
      </c>
    </row>
    <row r="115" spans="1:26" ht="15.75" customHeight="1" thickBot="1" x14ac:dyDescent="0.3">
      <c r="A115" s="1">
        <v>2021</v>
      </c>
      <c r="B115" s="1">
        <v>6</v>
      </c>
      <c r="C115" s="1">
        <v>22</v>
      </c>
      <c r="D115" s="1">
        <v>13.3</v>
      </c>
      <c r="E115" s="1" t="s">
        <v>13</v>
      </c>
      <c r="F115" s="17" t="s">
        <v>16</v>
      </c>
      <c r="G115">
        <f t="shared" si="7"/>
        <v>-1.6999999999999993</v>
      </c>
      <c r="H115" s="5">
        <v>44369</v>
      </c>
      <c r="I115" s="60">
        <f t="shared" si="6"/>
        <v>13.3</v>
      </c>
      <c r="J115" s="55">
        <v>8.5</v>
      </c>
      <c r="K115" s="167">
        <v>3.375</v>
      </c>
      <c r="L115" s="167">
        <v>8</v>
      </c>
      <c r="M115" s="167">
        <v>80.625</v>
      </c>
      <c r="N115" s="168" t="s">
        <v>119</v>
      </c>
      <c r="R115" s="78"/>
      <c r="W115" s="57">
        <v>2</v>
      </c>
      <c r="Y115">
        <v>1</v>
      </c>
    </row>
    <row r="116" spans="1:26" ht="15.75" customHeight="1" thickBot="1" x14ac:dyDescent="0.3">
      <c r="A116" s="1">
        <v>2021</v>
      </c>
      <c r="B116" s="1">
        <v>6</v>
      </c>
      <c r="C116" s="1">
        <v>23</v>
      </c>
      <c r="D116" s="1">
        <v>13.5</v>
      </c>
      <c r="E116" s="1" t="s">
        <v>13</v>
      </c>
      <c r="F116" s="17" t="s">
        <v>16</v>
      </c>
      <c r="G116">
        <f t="shared" si="7"/>
        <v>-1.5</v>
      </c>
      <c r="H116" s="5">
        <v>44370</v>
      </c>
      <c r="I116" s="60">
        <f t="shared" si="6"/>
        <v>13.5</v>
      </c>
      <c r="J116" s="55">
        <v>12.9</v>
      </c>
      <c r="K116" s="167">
        <v>1.875</v>
      </c>
      <c r="L116" s="167">
        <v>5.875</v>
      </c>
      <c r="M116" s="167">
        <v>78.375</v>
      </c>
      <c r="N116" s="168" t="s">
        <v>117</v>
      </c>
      <c r="R116" s="78"/>
      <c r="W116" s="57">
        <v>1</v>
      </c>
      <c r="Y116">
        <v>1</v>
      </c>
    </row>
    <row r="117" spans="1:26" ht="15.75" customHeight="1" thickBot="1" x14ac:dyDescent="0.3">
      <c r="A117" s="1">
        <v>2021</v>
      </c>
      <c r="B117" s="1">
        <v>6</v>
      </c>
      <c r="C117" s="1">
        <v>24</v>
      </c>
      <c r="D117" s="1">
        <v>12.4</v>
      </c>
      <c r="E117" s="1" t="s">
        <v>13</v>
      </c>
      <c r="F117" s="17" t="s">
        <v>16</v>
      </c>
      <c r="G117">
        <f t="shared" si="7"/>
        <v>-2.5999999999999996</v>
      </c>
      <c r="H117" s="5">
        <v>44371</v>
      </c>
      <c r="I117" s="60">
        <f t="shared" si="6"/>
        <v>12.4</v>
      </c>
      <c r="J117" s="55">
        <v>5.6</v>
      </c>
      <c r="K117" s="167">
        <v>1.875</v>
      </c>
      <c r="L117" s="167">
        <v>7.375</v>
      </c>
      <c r="M117" s="167">
        <v>83.875</v>
      </c>
      <c r="N117" s="168" t="s">
        <v>124</v>
      </c>
      <c r="R117" s="78"/>
      <c r="W117" s="57">
        <v>2</v>
      </c>
      <c r="Y117">
        <v>1</v>
      </c>
    </row>
    <row r="118" spans="1:26" ht="15.75" customHeight="1" thickBot="1" x14ac:dyDescent="0.3">
      <c r="A118" s="1">
        <v>2021</v>
      </c>
      <c r="B118" s="1">
        <v>6</v>
      </c>
      <c r="C118" s="1">
        <v>25</v>
      </c>
      <c r="D118" s="1">
        <v>13</v>
      </c>
      <c r="E118" s="1" t="s">
        <v>13</v>
      </c>
      <c r="F118" s="17" t="s">
        <v>16</v>
      </c>
      <c r="G118">
        <f t="shared" si="7"/>
        <v>-2</v>
      </c>
      <c r="H118" s="5">
        <v>44372</v>
      </c>
      <c r="I118" s="60">
        <f t="shared" si="6"/>
        <v>13</v>
      </c>
      <c r="J118" s="55">
        <v>4.0999999999999996</v>
      </c>
      <c r="K118" s="167">
        <v>1.25</v>
      </c>
      <c r="L118" s="167">
        <v>4.75</v>
      </c>
      <c r="M118" s="167">
        <v>86.375</v>
      </c>
      <c r="N118" s="168" t="s">
        <v>121</v>
      </c>
      <c r="R118" s="78"/>
      <c r="W118" s="57">
        <v>4</v>
      </c>
      <c r="Y118">
        <v>1</v>
      </c>
    </row>
    <row r="119" spans="1:26" ht="15.75" customHeight="1" thickBot="1" x14ac:dyDescent="0.3">
      <c r="A119" s="1">
        <v>2021</v>
      </c>
      <c r="B119" s="1">
        <v>6</v>
      </c>
      <c r="C119" s="1">
        <v>26</v>
      </c>
      <c r="D119" s="1">
        <v>14.8</v>
      </c>
      <c r="E119" s="1" t="s">
        <v>13</v>
      </c>
      <c r="F119" s="17" t="s">
        <v>16</v>
      </c>
      <c r="G119">
        <f t="shared" si="7"/>
        <v>-0.19999999999999929</v>
      </c>
      <c r="H119" s="5">
        <v>44373</v>
      </c>
      <c r="I119" s="60">
        <f t="shared" si="6"/>
        <v>14.8</v>
      </c>
      <c r="J119" s="55">
        <v>0</v>
      </c>
      <c r="K119" s="167">
        <v>0.75</v>
      </c>
      <c r="L119" s="167">
        <v>3.25</v>
      </c>
      <c r="M119" s="167">
        <v>70.75</v>
      </c>
      <c r="N119" s="168" t="s">
        <v>118</v>
      </c>
      <c r="R119" s="78"/>
      <c r="W119" s="57">
        <v>12</v>
      </c>
      <c r="Y119">
        <v>4</v>
      </c>
    </row>
    <row r="120" spans="1:26" ht="15.75" customHeight="1" thickBot="1" x14ac:dyDescent="0.3">
      <c r="A120" s="1">
        <v>2021</v>
      </c>
      <c r="B120" s="1">
        <v>6</v>
      </c>
      <c r="C120" s="1">
        <v>27</v>
      </c>
      <c r="D120" s="1">
        <v>16.600000000000001</v>
      </c>
      <c r="E120" s="1" t="s">
        <v>14</v>
      </c>
      <c r="F120" s="17" t="s">
        <v>16</v>
      </c>
      <c r="G120">
        <f t="shared" si="7"/>
        <v>1.6000000000000014</v>
      </c>
      <c r="H120" s="5">
        <v>44374</v>
      </c>
      <c r="I120" s="60">
        <f t="shared" si="6"/>
        <v>16.600000000000001</v>
      </c>
      <c r="J120" s="55">
        <v>0</v>
      </c>
      <c r="K120" s="167">
        <v>2</v>
      </c>
      <c r="L120" s="167">
        <v>5.875</v>
      </c>
      <c r="M120" s="167">
        <v>57.5</v>
      </c>
      <c r="N120" s="168" t="s">
        <v>119</v>
      </c>
      <c r="R120" s="78"/>
      <c r="W120" s="57">
        <v>31</v>
      </c>
      <c r="Y120">
        <v>6</v>
      </c>
    </row>
    <row r="121" spans="1:26" ht="15.75" customHeight="1" thickBot="1" x14ac:dyDescent="0.3">
      <c r="A121" s="1">
        <v>2021</v>
      </c>
      <c r="B121" s="1">
        <v>6</v>
      </c>
      <c r="C121" s="1">
        <v>28</v>
      </c>
      <c r="D121" s="1">
        <v>18.899999999999999</v>
      </c>
      <c r="E121" s="1" t="s">
        <v>14</v>
      </c>
      <c r="F121" s="17" t="s">
        <v>16</v>
      </c>
      <c r="G121">
        <f t="shared" si="7"/>
        <v>3.8999999999999986</v>
      </c>
      <c r="H121" s="5">
        <v>44375</v>
      </c>
      <c r="I121" s="60">
        <f t="shared" si="6"/>
        <v>18.899999999999999</v>
      </c>
      <c r="J121" s="55">
        <v>0</v>
      </c>
      <c r="K121" s="167">
        <v>1.125</v>
      </c>
      <c r="L121" s="167">
        <v>5</v>
      </c>
      <c r="M121" s="167">
        <v>76.25</v>
      </c>
      <c r="N121" s="168" t="s">
        <v>121</v>
      </c>
      <c r="R121" s="78"/>
      <c r="W121" s="57">
        <v>78</v>
      </c>
      <c r="X121" s="57">
        <v>5</v>
      </c>
      <c r="Y121">
        <v>8</v>
      </c>
    </row>
    <row r="122" spans="1:26" ht="15.75" customHeight="1" thickBot="1" x14ac:dyDescent="0.3">
      <c r="A122" s="1">
        <v>2021</v>
      </c>
      <c r="B122" s="1">
        <v>6</v>
      </c>
      <c r="C122" s="1">
        <v>29</v>
      </c>
      <c r="D122" s="1">
        <v>18.100000000000001</v>
      </c>
      <c r="E122" s="1" t="s">
        <v>14</v>
      </c>
      <c r="F122" s="17" t="s">
        <v>16</v>
      </c>
      <c r="G122">
        <f t="shared" si="7"/>
        <v>3.1000000000000014</v>
      </c>
      <c r="H122" s="5">
        <v>44376</v>
      </c>
      <c r="I122" s="60">
        <f t="shared" si="6"/>
        <v>18.100000000000001</v>
      </c>
      <c r="J122" s="55">
        <v>12.1</v>
      </c>
      <c r="K122" s="167">
        <v>1</v>
      </c>
      <c r="L122" s="167">
        <v>3.875</v>
      </c>
      <c r="M122" s="167">
        <v>74</v>
      </c>
      <c r="N122" s="168" t="s">
        <v>121</v>
      </c>
      <c r="R122" s="78"/>
      <c r="W122" s="57">
        <v>16</v>
      </c>
      <c r="X122" s="57">
        <v>2</v>
      </c>
      <c r="Y122">
        <v>3</v>
      </c>
    </row>
    <row r="123" spans="1:26" ht="15.75" customHeight="1" thickBot="1" x14ac:dyDescent="0.3">
      <c r="A123" s="1">
        <v>2021</v>
      </c>
      <c r="B123" s="1">
        <v>6</v>
      </c>
      <c r="C123" s="1">
        <v>30</v>
      </c>
      <c r="D123" s="1">
        <v>16.3</v>
      </c>
      <c r="E123" s="1" t="s">
        <v>14</v>
      </c>
      <c r="F123" s="17" t="s">
        <v>16</v>
      </c>
      <c r="G123">
        <f t="shared" si="7"/>
        <v>1.3000000000000007</v>
      </c>
      <c r="H123" s="5">
        <v>44377</v>
      </c>
      <c r="I123" s="60">
        <f t="shared" si="6"/>
        <v>16.3</v>
      </c>
      <c r="J123" s="55">
        <v>2.9</v>
      </c>
      <c r="K123" s="167">
        <v>1</v>
      </c>
      <c r="L123" s="167">
        <v>3.75</v>
      </c>
      <c r="M123" s="167">
        <v>90.125</v>
      </c>
      <c r="N123" s="168" t="s">
        <v>118</v>
      </c>
      <c r="R123" s="78"/>
      <c r="W123" s="57">
        <v>8</v>
      </c>
      <c r="X123" s="57">
        <v>3</v>
      </c>
      <c r="Y123">
        <v>4</v>
      </c>
    </row>
    <row r="124" spans="1:26" ht="15.75" customHeight="1" thickBot="1" x14ac:dyDescent="0.3">
      <c r="A124" s="1">
        <v>2021</v>
      </c>
      <c r="B124" s="1">
        <v>7</v>
      </c>
      <c r="C124" s="1">
        <v>1</v>
      </c>
      <c r="D124" s="1">
        <v>20.9</v>
      </c>
      <c r="E124" s="1" t="s">
        <v>14</v>
      </c>
      <c r="F124" s="17" t="s">
        <v>16</v>
      </c>
      <c r="G124">
        <f t="shared" si="7"/>
        <v>5.8999999999999986</v>
      </c>
      <c r="H124" s="5">
        <v>44378</v>
      </c>
      <c r="I124" s="60">
        <f t="shared" si="6"/>
        <v>20.9</v>
      </c>
      <c r="J124" s="55">
        <v>0</v>
      </c>
      <c r="K124" s="167">
        <v>1.375</v>
      </c>
      <c r="L124" s="167">
        <v>4.5</v>
      </c>
      <c r="M124" s="167">
        <v>72.375</v>
      </c>
      <c r="N124" s="168" t="s">
        <v>118</v>
      </c>
      <c r="R124" s="78"/>
      <c r="W124" s="57">
        <v>27</v>
      </c>
      <c r="X124" s="57">
        <v>8</v>
      </c>
      <c r="Y124">
        <v>9</v>
      </c>
    </row>
    <row r="125" spans="1:26" ht="15.75" customHeight="1" thickBot="1" x14ac:dyDescent="0.3">
      <c r="A125" s="1">
        <v>2021</v>
      </c>
      <c r="B125" s="1">
        <v>7</v>
      </c>
      <c r="C125" s="1">
        <v>2</v>
      </c>
      <c r="D125" s="1">
        <v>19.7</v>
      </c>
      <c r="E125" s="1" t="s">
        <v>14</v>
      </c>
      <c r="F125" s="17" t="s">
        <v>16</v>
      </c>
      <c r="G125">
        <f t="shared" si="7"/>
        <v>4.6999999999999993</v>
      </c>
      <c r="H125" s="5">
        <v>44379</v>
      </c>
      <c r="I125" s="60">
        <f t="shared" si="6"/>
        <v>19.7</v>
      </c>
      <c r="J125" s="55">
        <v>0</v>
      </c>
      <c r="K125" s="167">
        <v>0.875</v>
      </c>
      <c r="L125" s="167">
        <v>3.125</v>
      </c>
      <c r="M125" s="167">
        <v>65.5</v>
      </c>
      <c r="N125" s="168" t="s">
        <v>121</v>
      </c>
      <c r="R125" s="78"/>
      <c r="W125" s="57">
        <v>39</v>
      </c>
      <c r="X125" s="57">
        <v>11</v>
      </c>
      <c r="Y125">
        <v>35</v>
      </c>
    </row>
    <row r="126" spans="1:26" ht="15.75" customHeight="1" thickBot="1" x14ac:dyDescent="0.3">
      <c r="A126" s="1">
        <v>2021</v>
      </c>
      <c r="B126" s="1">
        <v>7</v>
      </c>
      <c r="C126" s="1">
        <v>3</v>
      </c>
      <c r="D126" s="1">
        <v>21.2</v>
      </c>
      <c r="E126" s="1" t="s">
        <v>14</v>
      </c>
      <c r="F126" s="17" t="s">
        <v>16</v>
      </c>
      <c r="G126">
        <f t="shared" si="7"/>
        <v>6.1999999999999993</v>
      </c>
      <c r="H126" s="5">
        <v>44380</v>
      </c>
      <c r="I126" s="60">
        <f t="shared" si="6"/>
        <v>21.2</v>
      </c>
      <c r="J126" s="55">
        <v>0</v>
      </c>
      <c r="K126" s="167">
        <v>0.875</v>
      </c>
      <c r="L126" s="167">
        <v>3.125</v>
      </c>
      <c r="M126" s="167">
        <v>63.875</v>
      </c>
      <c r="N126" s="168" t="s">
        <v>124</v>
      </c>
      <c r="R126" s="78"/>
      <c r="W126" s="57">
        <v>51</v>
      </c>
      <c r="X126" s="57">
        <v>12</v>
      </c>
      <c r="Y126">
        <v>20</v>
      </c>
    </row>
    <row r="127" spans="1:26" ht="15.75" customHeight="1" thickBot="1" x14ac:dyDescent="0.3">
      <c r="A127" s="1">
        <v>2021</v>
      </c>
      <c r="B127" s="1">
        <v>7</v>
      </c>
      <c r="C127" s="1">
        <v>4</v>
      </c>
      <c r="D127" s="1">
        <v>24.2</v>
      </c>
      <c r="E127" s="1" t="s">
        <v>14</v>
      </c>
      <c r="F127" s="17" t="s">
        <v>16</v>
      </c>
      <c r="G127">
        <f t="shared" si="7"/>
        <v>9.1999999999999993</v>
      </c>
      <c r="H127" s="5">
        <v>44381</v>
      </c>
      <c r="I127" s="60">
        <f t="shared" si="6"/>
        <v>24.2</v>
      </c>
      <c r="J127" s="55">
        <v>0</v>
      </c>
      <c r="K127" s="167">
        <v>1</v>
      </c>
      <c r="L127" s="167">
        <v>3.25</v>
      </c>
      <c r="M127" s="167">
        <v>68.5</v>
      </c>
      <c r="N127" s="168" t="s">
        <v>130</v>
      </c>
      <c r="R127" s="78"/>
      <c r="W127" s="57">
        <v>62</v>
      </c>
      <c r="X127" s="57">
        <v>17</v>
      </c>
      <c r="Y127">
        <v>18</v>
      </c>
      <c r="Z127">
        <v>3</v>
      </c>
    </row>
    <row r="128" spans="1:26" ht="15.75" customHeight="1" thickBot="1" x14ac:dyDescent="0.3">
      <c r="A128" s="1">
        <v>2021</v>
      </c>
      <c r="B128" s="1">
        <v>7</v>
      </c>
      <c r="C128" s="1">
        <v>5</v>
      </c>
      <c r="D128" s="1">
        <v>26.9</v>
      </c>
      <c r="E128" s="1" t="s">
        <v>14</v>
      </c>
      <c r="F128" s="17" t="s">
        <v>16</v>
      </c>
      <c r="G128">
        <f t="shared" si="7"/>
        <v>11.899999999999999</v>
      </c>
      <c r="H128" s="5">
        <v>44382</v>
      </c>
      <c r="I128" s="60">
        <f t="shared" si="6"/>
        <v>26.9</v>
      </c>
      <c r="J128" s="55">
        <v>0</v>
      </c>
      <c r="K128" s="167">
        <v>1.25</v>
      </c>
      <c r="L128" s="167">
        <v>4.25</v>
      </c>
      <c r="M128" s="167">
        <v>64.75</v>
      </c>
      <c r="N128" s="168" t="s">
        <v>124</v>
      </c>
      <c r="R128" s="78"/>
      <c r="W128" s="57">
        <v>69</v>
      </c>
      <c r="X128" s="57">
        <v>22</v>
      </c>
      <c r="Y128">
        <v>17</v>
      </c>
      <c r="Z128">
        <v>5</v>
      </c>
    </row>
    <row r="129" spans="1:26" ht="15.75" customHeight="1" thickBot="1" x14ac:dyDescent="0.3">
      <c r="A129" s="1">
        <v>2021</v>
      </c>
      <c r="B129" s="1">
        <v>7</v>
      </c>
      <c r="C129" s="1">
        <v>6</v>
      </c>
      <c r="D129" s="1">
        <v>24.6</v>
      </c>
      <c r="E129" s="1" t="s">
        <v>14</v>
      </c>
      <c r="F129" s="17" t="s">
        <v>16</v>
      </c>
      <c r="G129">
        <f t="shared" si="7"/>
        <v>9.6000000000000014</v>
      </c>
      <c r="H129" s="5">
        <v>44383</v>
      </c>
      <c r="I129" s="60">
        <f t="shared" si="6"/>
        <v>24.6</v>
      </c>
      <c r="J129" s="55">
        <v>6.7</v>
      </c>
      <c r="K129" s="167">
        <v>1.25</v>
      </c>
      <c r="L129" s="167">
        <v>5.625</v>
      </c>
      <c r="M129" s="167">
        <v>81.5</v>
      </c>
      <c r="N129" s="168" t="s">
        <v>120</v>
      </c>
      <c r="R129" s="78"/>
      <c r="W129" s="57">
        <v>21</v>
      </c>
      <c r="X129" s="57">
        <v>11</v>
      </c>
      <c r="Y129">
        <v>7</v>
      </c>
      <c r="Z129">
        <v>2</v>
      </c>
    </row>
    <row r="130" spans="1:26" ht="15.75" customHeight="1" thickBot="1" x14ac:dyDescent="0.3">
      <c r="A130" s="1">
        <v>2021</v>
      </c>
      <c r="B130" s="1">
        <v>7</v>
      </c>
      <c r="C130" s="1">
        <v>7</v>
      </c>
      <c r="D130" s="1">
        <v>18.600000000000001</v>
      </c>
      <c r="E130" s="1" t="s">
        <v>14</v>
      </c>
      <c r="F130" s="17" t="s">
        <v>16</v>
      </c>
      <c r="G130">
        <f t="shared" si="7"/>
        <v>3.6000000000000014</v>
      </c>
      <c r="H130" s="5">
        <v>44384</v>
      </c>
      <c r="I130" s="60">
        <f t="shared" si="6"/>
        <v>18.600000000000001</v>
      </c>
      <c r="J130" s="55">
        <v>0.1</v>
      </c>
      <c r="K130" s="167">
        <v>1</v>
      </c>
      <c r="L130" s="167">
        <v>4.875</v>
      </c>
      <c r="M130" s="167">
        <v>87.125</v>
      </c>
      <c r="N130" s="168" t="s">
        <v>121</v>
      </c>
      <c r="R130" s="78"/>
      <c r="W130" s="57">
        <v>14</v>
      </c>
      <c r="X130" s="57">
        <v>32</v>
      </c>
      <c r="Y130">
        <v>10</v>
      </c>
      <c r="Z130">
        <v>1</v>
      </c>
    </row>
    <row r="131" spans="1:26" ht="15.75" customHeight="1" thickBot="1" x14ac:dyDescent="0.3">
      <c r="A131" s="1">
        <v>2021</v>
      </c>
      <c r="B131" s="1">
        <v>7</v>
      </c>
      <c r="C131" s="1">
        <v>8</v>
      </c>
      <c r="D131" s="1">
        <v>15.5</v>
      </c>
      <c r="E131" s="1" t="s">
        <v>14</v>
      </c>
      <c r="F131" s="17" t="s">
        <v>16</v>
      </c>
      <c r="G131">
        <f t="shared" si="7"/>
        <v>0.5</v>
      </c>
      <c r="H131" s="5">
        <v>44385</v>
      </c>
      <c r="I131" s="60">
        <f t="shared" ref="I131:I194" si="8">D131</f>
        <v>15.5</v>
      </c>
      <c r="J131" s="55">
        <v>0</v>
      </c>
      <c r="K131" s="167">
        <v>0.625</v>
      </c>
      <c r="L131" s="167">
        <v>3.875</v>
      </c>
      <c r="M131" s="167">
        <v>64</v>
      </c>
      <c r="N131" s="168" t="s">
        <v>130</v>
      </c>
      <c r="R131" s="78"/>
      <c r="W131" s="57">
        <v>22</v>
      </c>
      <c r="X131" s="57">
        <v>20</v>
      </c>
      <c r="Y131">
        <v>9</v>
      </c>
      <c r="Z131">
        <v>3</v>
      </c>
    </row>
    <row r="132" spans="1:26" ht="15.75" customHeight="1" thickBot="1" x14ac:dyDescent="0.3">
      <c r="A132" s="1">
        <v>2021</v>
      </c>
      <c r="B132" s="1">
        <v>7</v>
      </c>
      <c r="C132" s="1">
        <v>9</v>
      </c>
      <c r="D132" s="1">
        <v>17.7</v>
      </c>
      <c r="E132" s="1" t="s">
        <v>14</v>
      </c>
      <c r="F132" s="17" t="s">
        <v>16</v>
      </c>
      <c r="G132">
        <f t="shared" si="7"/>
        <v>2.6999999999999993</v>
      </c>
      <c r="H132" s="5">
        <v>44386</v>
      </c>
      <c r="I132" s="60">
        <f t="shared" si="8"/>
        <v>17.7</v>
      </c>
      <c r="J132" s="55">
        <v>0</v>
      </c>
      <c r="K132" s="167">
        <v>0.75</v>
      </c>
      <c r="L132" s="167">
        <v>4</v>
      </c>
      <c r="M132" s="167">
        <v>65.25</v>
      </c>
      <c r="N132" s="168" t="s">
        <v>129</v>
      </c>
      <c r="R132" s="78"/>
      <c r="W132" s="57">
        <v>32</v>
      </c>
      <c r="X132" s="57">
        <v>17</v>
      </c>
      <c r="Y132">
        <v>10</v>
      </c>
      <c r="Z132">
        <v>5</v>
      </c>
    </row>
    <row r="133" spans="1:26" ht="15.75" customHeight="1" thickBot="1" x14ac:dyDescent="0.3">
      <c r="A133" s="1">
        <v>2021</v>
      </c>
      <c r="B133" s="1">
        <v>7</v>
      </c>
      <c r="C133" s="1">
        <v>10</v>
      </c>
      <c r="D133" s="1">
        <v>19.399999999999999</v>
      </c>
      <c r="E133" s="1" t="s">
        <v>14</v>
      </c>
      <c r="F133" s="17" t="s">
        <v>16</v>
      </c>
      <c r="G133">
        <f t="shared" si="7"/>
        <v>4.3999999999999986</v>
      </c>
      <c r="H133" s="5">
        <v>44387</v>
      </c>
      <c r="I133" s="60">
        <f t="shared" si="8"/>
        <v>19.399999999999999</v>
      </c>
      <c r="J133" s="55">
        <v>0</v>
      </c>
      <c r="K133" s="167">
        <v>1</v>
      </c>
      <c r="L133" s="167">
        <v>3.375</v>
      </c>
      <c r="M133" s="167">
        <v>61.375</v>
      </c>
      <c r="N133" s="168" t="s">
        <v>120</v>
      </c>
      <c r="R133" s="78"/>
      <c r="W133" s="57">
        <v>41</v>
      </c>
      <c r="X133" s="57">
        <v>14</v>
      </c>
      <c r="Y133">
        <v>9</v>
      </c>
      <c r="Z133">
        <v>7</v>
      </c>
    </row>
    <row r="134" spans="1:26" ht="15.75" customHeight="1" thickBot="1" x14ac:dyDescent="0.3">
      <c r="A134" s="1">
        <v>2021</v>
      </c>
      <c r="B134" s="1">
        <v>7</v>
      </c>
      <c r="C134" s="1">
        <v>11</v>
      </c>
      <c r="D134" s="1">
        <v>21.9</v>
      </c>
      <c r="E134" s="1" t="s">
        <v>14</v>
      </c>
      <c r="F134" s="17" t="s">
        <v>16</v>
      </c>
      <c r="G134">
        <f t="shared" si="7"/>
        <v>6.8999999999999986</v>
      </c>
      <c r="H134" s="5">
        <v>44388</v>
      </c>
      <c r="I134" s="60">
        <f t="shared" si="8"/>
        <v>21.9</v>
      </c>
      <c r="J134" s="55">
        <v>0</v>
      </c>
      <c r="K134" s="167">
        <v>1.375</v>
      </c>
      <c r="L134" s="167">
        <v>4.5</v>
      </c>
      <c r="M134" s="167">
        <v>62.75</v>
      </c>
      <c r="N134" s="168" t="s">
        <v>124</v>
      </c>
      <c r="R134" s="78"/>
      <c r="W134" s="57">
        <v>48</v>
      </c>
      <c r="X134" s="57">
        <v>11</v>
      </c>
      <c r="Y134">
        <v>10</v>
      </c>
      <c r="Z134">
        <v>9</v>
      </c>
    </row>
    <row r="135" spans="1:26" ht="15.75" customHeight="1" thickBot="1" x14ac:dyDescent="0.3">
      <c r="A135" s="1">
        <v>2021</v>
      </c>
      <c r="B135" s="1">
        <v>7</v>
      </c>
      <c r="C135" s="1">
        <v>12</v>
      </c>
      <c r="D135" s="1">
        <v>21.9</v>
      </c>
      <c r="E135" s="1" t="s">
        <v>14</v>
      </c>
      <c r="F135" s="17" t="s">
        <v>16</v>
      </c>
      <c r="G135">
        <f t="shared" si="7"/>
        <v>6.8999999999999986</v>
      </c>
      <c r="H135" s="5">
        <v>44389</v>
      </c>
      <c r="I135" s="60">
        <f t="shared" si="8"/>
        <v>21.9</v>
      </c>
      <c r="J135" s="55">
        <v>0</v>
      </c>
      <c r="K135" s="167">
        <v>1.125</v>
      </c>
      <c r="L135" s="167">
        <v>3.75</v>
      </c>
      <c r="M135" s="167">
        <v>69.5</v>
      </c>
      <c r="N135" s="168" t="s">
        <v>118</v>
      </c>
      <c r="R135" s="78"/>
      <c r="W135" s="57">
        <v>43</v>
      </c>
      <c r="X135" s="57">
        <v>9</v>
      </c>
      <c r="Y135">
        <v>9</v>
      </c>
      <c r="Z135">
        <v>11</v>
      </c>
    </row>
    <row r="136" spans="1:26" ht="15.75" customHeight="1" thickBot="1" x14ac:dyDescent="0.3">
      <c r="A136" s="1">
        <v>2021</v>
      </c>
      <c r="B136" s="1">
        <v>7</v>
      </c>
      <c r="C136" s="1">
        <v>13</v>
      </c>
      <c r="D136" s="1">
        <v>22.4</v>
      </c>
      <c r="E136" s="1" t="s">
        <v>14</v>
      </c>
      <c r="F136" s="17" t="s">
        <v>16</v>
      </c>
      <c r="G136">
        <f t="shared" si="7"/>
        <v>7.3999999999999986</v>
      </c>
      <c r="H136" s="5">
        <v>44390</v>
      </c>
      <c r="I136" s="60">
        <f t="shared" si="8"/>
        <v>22.4</v>
      </c>
      <c r="J136" s="55">
        <v>0</v>
      </c>
      <c r="K136" s="167">
        <v>1.625</v>
      </c>
      <c r="L136" s="167">
        <v>6</v>
      </c>
      <c r="M136" s="167">
        <v>66.625</v>
      </c>
      <c r="N136" s="168" t="s">
        <v>121</v>
      </c>
      <c r="R136" s="78"/>
      <c r="W136" s="57">
        <v>39</v>
      </c>
      <c r="X136" s="57">
        <v>8</v>
      </c>
      <c r="Y136">
        <v>10</v>
      </c>
      <c r="Z136">
        <v>13</v>
      </c>
    </row>
    <row r="137" spans="1:26" ht="15.75" customHeight="1" thickBot="1" x14ac:dyDescent="0.3">
      <c r="A137" s="1">
        <v>2021</v>
      </c>
      <c r="B137" s="1">
        <v>7</v>
      </c>
      <c r="C137" s="1">
        <v>14</v>
      </c>
      <c r="D137" s="1">
        <v>22.3</v>
      </c>
      <c r="E137" s="1" t="s">
        <v>14</v>
      </c>
      <c r="F137" s="17" t="s">
        <v>16</v>
      </c>
      <c r="G137">
        <f t="shared" si="7"/>
        <v>7.3000000000000007</v>
      </c>
      <c r="H137" s="5">
        <v>44391</v>
      </c>
      <c r="I137" s="60">
        <f t="shared" si="8"/>
        <v>22.3</v>
      </c>
      <c r="J137" s="55">
        <v>2.9</v>
      </c>
      <c r="K137" s="167">
        <v>2.25</v>
      </c>
      <c r="L137" s="167">
        <v>9.625</v>
      </c>
      <c r="M137" s="167">
        <v>63.5</v>
      </c>
      <c r="N137" s="168" t="s">
        <v>118</v>
      </c>
      <c r="R137" s="78"/>
      <c r="W137" s="57">
        <v>23</v>
      </c>
      <c r="X137" s="57">
        <v>6</v>
      </c>
      <c r="Y137">
        <v>8</v>
      </c>
      <c r="Z137">
        <v>11</v>
      </c>
    </row>
    <row r="138" spans="1:26" ht="15.75" customHeight="1" thickBot="1" x14ac:dyDescent="0.3">
      <c r="A138" s="1">
        <v>2021</v>
      </c>
      <c r="B138" s="1">
        <v>7</v>
      </c>
      <c r="C138" s="1">
        <v>15</v>
      </c>
      <c r="D138" s="1">
        <v>17.7</v>
      </c>
      <c r="E138" s="1" t="s">
        <v>14</v>
      </c>
      <c r="F138" s="17" t="s">
        <v>16</v>
      </c>
      <c r="G138">
        <f t="shared" si="7"/>
        <v>2.6999999999999993</v>
      </c>
      <c r="H138" s="5">
        <v>44392</v>
      </c>
      <c r="I138" s="60">
        <f t="shared" si="8"/>
        <v>17.7</v>
      </c>
      <c r="J138" s="55">
        <v>5.2</v>
      </c>
      <c r="K138" s="167">
        <v>2.5</v>
      </c>
      <c r="L138" s="167">
        <v>7.75</v>
      </c>
      <c r="M138" s="167">
        <v>75.25</v>
      </c>
      <c r="N138" s="168" t="s">
        <v>117</v>
      </c>
      <c r="R138" s="78"/>
      <c r="W138" s="57">
        <v>9</v>
      </c>
      <c r="X138" s="57">
        <v>4</v>
      </c>
      <c r="Y138">
        <v>5</v>
      </c>
      <c r="Z138">
        <v>7</v>
      </c>
    </row>
    <row r="139" spans="1:26" ht="15.75" customHeight="1" thickBot="1" x14ac:dyDescent="0.3">
      <c r="A139" s="1">
        <v>2021</v>
      </c>
      <c r="B139" s="1">
        <v>7</v>
      </c>
      <c r="C139" s="1">
        <v>16</v>
      </c>
      <c r="D139" s="1">
        <v>16.399999999999999</v>
      </c>
      <c r="E139" s="1" t="s">
        <v>14</v>
      </c>
      <c r="F139" s="17" t="s">
        <v>16</v>
      </c>
      <c r="G139">
        <f t="shared" si="7"/>
        <v>1.3999999999999986</v>
      </c>
      <c r="H139" s="5">
        <v>44393</v>
      </c>
      <c r="I139" s="60">
        <f t="shared" si="8"/>
        <v>16.399999999999999</v>
      </c>
      <c r="J139" s="55">
        <v>0</v>
      </c>
      <c r="K139" s="167">
        <v>1.75</v>
      </c>
      <c r="L139" s="167">
        <v>6.375</v>
      </c>
      <c r="M139" s="167">
        <v>64</v>
      </c>
      <c r="N139" s="168" t="s">
        <v>121</v>
      </c>
      <c r="R139" s="78"/>
      <c r="W139" s="57">
        <v>16</v>
      </c>
      <c r="X139" s="57">
        <v>6</v>
      </c>
      <c r="Y139">
        <v>7</v>
      </c>
      <c r="Z139">
        <v>9</v>
      </c>
    </row>
    <row r="140" spans="1:26" ht="15.75" customHeight="1" thickBot="1" x14ac:dyDescent="0.3">
      <c r="A140" s="1">
        <v>2021</v>
      </c>
      <c r="B140" s="1">
        <v>7</v>
      </c>
      <c r="C140" s="1">
        <v>17</v>
      </c>
      <c r="D140" s="1">
        <v>16.399999999999999</v>
      </c>
      <c r="E140" s="1" t="s">
        <v>14</v>
      </c>
      <c r="F140" s="17" t="s">
        <v>16</v>
      </c>
      <c r="G140">
        <f t="shared" si="7"/>
        <v>1.3999999999999986</v>
      </c>
      <c r="H140" s="5">
        <v>44394</v>
      </c>
      <c r="I140" s="60">
        <f t="shared" si="8"/>
        <v>16.399999999999999</v>
      </c>
      <c r="J140" s="55">
        <v>6.9</v>
      </c>
      <c r="K140" s="167">
        <v>3</v>
      </c>
      <c r="L140" s="167">
        <v>7.25</v>
      </c>
      <c r="M140" s="167">
        <v>78.75</v>
      </c>
      <c r="N140" s="168" t="s">
        <v>117</v>
      </c>
      <c r="R140" s="78"/>
      <c r="W140" s="57">
        <v>5</v>
      </c>
      <c r="X140" s="57">
        <v>3</v>
      </c>
      <c r="Y140">
        <v>3</v>
      </c>
      <c r="Z140">
        <v>4</v>
      </c>
    </row>
    <row r="141" spans="1:26" ht="15.75" customHeight="1" thickBot="1" x14ac:dyDescent="0.3">
      <c r="A141" s="1">
        <v>2021</v>
      </c>
      <c r="B141" s="1">
        <v>7</v>
      </c>
      <c r="C141" s="1">
        <v>18</v>
      </c>
      <c r="D141" s="1">
        <v>18.600000000000001</v>
      </c>
      <c r="E141" s="1" t="s">
        <v>14</v>
      </c>
      <c r="F141" s="17" t="s">
        <v>16</v>
      </c>
      <c r="G141">
        <f t="shared" ref="G141:G193" si="9">D141-15</f>
        <v>3.6000000000000014</v>
      </c>
      <c r="H141" s="5">
        <v>44395</v>
      </c>
      <c r="I141" s="60">
        <f t="shared" si="8"/>
        <v>18.600000000000001</v>
      </c>
      <c r="J141" s="55">
        <v>0</v>
      </c>
      <c r="K141" s="167">
        <v>1.75</v>
      </c>
      <c r="L141" s="167">
        <v>6.375</v>
      </c>
      <c r="M141" s="167">
        <v>74</v>
      </c>
      <c r="N141" s="168" t="s">
        <v>117</v>
      </c>
      <c r="R141" s="78"/>
      <c r="W141" s="57">
        <v>12</v>
      </c>
      <c r="X141" s="57">
        <v>5</v>
      </c>
      <c r="Y141">
        <v>6</v>
      </c>
      <c r="Z141">
        <v>7</v>
      </c>
    </row>
    <row r="142" spans="1:26" ht="15.75" customHeight="1" thickBot="1" x14ac:dyDescent="0.3">
      <c r="A142" s="1">
        <v>2021</v>
      </c>
      <c r="B142" s="1">
        <v>7</v>
      </c>
      <c r="C142" s="1">
        <v>19</v>
      </c>
      <c r="D142" s="1">
        <v>18.899999999999999</v>
      </c>
      <c r="E142" s="1" t="s">
        <v>14</v>
      </c>
      <c r="F142" s="17" t="s">
        <v>16</v>
      </c>
      <c r="G142">
        <f t="shared" si="9"/>
        <v>3.8999999999999986</v>
      </c>
      <c r="H142" s="5">
        <v>44396</v>
      </c>
      <c r="I142" s="60">
        <f t="shared" si="8"/>
        <v>18.899999999999999</v>
      </c>
      <c r="J142" s="55">
        <v>0.3</v>
      </c>
      <c r="K142" s="167">
        <v>1</v>
      </c>
      <c r="L142" s="167">
        <v>3.625</v>
      </c>
      <c r="M142" s="167">
        <v>74.75</v>
      </c>
      <c r="N142" s="168" t="s">
        <v>117</v>
      </c>
      <c r="R142" s="78"/>
      <c r="W142" s="57">
        <v>8</v>
      </c>
      <c r="X142" s="57">
        <v>3</v>
      </c>
      <c r="Y142">
        <v>5</v>
      </c>
      <c r="Z142">
        <v>6</v>
      </c>
    </row>
    <row r="143" spans="1:26" ht="15.75" customHeight="1" thickBot="1" x14ac:dyDescent="0.3">
      <c r="A143" s="1">
        <v>2021</v>
      </c>
      <c r="B143" s="1">
        <v>7</v>
      </c>
      <c r="C143" s="1">
        <v>20</v>
      </c>
      <c r="D143" s="1">
        <v>18.100000000000001</v>
      </c>
      <c r="E143" s="1" t="s">
        <v>14</v>
      </c>
      <c r="F143" s="17" t="s">
        <v>16</v>
      </c>
      <c r="G143">
        <f t="shared" si="9"/>
        <v>3.1000000000000014</v>
      </c>
      <c r="H143" s="5">
        <v>44397</v>
      </c>
      <c r="I143" s="60">
        <f t="shared" si="8"/>
        <v>18.100000000000001</v>
      </c>
      <c r="J143" s="55">
        <v>0</v>
      </c>
      <c r="K143" s="167">
        <v>0.875</v>
      </c>
      <c r="L143" s="167">
        <v>3.5</v>
      </c>
      <c r="M143" s="167">
        <v>67.375</v>
      </c>
      <c r="N143" s="168" t="s">
        <v>129</v>
      </c>
      <c r="R143" s="78"/>
      <c r="W143" s="57">
        <v>11</v>
      </c>
      <c r="X143" s="57">
        <v>2</v>
      </c>
      <c r="Y143">
        <v>6</v>
      </c>
      <c r="Z143">
        <v>9</v>
      </c>
    </row>
    <row r="144" spans="1:26" ht="15.75" customHeight="1" thickBot="1" x14ac:dyDescent="0.3">
      <c r="A144" s="1">
        <v>2021</v>
      </c>
      <c r="B144" s="1">
        <v>7</v>
      </c>
      <c r="C144" s="1">
        <v>21</v>
      </c>
      <c r="D144" s="1">
        <v>20.6</v>
      </c>
      <c r="E144" s="1" t="s">
        <v>14</v>
      </c>
      <c r="F144" s="17" t="s">
        <v>16</v>
      </c>
      <c r="G144">
        <f t="shared" si="9"/>
        <v>5.6000000000000014</v>
      </c>
      <c r="H144" s="5">
        <v>44398</v>
      </c>
      <c r="I144" s="60">
        <f t="shared" si="8"/>
        <v>20.6</v>
      </c>
      <c r="J144" s="55">
        <v>0</v>
      </c>
      <c r="K144" s="167">
        <v>0.875</v>
      </c>
      <c r="L144" s="167">
        <v>4</v>
      </c>
      <c r="M144" s="167">
        <v>64.125</v>
      </c>
      <c r="N144" s="168" t="s">
        <v>129</v>
      </c>
      <c r="R144" s="78"/>
      <c r="W144" s="57">
        <v>14</v>
      </c>
      <c r="X144" s="57">
        <v>2</v>
      </c>
      <c r="Y144">
        <v>5</v>
      </c>
      <c r="Z144">
        <v>13</v>
      </c>
    </row>
    <row r="145" spans="1:27" ht="15.75" customHeight="1" thickBot="1" x14ac:dyDescent="0.3">
      <c r="A145" s="1">
        <v>2021</v>
      </c>
      <c r="B145" s="1">
        <v>7</v>
      </c>
      <c r="C145" s="1">
        <v>22</v>
      </c>
      <c r="D145" s="1">
        <v>21.7</v>
      </c>
      <c r="E145" s="1" t="s">
        <v>14</v>
      </c>
      <c r="F145" s="17" t="s">
        <v>16</v>
      </c>
      <c r="G145">
        <f t="shared" si="9"/>
        <v>6.6999999999999993</v>
      </c>
      <c r="H145" s="5">
        <v>44399</v>
      </c>
      <c r="I145" s="60">
        <f t="shared" si="8"/>
        <v>21.7</v>
      </c>
      <c r="J145" s="55">
        <v>0</v>
      </c>
      <c r="K145" s="167">
        <v>1.25</v>
      </c>
      <c r="L145" s="167">
        <v>5</v>
      </c>
      <c r="M145" s="167">
        <v>59.625</v>
      </c>
      <c r="N145" s="168" t="s">
        <v>125</v>
      </c>
      <c r="R145" s="78"/>
      <c r="W145" s="57">
        <v>16</v>
      </c>
      <c r="X145" s="57">
        <v>1</v>
      </c>
      <c r="Y145">
        <v>6</v>
      </c>
      <c r="Z145">
        <v>15</v>
      </c>
    </row>
    <row r="146" spans="1:27" ht="15.75" customHeight="1" thickBot="1" x14ac:dyDescent="0.3">
      <c r="A146" s="1">
        <v>2021</v>
      </c>
      <c r="B146" s="1">
        <v>7</v>
      </c>
      <c r="C146" s="1">
        <v>23</v>
      </c>
      <c r="D146" s="1">
        <v>20.8</v>
      </c>
      <c r="E146" s="1" t="s">
        <v>14</v>
      </c>
      <c r="F146" s="17" t="s">
        <v>16</v>
      </c>
      <c r="G146">
        <f t="shared" si="9"/>
        <v>5.8000000000000007</v>
      </c>
      <c r="H146" s="5">
        <v>44400</v>
      </c>
      <c r="I146" s="60">
        <f t="shared" si="8"/>
        <v>20.8</v>
      </c>
      <c r="J146" s="55">
        <v>0.4</v>
      </c>
      <c r="K146" s="167">
        <v>1</v>
      </c>
      <c r="L146" s="167">
        <v>3.25</v>
      </c>
      <c r="M146" s="167">
        <v>81.875</v>
      </c>
      <c r="N146" s="168" t="s">
        <v>117</v>
      </c>
      <c r="R146" s="78"/>
      <c r="W146" s="57">
        <v>11</v>
      </c>
      <c r="X146" s="57">
        <v>1</v>
      </c>
      <c r="Y146">
        <v>5</v>
      </c>
      <c r="Z146">
        <v>14</v>
      </c>
    </row>
    <row r="147" spans="1:27" ht="15.75" customHeight="1" thickBot="1" x14ac:dyDescent="0.3">
      <c r="A147" s="1">
        <v>2021</v>
      </c>
      <c r="B147" s="1">
        <v>7</v>
      </c>
      <c r="C147" s="1">
        <v>24</v>
      </c>
      <c r="D147" s="1">
        <v>21.3</v>
      </c>
      <c r="E147" s="1" t="s">
        <v>14</v>
      </c>
      <c r="F147" s="17" t="s">
        <v>16</v>
      </c>
      <c r="G147">
        <f t="shared" si="9"/>
        <v>6.3000000000000007</v>
      </c>
      <c r="H147" s="5">
        <v>44401</v>
      </c>
      <c r="I147" s="60">
        <f t="shared" si="8"/>
        <v>21.3</v>
      </c>
      <c r="J147" s="55">
        <v>2.1</v>
      </c>
      <c r="K147" s="167">
        <v>0.75</v>
      </c>
      <c r="L147" s="167">
        <v>3.125</v>
      </c>
      <c r="M147" s="167">
        <v>87</v>
      </c>
      <c r="N147" s="168" t="s">
        <v>118</v>
      </c>
      <c r="R147" s="78"/>
      <c r="W147" s="57">
        <v>6</v>
      </c>
      <c r="Y147">
        <v>4</v>
      </c>
      <c r="Z147">
        <v>12</v>
      </c>
    </row>
    <row r="148" spans="1:27" ht="15.75" customHeight="1" thickBot="1" x14ac:dyDescent="0.3">
      <c r="A148" s="1">
        <v>2021</v>
      </c>
      <c r="B148" s="1">
        <v>7</v>
      </c>
      <c r="C148" s="1">
        <v>25</v>
      </c>
      <c r="D148" s="1">
        <v>22.2</v>
      </c>
      <c r="E148" s="1" t="s">
        <v>14</v>
      </c>
      <c r="F148" s="17" t="s">
        <v>16</v>
      </c>
      <c r="G148">
        <f t="shared" si="9"/>
        <v>7.1999999999999993</v>
      </c>
      <c r="H148" s="5">
        <v>44402</v>
      </c>
      <c r="I148" s="60">
        <f t="shared" si="8"/>
        <v>22.2</v>
      </c>
      <c r="J148" s="55">
        <v>0</v>
      </c>
      <c r="K148" s="167">
        <v>0.875</v>
      </c>
      <c r="L148" s="167">
        <v>3.5</v>
      </c>
      <c r="M148" s="167">
        <v>73.75</v>
      </c>
      <c r="N148" s="168" t="s">
        <v>127</v>
      </c>
      <c r="R148" s="78"/>
      <c r="W148" s="57">
        <v>10</v>
      </c>
      <c r="Y148">
        <v>5</v>
      </c>
      <c r="Z148">
        <v>14</v>
      </c>
      <c r="AA148" s="57">
        <v>7</v>
      </c>
    </row>
    <row r="149" spans="1:27" ht="15.75" customHeight="1" thickBot="1" x14ac:dyDescent="0.3">
      <c r="A149" s="1">
        <v>2021</v>
      </c>
      <c r="B149" s="1">
        <v>7</v>
      </c>
      <c r="C149" s="1">
        <v>26</v>
      </c>
      <c r="D149" s="1">
        <v>23.4</v>
      </c>
      <c r="E149" s="1" t="s">
        <v>14</v>
      </c>
      <c r="F149" s="17" t="s">
        <v>16</v>
      </c>
      <c r="G149">
        <f t="shared" si="9"/>
        <v>8.3999999999999986</v>
      </c>
      <c r="H149" s="5">
        <v>44403</v>
      </c>
      <c r="I149" s="60">
        <f t="shared" si="8"/>
        <v>23.4</v>
      </c>
      <c r="J149" s="55">
        <v>0.4</v>
      </c>
      <c r="K149" s="167">
        <v>2.375</v>
      </c>
      <c r="L149" s="167">
        <v>6.625</v>
      </c>
      <c r="M149" s="167">
        <v>69.25</v>
      </c>
      <c r="N149" s="168" t="s">
        <v>119</v>
      </c>
      <c r="R149" s="78"/>
      <c r="W149" s="57">
        <v>7</v>
      </c>
      <c r="Y149">
        <v>4</v>
      </c>
      <c r="Z149" s="57">
        <v>13</v>
      </c>
      <c r="AA149" s="57">
        <v>8</v>
      </c>
    </row>
    <row r="150" spans="1:27" ht="15.75" customHeight="1" thickBot="1" x14ac:dyDescent="0.3">
      <c r="A150" s="1">
        <v>2021</v>
      </c>
      <c r="B150" s="1">
        <v>7</v>
      </c>
      <c r="C150" s="1">
        <v>27</v>
      </c>
      <c r="D150" s="1">
        <v>18.600000000000001</v>
      </c>
      <c r="E150" s="1" t="s">
        <v>14</v>
      </c>
      <c r="F150" s="17" t="s">
        <v>16</v>
      </c>
      <c r="G150">
        <f t="shared" si="9"/>
        <v>3.6000000000000014</v>
      </c>
      <c r="H150" s="5">
        <v>44404</v>
      </c>
      <c r="I150" s="60">
        <f t="shared" si="8"/>
        <v>18.600000000000001</v>
      </c>
      <c r="J150" s="55">
        <v>0</v>
      </c>
      <c r="K150" s="167">
        <v>1.5</v>
      </c>
      <c r="L150" s="167">
        <v>4.625</v>
      </c>
      <c r="M150" s="167">
        <v>69.75</v>
      </c>
      <c r="N150" s="168" t="s">
        <v>120</v>
      </c>
      <c r="R150" s="78"/>
      <c r="W150" s="57">
        <v>9</v>
      </c>
      <c r="Y150">
        <v>4</v>
      </c>
      <c r="Z150" s="57">
        <v>15</v>
      </c>
      <c r="AA150" s="57">
        <v>12</v>
      </c>
    </row>
    <row r="151" spans="1:27" ht="15.75" customHeight="1" thickBot="1" x14ac:dyDescent="0.3">
      <c r="A151" s="1">
        <v>2021</v>
      </c>
      <c r="B151" s="1">
        <v>7</v>
      </c>
      <c r="C151" s="1">
        <v>28</v>
      </c>
      <c r="D151" s="1">
        <v>16.8</v>
      </c>
      <c r="E151" s="1" t="s">
        <v>14</v>
      </c>
      <c r="F151" s="17" t="s">
        <v>16</v>
      </c>
      <c r="G151">
        <f t="shared" si="9"/>
        <v>1.8000000000000007</v>
      </c>
      <c r="H151" s="5">
        <v>44405</v>
      </c>
      <c r="I151" s="60">
        <f t="shared" si="8"/>
        <v>16.8</v>
      </c>
      <c r="J151" s="55">
        <v>0</v>
      </c>
      <c r="K151" s="167">
        <v>0.75</v>
      </c>
      <c r="L151" s="167">
        <v>3.25</v>
      </c>
      <c r="M151" s="167">
        <v>63.125</v>
      </c>
      <c r="N151" s="168" t="s">
        <v>121</v>
      </c>
      <c r="R151" s="78"/>
      <c r="W151" s="57">
        <v>7</v>
      </c>
      <c r="Y151">
        <v>3</v>
      </c>
      <c r="Z151" s="57">
        <v>13</v>
      </c>
      <c r="AA151" s="57">
        <v>15</v>
      </c>
    </row>
    <row r="152" spans="1:27" ht="15.75" customHeight="1" thickBot="1" x14ac:dyDescent="0.3">
      <c r="A152" s="1">
        <v>2021</v>
      </c>
      <c r="B152" s="1">
        <v>7</v>
      </c>
      <c r="C152" s="1">
        <v>29</v>
      </c>
      <c r="D152" s="1">
        <v>17</v>
      </c>
      <c r="E152" s="1" t="s">
        <v>14</v>
      </c>
      <c r="F152" s="17" t="s">
        <v>16</v>
      </c>
      <c r="G152">
        <f t="shared" si="9"/>
        <v>2</v>
      </c>
      <c r="H152" s="5">
        <v>44406</v>
      </c>
      <c r="I152" s="60">
        <f t="shared" si="8"/>
        <v>17</v>
      </c>
      <c r="J152" s="55">
        <v>0</v>
      </c>
      <c r="K152" s="167">
        <v>0.5</v>
      </c>
      <c r="L152" s="167">
        <v>2.5</v>
      </c>
      <c r="M152" s="167">
        <v>59.875</v>
      </c>
      <c r="N152" s="168" t="s">
        <v>117</v>
      </c>
      <c r="R152" s="78"/>
      <c r="W152" s="57">
        <v>5</v>
      </c>
      <c r="Y152">
        <v>3</v>
      </c>
      <c r="Z152" s="57">
        <v>11</v>
      </c>
      <c r="AA152" s="57">
        <v>18</v>
      </c>
    </row>
    <row r="153" spans="1:27" ht="15.75" customHeight="1" thickBot="1" x14ac:dyDescent="0.3">
      <c r="A153" s="1">
        <v>2021</v>
      </c>
      <c r="B153" s="1">
        <v>7</v>
      </c>
      <c r="C153" s="1">
        <v>30</v>
      </c>
      <c r="D153" s="1">
        <v>18.2</v>
      </c>
      <c r="E153" s="1" t="s">
        <v>14</v>
      </c>
      <c r="F153" s="17" t="s">
        <v>16</v>
      </c>
      <c r="G153">
        <f t="shared" si="9"/>
        <v>3.1999999999999993</v>
      </c>
      <c r="H153" s="5">
        <v>44407</v>
      </c>
      <c r="I153" s="60">
        <f t="shared" si="8"/>
        <v>18.2</v>
      </c>
      <c r="J153" s="55">
        <v>0</v>
      </c>
      <c r="K153" s="167">
        <v>1.5</v>
      </c>
      <c r="L153" s="167">
        <v>4.5</v>
      </c>
      <c r="M153" s="167">
        <v>60.875</v>
      </c>
      <c r="N153" s="168" t="s">
        <v>120</v>
      </c>
      <c r="R153" s="78"/>
      <c r="W153" s="57">
        <v>4</v>
      </c>
      <c r="Y153">
        <v>3</v>
      </c>
      <c r="Z153" s="57">
        <v>9</v>
      </c>
      <c r="AA153" s="57">
        <v>22</v>
      </c>
    </row>
    <row r="154" spans="1:27" ht="15.75" customHeight="1" thickBot="1" x14ac:dyDescent="0.3">
      <c r="A154" s="1">
        <v>2021</v>
      </c>
      <c r="B154" s="1">
        <v>7</v>
      </c>
      <c r="C154" s="1">
        <v>31</v>
      </c>
      <c r="D154" s="1">
        <v>18.5</v>
      </c>
      <c r="E154" s="1" t="s">
        <v>14</v>
      </c>
      <c r="F154" s="17" t="s">
        <v>16</v>
      </c>
      <c r="G154">
        <f t="shared" si="9"/>
        <v>3.5</v>
      </c>
      <c r="H154" s="5">
        <v>44408</v>
      </c>
      <c r="I154" s="60">
        <f t="shared" si="8"/>
        <v>18.5</v>
      </c>
      <c r="J154" s="55">
        <v>0</v>
      </c>
      <c r="K154" s="167">
        <v>1</v>
      </c>
      <c r="L154" s="167">
        <v>3</v>
      </c>
      <c r="M154" s="167">
        <v>58.25</v>
      </c>
      <c r="N154" s="168" t="s">
        <v>124</v>
      </c>
      <c r="R154" s="78"/>
      <c r="W154" s="57">
        <v>3</v>
      </c>
      <c r="Y154">
        <v>2</v>
      </c>
      <c r="Z154" s="57">
        <v>7</v>
      </c>
      <c r="AA154" s="57">
        <v>26</v>
      </c>
    </row>
    <row r="155" spans="1:27" ht="15.75" customHeight="1" thickBot="1" x14ac:dyDescent="0.3">
      <c r="A155" s="1">
        <v>2021</v>
      </c>
      <c r="B155" s="1">
        <v>8</v>
      </c>
      <c r="C155" s="1">
        <v>1</v>
      </c>
      <c r="D155" s="1">
        <v>22.7</v>
      </c>
      <c r="E155" s="1" t="s">
        <v>14</v>
      </c>
      <c r="F155" s="17" t="s">
        <v>16</v>
      </c>
      <c r="G155">
        <f t="shared" si="9"/>
        <v>7.6999999999999993</v>
      </c>
      <c r="H155" s="5">
        <v>44409</v>
      </c>
      <c r="I155" s="60">
        <f t="shared" si="8"/>
        <v>22.7</v>
      </c>
      <c r="J155" s="55">
        <v>0</v>
      </c>
      <c r="K155" s="167">
        <v>1.25</v>
      </c>
      <c r="L155" s="167">
        <v>4.25</v>
      </c>
      <c r="M155" s="167">
        <v>42.625</v>
      </c>
      <c r="N155" s="168" t="s">
        <v>118</v>
      </c>
      <c r="R155" s="78"/>
      <c r="W155" s="57">
        <v>5</v>
      </c>
      <c r="Y155">
        <v>3</v>
      </c>
      <c r="Z155" s="57">
        <v>9</v>
      </c>
      <c r="AA155" s="57">
        <v>32</v>
      </c>
    </row>
    <row r="156" spans="1:27" ht="15.75" customHeight="1" thickBot="1" x14ac:dyDescent="0.3">
      <c r="A156" s="1">
        <v>2021</v>
      </c>
      <c r="B156" s="1">
        <v>8</v>
      </c>
      <c r="C156" s="1">
        <v>2</v>
      </c>
      <c r="D156" s="1">
        <v>24.1</v>
      </c>
      <c r="E156" s="1" t="s">
        <v>14</v>
      </c>
      <c r="F156" s="17" t="s">
        <v>16</v>
      </c>
      <c r="G156">
        <f t="shared" si="9"/>
        <v>9.1000000000000014</v>
      </c>
      <c r="H156" s="5">
        <v>44410</v>
      </c>
      <c r="I156" s="60">
        <f t="shared" si="8"/>
        <v>24.1</v>
      </c>
      <c r="J156" s="55">
        <v>0</v>
      </c>
      <c r="K156" s="167">
        <v>1.5</v>
      </c>
      <c r="L156" s="167">
        <v>6.625</v>
      </c>
      <c r="M156" s="167">
        <v>59.625</v>
      </c>
      <c r="N156" s="168" t="s">
        <v>120</v>
      </c>
      <c r="R156" s="78"/>
      <c r="W156" s="57">
        <v>6</v>
      </c>
      <c r="Y156">
        <v>2</v>
      </c>
      <c r="Z156" s="57">
        <v>11</v>
      </c>
      <c r="AA156" s="57">
        <v>42</v>
      </c>
    </row>
    <row r="157" spans="1:27" ht="15.75" customHeight="1" thickBot="1" x14ac:dyDescent="0.3">
      <c r="A157" s="1">
        <v>2021</v>
      </c>
      <c r="B157" s="1">
        <v>8</v>
      </c>
      <c r="C157" s="1">
        <v>3</v>
      </c>
      <c r="D157" s="1">
        <v>20.2</v>
      </c>
      <c r="E157" s="1" t="s">
        <v>14</v>
      </c>
      <c r="F157" s="17" t="s">
        <v>16</v>
      </c>
      <c r="G157">
        <f t="shared" si="9"/>
        <v>5.1999999999999993</v>
      </c>
      <c r="H157" s="5">
        <v>44411</v>
      </c>
      <c r="I157" s="60">
        <f t="shared" si="8"/>
        <v>20.2</v>
      </c>
      <c r="J157" s="55">
        <v>3.1</v>
      </c>
      <c r="K157" s="167">
        <v>1.25</v>
      </c>
      <c r="L157" s="167">
        <v>4.125</v>
      </c>
      <c r="M157" s="167">
        <v>80.125</v>
      </c>
      <c r="N157" s="168" t="s">
        <v>121</v>
      </c>
      <c r="R157" s="78"/>
      <c r="W157" s="57">
        <v>2</v>
      </c>
      <c r="Y157">
        <v>1</v>
      </c>
      <c r="Z157" s="57">
        <v>8</v>
      </c>
      <c r="AA157" s="57">
        <v>37</v>
      </c>
    </row>
    <row r="158" spans="1:27" ht="15.75" customHeight="1" thickBot="1" x14ac:dyDescent="0.3">
      <c r="A158" s="1">
        <v>2021</v>
      </c>
      <c r="B158" s="1">
        <v>8</v>
      </c>
      <c r="C158" s="1">
        <v>4</v>
      </c>
      <c r="D158" s="1">
        <v>18.3</v>
      </c>
      <c r="E158" s="1" t="s">
        <v>14</v>
      </c>
      <c r="F158" s="17" t="s">
        <v>16</v>
      </c>
      <c r="G158">
        <f t="shared" si="9"/>
        <v>3.3000000000000007</v>
      </c>
      <c r="H158" s="5">
        <v>44412</v>
      </c>
      <c r="I158" s="60">
        <f t="shared" si="8"/>
        <v>18.3</v>
      </c>
      <c r="J158" s="55">
        <v>3.1</v>
      </c>
      <c r="K158" s="167">
        <v>1</v>
      </c>
      <c r="L158" s="167">
        <v>5</v>
      </c>
      <c r="M158" s="167">
        <v>86.875</v>
      </c>
      <c r="N158" s="168" t="s">
        <v>122</v>
      </c>
      <c r="R158" s="78"/>
      <c r="W158" s="57">
        <v>1</v>
      </c>
      <c r="Z158" s="57">
        <v>5</v>
      </c>
      <c r="AA158" s="57">
        <v>46</v>
      </c>
    </row>
    <row r="159" spans="1:27" ht="15.75" customHeight="1" thickBot="1" x14ac:dyDescent="0.3">
      <c r="A159" s="1">
        <v>2021</v>
      </c>
      <c r="B159" s="1">
        <v>8</v>
      </c>
      <c r="C159" s="1">
        <v>5</v>
      </c>
      <c r="D159" s="1">
        <v>17.3</v>
      </c>
      <c r="E159" s="1" t="s">
        <v>14</v>
      </c>
      <c r="F159" s="17" t="s">
        <v>16</v>
      </c>
      <c r="G159">
        <f t="shared" si="9"/>
        <v>2.3000000000000007</v>
      </c>
      <c r="H159" s="5">
        <v>44413</v>
      </c>
      <c r="I159" s="60">
        <f t="shared" si="8"/>
        <v>17.3</v>
      </c>
      <c r="J159" s="55">
        <v>0.3</v>
      </c>
      <c r="K159" s="167">
        <v>1.5</v>
      </c>
      <c r="L159" s="167">
        <v>4.875</v>
      </c>
      <c r="M159" s="167">
        <v>80.625</v>
      </c>
      <c r="N159" s="168" t="s">
        <v>119</v>
      </c>
      <c r="R159" s="78"/>
      <c r="W159" s="57">
        <v>2</v>
      </c>
      <c r="Z159" s="57">
        <v>4</v>
      </c>
      <c r="AA159" s="57">
        <v>52</v>
      </c>
    </row>
    <row r="160" spans="1:27" ht="15.75" customHeight="1" thickBot="1" x14ac:dyDescent="0.3">
      <c r="A160" s="1">
        <v>2021</v>
      </c>
      <c r="B160" s="1">
        <v>8</v>
      </c>
      <c r="C160" s="1">
        <v>6</v>
      </c>
      <c r="D160" s="1">
        <v>19</v>
      </c>
      <c r="E160" s="1" t="s">
        <v>14</v>
      </c>
      <c r="F160" s="17" t="s">
        <v>16</v>
      </c>
      <c r="G160">
        <f t="shared" si="9"/>
        <v>4</v>
      </c>
      <c r="H160" s="5">
        <v>44414</v>
      </c>
      <c r="I160" s="60">
        <f t="shared" si="8"/>
        <v>19</v>
      </c>
      <c r="J160" s="55">
        <v>1.3</v>
      </c>
      <c r="K160" s="167">
        <v>1.75</v>
      </c>
      <c r="L160" s="167">
        <v>5.25</v>
      </c>
      <c r="M160" s="167">
        <v>80.625</v>
      </c>
      <c r="N160" s="168" t="s">
        <v>119</v>
      </c>
      <c r="R160" s="78"/>
      <c r="W160" s="57">
        <v>1</v>
      </c>
      <c r="Z160" s="57">
        <v>3</v>
      </c>
      <c r="AA160" s="57">
        <v>52</v>
      </c>
    </row>
    <row r="161" spans="1:28" ht="15.75" customHeight="1" thickBot="1" x14ac:dyDescent="0.3">
      <c r="A161" s="1">
        <v>2021</v>
      </c>
      <c r="B161" s="1">
        <v>8</v>
      </c>
      <c r="C161" s="1">
        <v>7</v>
      </c>
      <c r="D161" s="1">
        <v>18.600000000000001</v>
      </c>
      <c r="E161" s="1" t="s">
        <v>14</v>
      </c>
      <c r="F161" s="17" t="s">
        <v>16</v>
      </c>
      <c r="G161">
        <f t="shared" si="9"/>
        <v>3.6000000000000014</v>
      </c>
      <c r="H161" s="5">
        <v>44415</v>
      </c>
      <c r="I161" s="60">
        <f t="shared" si="8"/>
        <v>18.600000000000001</v>
      </c>
      <c r="J161" s="55">
        <v>2.2999999999999998</v>
      </c>
      <c r="K161" s="167">
        <v>0.625</v>
      </c>
      <c r="L161" s="167">
        <v>2.5</v>
      </c>
      <c r="M161" s="167">
        <v>84.75</v>
      </c>
      <c r="N161" s="168" t="s">
        <v>118</v>
      </c>
      <c r="R161" s="78"/>
      <c r="W161" s="57">
        <v>1</v>
      </c>
      <c r="Z161" s="57">
        <v>1</v>
      </c>
      <c r="AA161" s="57">
        <v>59</v>
      </c>
    </row>
    <row r="162" spans="1:28" ht="15.75" customHeight="1" thickBot="1" x14ac:dyDescent="0.3">
      <c r="A162" s="1">
        <v>2021</v>
      </c>
      <c r="B162" s="1">
        <v>8</v>
      </c>
      <c r="C162" s="1">
        <v>8</v>
      </c>
      <c r="D162" s="1">
        <v>20.2</v>
      </c>
      <c r="E162" s="1" t="s">
        <v>14</v>
      </c>
      <c r="F162" s="17" t="s">
        <v>16</v>
      </c>
      <c r="G162">
        <f t="shared" si="9"/>
        <v>5.1999999999999993</v>
      </c>
      <c r="H162" s="5">
        <v>44416</v>
      </c>
      <c r="I162" s="60">
        <f t="shared" si="8"/>
        <v>20.2</v>
      </c>
      <c r="J162" s="55">
        <v>0</v>
      </c>
      <c r="K162" s="167">
        <v>0.75</v>
      </c>
      <c r="L162" s="167">
        <v>2.5</v>
      </c>
      <c r="M162" s="167">
        <v>75.75</v>
      </c>
      <c r="N162" s="168" t="s">
        <v>130</v>
      </c>
      <c r="R162" s="78"/>
      <c r="W162" s="57">
        <v>1</v>
      </c>
      <c r="Z162" s="57">
        <v>3</v>
      </c>
      <c r="AA162" s="57">
        <v>67</v>
      </c>
      <c r="AB162">
        <v>7</v>
      </c>
    </row>
    <row r="163" spans="1:28" ht="15.75" customHeight="1" thickBot="1" x14ac:dyDescent="0.3">
      <c r="A163" s="1">
        <v>2021</v>
      </c>
      <c r="B163" s="1">
        <v>8</v>
      </c>
      <c r="C163" s="1">
        <v>9</v>
      </c>
      <c r="D163" s="1">
        <v>21.4</v>
      </c>
      <c r="E163" s="1" t="s">
        <v>14</v>
      </c>
      <c r="F163" s="17" t="s">
        <v>16</v>
      </c>
      <c r="G163">
        <f t="shared" si="9"/>
        <v>6.3999999999999986</v>
      </c>
      <c r="H163" s="5">
        <v>44417</v>
      </c>
      <c r="I163" s="60">
        <f t="shared" si="8"/>
        <v>21.4</v>
      </c>
      <c r="J163" s="55">
        <v>0</v>
      </c>
      <c r="K163" s="167">
        <v>1.375</v>
      </c>
      <c r="L163" s="167">
        <v>4.5</v>
      </c>
      <c r="M163" s="167">
        <v>75</v>
      </c>
      <c r="N163" s="168" t="s">
        <v>129</v>
      </c>
      <c r="R163" s="78"/>
      <c r="Z163" s="57">
        <v>1</v>
      </c>
      <c r="AA163" s="57">
        <v>80</v>
      </c>
      <c r="AB163">
        <v>12</v>
      </c>
    </row>
    <row r="164" spans="1:28" ht="15.75" customHeight="1" thickBot="1" x14ac:dyDescent="0.3">
      <c r="A164" s="1">
        <v>2021</v>
      </c>
      <c r="B164" s="1">
        <v>8</v>
      </c>
      <c r="C164" s="1">
        <v>10</v>
      </c>
      <c r="D164" s="1">
        <v>21.3</v>
      </c>
      <c r="E164" s="1" t="s">
        <v>14</v>
      </c>
      <c r="F164" s="17" t="s">
        <v>16</v>
      </c>
      <c r="G164">
        <f t="shared" si="9"/>
        <v>6.3000000000000007</v>
      </c>
      <c r="H164" s="5">
        <v>44418</v>
      </c>
      <c r="I164" s="60">
        <f t="shared" si="8"/>
        <v>21.3</v>
      </c>
      <c r="J164" s="55">
        <v>0.7</v>
      </c>
      <c r="K164" s="167">
        <v>1.375</v>
      </c>
      <c r="L164" s="167">
        <v>6.875</v>
      </c>
      <c r="M164" s="167">
        <v>76</v>
      </c>
      <c r="N164" s="168" t="s">
        <v>129</v>
      </c>
      <c r="R164" s="78"/>
      <c r="Z164" s="57">
        <v>1</v>
      </c>
      <c r="AA164" s="57">
        <v>76</v>
      </c>
      <c r="AB164">
        <v>9</v>
      </c>
    </row>
    <row r="165" spans="1:28" ht="15.75" customHeight="1" thickBot="1" x14ac:dyDescent="0.3">
      <c r="A165" s="1">
        <v>2021</v>
      </c>
      <c r="B165" s="1">
        <v>8</v>
      </c>
      <c r="C165" s="1">
        <v>11</v>
      </c>
      <c r="D165" s="1">
        <v>18.2</v>
      </c>
      <c r="E165" s="1" t="s">
        <v>14</v>
      </c>
      <c r="F165" s="17" t="s">
        <v>16</v>
      </c>
      <c r="G165">
        <f t="shared" si="9"/>
        <v>3.1999999999999993</v>
      </c>
      <c r="H165" s="5">
        <v>44419</v>
      </c>
      <c r="I165" s="60">
        <f t="shared" si="8"/>
        <v>18.2</v>
      </c>
      <c r="J165" s="55">
        <v>9.5</v>
      </c>
      <c r="K165" s="167">
        <v>2.625</v>
      </c>
      <c r="L165" s="167">
        <v>6.5</v>
      </c>
      <c r="M165" s="167">
        <v>85.375</v>
      </c>
      <c r="N165" s="168" t="s">
        <v>117</v>
      </c>
      <c r="R165" s="78"/>
      <c r="AA165" s="57">
        <v>18</v>
      </c>
      <c r="AB165">
        <v>2</v>
      </c>
    </row>
    <row r="166" spans="1:28" ht="15.75" customHeight="1" thickBot="1" x14ac:dyDescent="0.3">
      <c r="A166" s="1">
        <v>2021</v>
      </c>
      <c r="B166" s="1">
        <v>8</v>
      </c>
      <c r="C166" s="1">
        <v>12</v>
      </c>
      <c r="D166" s="1">
        <v>18.899999999999999</v>
      </c>
      <c r="E166" s="1" t="s">
        <v>14</v>
      </c>
      <c r="F166" s="17" t="s">
        <v>16</v>
      </c>
      <c r="G166">
        <f t="shared" si="9"/>
        <v>3.8999999999999986</v>
      </c>
      <c r="H166" s="5">
        <v>44420</v>
      </c>
      <c r="I166" s="60">
        <f t="shared" si="8"/>
        <v>18.899999999999999</v>
      </c>
      <c r="J166" s="55">
        <v>2.1</v>
      </c>
      <c r="K166" s="167">
        <v>1.875</v>
      </c>
      <c r="L166" s="167">
        <v>5.25</v>
      </c>
      <c r="M166" s="167">
        <v>84.125</v>
      </c>
      <c r="N166" s="168" t="s">
        <v>123</v>
      </c>
      <c r="R166" s="78"/>
      <c r="AA166" s="57">
        <v>39</v>
      </c>
      <c r="AB166">
        <v>5</v>
      </c>
    </row>
    <row r="167" spans="1:28" ht="15.75" customHeight="1" thickBot="1" x14ac:dyDescent="0.3">
      <c r="A167" s="1">
        <v>2021</v>
      </c>
      <c r="B167" s="1">
        <v>8</v>
      </c>
      <c r="C167" s="1">
        <v>13</v>
      </c>
      <c r="D167" s="1">
        <v>15.2</v>
      </c>
      <c r="E167" s="1" t="s">
        <v>14</v>
      </c>
      <c r="F167" s="17" t="s">
        <v>16</v>
      </c>
      <c r="G167">
        <f t="shared" si="9"/>
        <v>0.19999999999999929</v>
      </c>
      <c r="H167" s="5">
        <v>44421</v>
      </c>
      <c r="I167" s="60">
        <f t="shared" si="8"/>
        <v>15.2</v>
      </c>
      <c r="J167" s="55">
        <v>0</v>
      </c>
      <c r="K167" s="167">
        <v>1.875</v>
      </c>
      <c r="L167" s="167">
        <v>5.5</v>
      </c>
      <c r="M167" s="167">
        <v>86.375</v>
      </c>
      <c r="N167" s="168" t="s">
        <v>132</v>
      </c>
      <c r="R167" s="78"/>
      <c r="AA167" s="57">
        <v>48</v>
      </c>
      <c r="AB167">
        <v>14</v>
      </c>
    </row>
    <row r="168" spans="1:28" ht="15.75" customHeight="1" thickBot="1" x14ac:dyDescent="0.3">
      <c r="A168" s="1">
        <v>2021</v>
      </c>
      <c r="B168" s="1">
        <v>8</v>
      </c>
      <c r="C168" s="1">
        <v>14</v>
      </c>
      <c r="D168" s="1">
        <v>12.7</v>
      </c>
      <c r="E168" s="1" t="s">
        <v>13</v>
      </c>
      <c r="F168" s="17" t="s">
        <v>16</v>
      </c>
      <c r="G168">
        <f t="shared" si="9"/>
        <v>-2.3000000000000007</v>
      </c>
      <c r="H168" s="5">
        <v>44422</v>
      </c>
      <c r="I168" s="60">
        <f t="shared" si="8"/>
        <v>12.7</v>
      </c>
      <c r="J168" s="55">
        <v>0.3</v>
      </c>
      <c r="K168" s="167">
        <v>0.875</v>
      </c>
      <c r="L168" s="167">
        <v>3.625</v>
      </c>
      <c r="M168" s="167">
        <v>91.5</v>
      </c>
      <c r="N168" s="168" t="s">
        <v>119</v>
      </c>
      <c r="R168" s="78"/>
      <c r="AA168" s="57">
        <v>35</v>
      </c>
      <c r="AB168">
        <v>8</v>
      </c>
    </row>
    <row r="169" spans="1:28" ht="15.75" customHeight="1" thickBot="1" x14ac:dyDescent="0.3">
      <c r="A169" s="1">
        <v>2021</v>
      </c>
      <c r="B169" s="1">
        <v>8</v>
      </c>
      <c r="C169" s="1">
        <v>15</v>
      </c>
      <c r="D169" s="1">
        <v>15.4</v>
      </c>
      <c r="E169" s="1" t="s">
        <v>14</v>
      </c>
      <c r="F169" s="17" t="s">
        <v>16</v>
      </c>
      <c r="G169">
        <f t="shared" si="9"/>
        <v>0.40000000000000036</v>
      </c>
      <c r="H169" s="5">
        <v>44423</v>
      </c>
      <c r="I169" s="60">
        <f t="shared" si="8"/>
        <v>15.4</v>
      </c>
      <c r="J169" s="55">
        <v>0.4</v>
      </c>
      <c r="K169" s="167">
        <v>0.625</v>
      </c>
      <c r="L169" s="167">
        <v>2.5</v>
      </c>
      <c r="M169" s="167">
        <v>83.875</v>
      </c>
      <c r="N169" s="168" t="s">
        <v>121</v>
      </c>
      <c r="R169" s="78"/>
      <c r="AA169" s="57">
        <v>33</v>
      </c>
      <c r="AB169">
        <v>11</v>
      </c>
    </row>
    <row r="170" spans="1:28" ht="15.75" customHeight="1" thickBot="1" x14ac:dyDescent="0.3">
      <c r="A170" s="1">
        <v>2021</v>
      </c>
      <c r="B170" s="1">
        <v>8</v>
      </c>
      <c r="C170" s="1">
        <v>16</v>
      </c>
      <c r="D170" s="1">
        <v>17</v>
      </c>
      <c r="E170" s="1" t="s">
        <v>14</v>
      </c>
      <c r="F170" s="17" t="s">
        <v>16</v>
      </c>
      <c r="G170">
        <f t="shared" si="9"/>
        <v>2</v>
      </c>
      <c r="H170" s="5">
        <v>44424</v>
      </c>
      <c r="I170" s="60">
        <f t="shared" si="8"/>
        <v>17</v>
      </c>
      <c r="J170" s="55">
        <v>0</v>
      </c>
      <c r="K170" s="167">
        <v>0.375</v>
      </c>
      <c r="L170" s="167">
        <v>2.375</v>
      </c>
      <c r="M170" s="167">
        <v>74.5</v>
      </c>
      <c r="N170" s="168" t="s">
        <v>124</v>
      </c>
      <c r="R170" s="78"/>
      <c r="AA170" s="57">
        <v>29</v>
      </c>
      <c r="AB170">
        <v>22</v>
      </c>
    </row>
    <row r="171" spans="1:28" ht="15.75" customHeight="1" thickBot="1" x14ac:dyDescent="0.3">
      <c r="A171" s="1">
        <v>2021</v>
      </c>
      <c r="B171" s="1">
        <v>8</v>
      </c>
      <c r="C171" s="1">
        <v>17</v>
      </c>
      <c r="D171" s="1">
        <v>18.8</v>
      </c>
      <c r="E171" s="1" t="s">
        <v>14</v>
      </c>
      <c r="F171" s="17" t="s">
        <v>16</v>
      </c>
      <c r="G171">
        <f t="shared" si="9"/>
        <v>3.8000000000000007</v>
      </c>
      <c r="H171" s="5">
        <v>44425</v>
      </c>
      <c r="I171" s="60">
        <f t="shared" si="8"/>
        <v>18.8</v>
      </c>
      <c r="J171" s="55">
        <v>0</v>
      </c>
      <c r="K171" s="167">
        <v>0.875</v>
      </c>
      <c r="L171" s="167">
        <v>3</v>
      </c>
      <c r="M171" s="167">
        <v>72.75</v>
      </c>
      <c r="N171" s="168" t="s">
        <v>118</v>
      </c>
      <c r="R171" s="78"/>
      <c r="AA171" s="57">
        <v>22</v>
      </c>
      <c r="AB171">
        <v>48</v>
      </c>
    </row>
    <row r="172" spans="1:28" ht="15.75" customHeight="1" thickBot="1" x14ac:dyDescent="0.3">
      <c r="A172" s="1">
        <v>2021</v>
      </c>
      <c r="B172" s="1">
        <v>8</v>
      </c>
      <c r="C172" s="1">
        <v>18</v>
      </c>
      <c r="D172" s="1">
        <v>19.3</v>
      </c>
      <c r="E172" s="1" t="s">
        <v>14</v>
      </c>
      <c r="F172" s="17" t="s">
        <v>16</v>
      </c>
      <c r="G172">
        <f t="shared" si="9"/>
        <v>4.3000000000000007</v>
      </c>
      <c r="H172" s="5">
        <v>44426</v>
      </c>
      <c r="I172" s="60">
        <f t="shared" si="8"/>
        <v>19.3</v>
      </c>
      <c r="J172" s="55">
        <v>0</v>
      </c>
      <c r="K172" s="167">
        <v>1.125</v>
      </c>
      <c r="L172" s="167">
        <v>3.625</v>
      </c>
      <c r="M172" s="167">
        <v>68</v>
      </c>
      <c r="N172" s="168" t="s">
        <v>119</v>
      </c>
      <c r="R172" s="78"/>
      <c r="AA172" s="57">
        <v>16</v>
      </c>
      <c r="AB172">
        <v>31</v>
      </c>
    </row>
    <row r="173" spans="1:28" ht="15.75" customHeight="1" thickBot="1" x14ac:dyDescent="0.3">
      <c r="A173" s="1">
        <v>2021</v>
      </c>
      <c r="B173" s="1">
        <v>8</v>
      </c>
      <c r="C173" s="1">
        <v>19</v>
      </c>
      <c r="D173" s="1">
        <v>18.399999999999999</v>
      </c>
      <c r="E173" s="1" t="s">
        <v>14</v>
      </c>
      <c r="F173" s="17" t="s">
        <v>16</v>
      </c>
      <c r="G173">
        <f t="shared" si="9"/>
        <v>3.3999999999999986</v>
      </c>
      <c r="H173" s="5">
        <v>44427</v>
      </c>
      <c r="I173" s="60">
        <f t="shared" si="8"/>
        <v>18.399999999999999</v>
      </c>
      <c r="J173" s="55">
        <v>1.4</v>
      </c>
      <c r="K173" s="167">
        <v>1.25</v>
      </c>
      <c r="L173" s="167">
        <v>4.125</v>
      </c>
      <c r="M173" s="167">
        <v>70</v>
      </c>
      <c r="N173" s="168" t="s">
        <v>122</v>
      </c>
      <c r="R173" s="78"/>
      <c r="AA173" s="57">
        <v>17</v>
      </c>
      <c r="AB173">
        <v>18</v>
      </c>
    </row>
    <row r="174" spans="1:28" ht="15.75" customHeight="1" thickBot="1" x14ac:dyDescent="0.3">
      <c r="A174" s="1">
        <v>2021</v>
      </c>
      <c r="B174" s="1">
        <v>8</v>
      </c>
      <c r="C174" s="1">
        <v>20</v>
      </c>
      <c r="D174" s="1">
        <v>17</v>
      </c>
      <c r="E174" s="1" t="s">
        <v>14</v>
      </c>
      <c r="F174" s="17" t="s">
        <v>16</v>
      </c>
      <c r="G174">
        <f t="shared" si="9"/>
        <v>2</v>
      </c>
      <c r="H174" s="5">
        <v>44428</v>
      </c>
      <c r="I174" s="60">
        <f t="shared" si="8"/>
        <v>17</v>
      </c>
      <c r="J174" s="55">
        <v>0</v>
      </c>
      <c r="K174" s="167">
        <v>1.5</v>
      </c>
      <c r="L174" s="167">
        <v>5.125</v>
      </c>
      <c r="M174" s="167">
        <v>66.5</v>
      </c>
      <c r="N174" s="168" t="s">
        <v>126</v>
      </c>
      <c r="R174" s="78"/>
      <c r="AA174" s="57">
        <v>17</v>
      </c>
      <c r="AB174">
        <v>24</v>
      </c>
    </row>
    <row r="175" spans="1:28" ht="15.75" customHeight="1" thickBot="1" x14ac:dyDescent="0.3">
      <c r="A175" s="1">
        <v>2021</v>
      </c>
      <c r="B175" s="1">
        <v>8</v>
      </c>
      <c r="C175" s="1">
        <v>21</v>
      </c>
      <c r="D175" s="1">
        <v>14.1</v>
      </c>
      <c r="E175" s="1" t="s">
        <v>13</v>
      </c>
      <c r="F175" s="17" t="s">
        <v>16</v>
      </c>
      <c r="G175">
        <f t="shared" si="9"/>
        <v>-0.90000000000000036</v>
      </c>
      <c r="H175" s="5">
        <v>44429</v>
      </c>
      <c r="I175" s="60">
        <f t="shared" si="8"/>
        <v>14.1</v>
      </c>
      <c r="J175" s="55">
        <v>0</v>
      </c>
      <c r="K175" s="167">
        <v>1.125</v>
      </c>
      <c r="L175" s="167">
        <v>3.5</v>
      </c>
      <c r="M175" s="167">
        <v>65.25</v>
      </c>
      <c r="N175" s="168" t="s">
        <v>118</v>
      </c>
      <c r="R175" s="78"/>
      <c r="AA175" s="57">
        <v>14</v>
      </c>
      <c r="AB175">
        <v>16</v>
      </c>
    </row>
    <row r="176" spans="1:28" ht="15.75" customHeight="1" thickBot="1" x14ac:dyDescent="0.3">
      <c r="A176" s="1">
        <v>2021</v>
      </c>
      <c r="B176" s="1">
        <v>8</v>
      </c>
      <c r="C176" s="1">
        <v>22</v>
      </c>
      <c r="D176" s="1">
        <v>13.3</v>
      </c>
      <c r="E176" s="1" t="s">
        <v>13</v>
      </c>
      <c r="F176" s="17" t="s">
        <v>16</v>
      </c>
      <c r="G176">
        <f t="shared" si="9"/>
        <v>-1.6999999999999993</v>
      </c>
      <c r="H176" s="5">
        <v>44430</v>
      </c>
      <c r="I176" s="60">
        <f t="shared" si="8"/>
        <v>13.3</v>
      </c>
      <c r="J176" s="55">
        <v>0</v>
      </c>
      <c r="K176" s="167">
        <v>1.25</v>
      </c>
      <c r="L176" s="167">
        <v>4</v>
      </c>
      <c r="M176" s="167">
        <v>66.625</v>
      </c>
      <c r="N176" s="168" t="s">
        <v>124</v>
      </c>
      <c r="R176" s="78"/>
      <c r="AA176" s="57">
        <v>11</v>
      </c>
      <c r="AB176">
        <v>13</v>
      </c>
    </row>
    <row r="177" spans="1:28" ht="15.75" customHeight="1" thickBot="1" x14ac:dyDescent="0.3">
      <c r="A177" s="1">
        <v>2021</v>
      </c>
      <c r="B177" s="1">
        <v>8</v>
      </c>
      <c r="C177" s="1">
        <v>23</v>
      </c>
      <c r="D177" s="1">
        <v>15.5</v>
      </c>
      <c r="E177" s="1" t="s">
        <v>14</v>
      </c>
      <c r="F177" s="17" t="s">
        <v>16</v>
      </c>
      <c r="G177">
        <f t="shared" si="9"/>
        <v>0.5</v>
      </c>
      <c r="H177" s="5">
        <v>44431</v>
      </c>
      <c r="I177" s="60">
        <f t="shared" si="8"/>
        <v>15.5</v>
      </c>
      <c r="J177" s="55">
        <v>0</v>
      </c>
      <c r="K177" s="167">
        <v>0.875</v>
      </c>
      <c r="L177" s="167">
        <v>3.25</v>
      </c>
      <c r="M177" s="167">
        <v>69.75</v>
      </c>
      <c r="N177" s="168" t="s">
        <v>124</v>
      </c>
      <c r="R177" s="78"/>
      <c r="AA177" s="57">
        <v>9</v>
      </c>
      <c r="AB177">
        <v>19</v>
      </c>
    </row>
    <row r="178" spans="1:28" ht="15.75" customHeight="1" thickBot="1" x14ac:dyDescent="0.3">
      <c r="A178" s="1">
        <v>2021</v>
      </c>
      <c r="B178" s="1">
        <v>8</v>
      </c>
      <c r="C178" s="1">
        <v>24</v>
      </c>
      <c r="D178" s="1">
        <v>18.7</v>
      </c>
      <c r="E178" s="1" t="s">
        <v>14</v>
      </c>
      <c r="F178" s="17" t="s">
        <v>16</v>
      </c>
      <c r="G178">
        <f t="shared" si="9"/>
        <v>3.6999999999999993</v>
      </c>
      <c r="H178" s="5">
        <v>44432</v>
      </c>
      <c r="I178" s="60">
        <f t="shared" si="8"/>
        <v>18.7</v>
      </c>
      <c r="J178" s="55">
        <v>0</v>
      </c>
      <c r="K178" s="167">
        <v>1.375</v>
      </c>
      <c r="L178" s="167">
        <v>4.125</v>
      </c>
      <c r="M178" s="167">
        <v>70</v>
      </c>
      <c r="N178" s="168" t="s">
        <v>117</v>
      </c>
      <c r="R178" s="78"/>
      <c r="AA178" s="57">
        <v>7</v>
      </c>
      <c r="AB178">
        <v>27</v>
      </c>
    </row>
    <row r="179" spans="1:28" ht="15.75" customHeight="1" thickBot="1" x14ac:dyDescent="0.3">
      <c r="A179" s="1">
        <v>2021</v>
      </c>
      <c r="B179" s="1">
        <v>8</v>
      </c>
      <c r="C179" s="1">
        <v>25</v>
      </c>
      <c r="D179" s="1">
        <v>20.100000000000001</v>
      </c>
      <c r="E179" s="1" t="s">
        <v>14</v>
      </c>
      <c r="F179" s="17" t="s">
        <v>16</v>
      </c>
      <c r="G179">
        <f t="shared" si="9"/>
        <v>5.1000000000000014</v>
      </c>
      <c r="H179" s="5">
        <v>44433</v>
      </c>
      <c r="I179" s="60">
        <f t="shared" si="8"/>
        <v>20.100000000000001</v>
      </c>
      <c r="J179" s="55">
        <v>0</v>
      </c>
      <c r="K179" s="167">
        <v>1.875</v>
      </c>
      <c r="L179" s="167">
        <v>5.625</v>
      </c>
      <c r="M179" s="167">
        <v>57</v>
      </c>
      <c r="N179" s="168" t="s">
        <v>130</v>
      </c>
      <c r="R179" s="78"/>
      <c r="AA179" s="57">
        <v>5</v>
      </c>
      <c r="AB179">
        <v>32</v>
      </c>
    </row>
    <row r="180" spans="1:28" ht="15.75" customHeight="1" thickBot="1" x14ac:dyDescent="0.3">
      <c r="A180" s="1">
        <v>2021</v>
      </c>
      <c r="B180" s="1">
        <v>8</v>
      </c>
      <c r="C180" s="1">
        <v>26</v>
      </c>
      <c r="D180" s="1">
        <v>21.4</v>
      </c>
      <c r="E180" s="1" t="s">
        <v>14</v>
      </c>
      <c r="F180" s="17" t="s">
        <v>16</v>
      </c>
      <c r="G180">
        <f t="shared" si="9"/>
        <v>6.3999999999999986</v>
      </c>
      <c r="H180" s="5">
        <v>44434</v>
      </c>
      <c r="I180" s="60">
        <f t="shared" si="8"/>
        <v>21.4</v>
      </c>
      <c r="J180" s="55">
        <v>0</v>
      </c>
      <c r="K180" s="167">
        <v>2.25</v>
      </c>
      <c r="L180" s="167">
        <v>6.375</v>
      </c>
      <c r="M180" s="167">
        <v>51.375</v>
      </c>
      <c r="N180" s="168" t="s">
        <v>130</v>
      </c>
      <c r="R180" s="78"/>
      <c r="AA180" s="57">
        <v>4</v>
      </c>
      <c r="AB180">
        <v>35</v>
      </c>
    </row>
    <row r="181" spans="1:28" ht="15.75" customHeight="1" thickBot="1" x14ac:dyDescent="0.3">
      <c r="A181" s="1">
        <v>2021</v>
      </c>
      <c r="B181" s="1">
        <v>8</v>
      </c>
      <c r="C181" s="1">
        <v>27</v>
      </c>
      <c r="D181" s="1">
        <v>21.1</v>
      </c>
      <c r="E181" s="1" t="s">
        <v>14</v>
      </c>
      <c r="F181" s="17" t="s">
        <v>16</v>
      </c>
      <c r="G181">
        <f t="shared" si="9"/>
        <v>6.1000000000000014</v>
      </c>
      <c r="H181" s="5">
        <v>44435</v>
      </c>
      <c r="I181" s="60">
        <f t="shared" si="8"/>
        <v>21.1</v>
      </c>
      <c r="J181" s="55">
        <v>0</v>
      </c>
      <c r="K181" s="167">
        <v>1.25</v>
      </c>
      <c r="L181" s="167">
        <v>4.375</v>
      </c>
      <c r="M181" s="167">
        <v>52.125</v>
      </c>
      <c r="N181" s="168" t="s">
        <v>124</v>
      </c>
      <c r="R181" s="78"/>
      <c r="AA181" s="57">
        <v>3</v>
      </c>
      <c r="AB181">
        <v>28</v>
      </c>
    </row>
    <row r="182" spans="1:28" ht="15.75" customHeight="1" thickBot="1" x14ac:dyDescent="0.3">
      <c r="A182" s="1">
        <v>2021</v>
      </c>
      <c r="B182" s="1">
        <v>8</v>
      </c>
      <c r="C182" s="1">
        <v>28</v>
      </c>
      <c r="D182" s="1">
        <v>19.100000000000001</v>
      </c>
      <c r="E182" s="1" t="s">
        <v>14</v>
      </c>
      <c r="F182" s="17" t="s">
        <v>16</v>
      </c>
      <c r="G182">
        <f t="shared" si="9"/>
        <v>4.1000000000000014</v>
      </c>
      <c r="H182" s="5">
        <v>44436</v>
      </c>
      <c r="I182" s="60">
        <f t="shared" si="8"/>
        <v>19.100000000000001</v>
      </c>
      <c r="J182" s="55">
        <v>0</v>
      </c>
      <c r="K182" s="167">
        <v>1.125</v>
      </c>
      <c r="L182" s="167">
        <v>3.75</v>
      </c>
      <c r="M182" s="167">
        <v>60.125</v>
      </c>
      <c r="N182" s="168" t="s">
        <v>126</v>
      </c>
      <c r="R182" s="78"/>
      <c r="AA182" s="57">
        <v>2</v>
      </c>
      <c r="AB182">
        <v>21</v>
      </c>
    </row>
    <row r="183" spans="1:28" ht="15.75" customHeight="1" thickBot="1" x14ac:dyDescent="0.3">
      <c r="A183" s="1">
        <v>2021</v>
      </c>
      <c r="B183" s="1">
        <v>8</v>
      </c>
      <c r="C183" s="1">
        <v>29</v>
      </c>
      <c r="D183" s="1">
        <v>20.2</v>
      </c>
      <c r="E183" s="1" t="s">
        <v>14</v>
      </c>
      <c r="F183" s="17" t="s">
        <v>16</v>
      </c>
      <c r="G183">
        <f t="shared" si="9"/>
        <v>5.1999999999999993</v>
      </c>
      <c r="H183" s="5">
        <v>44437</v>
      </c>
      <c r="I183" s="60">
        <f t="shared" si="8"/>
        <v>20.2</v>
      </c>
      <c r="J183" s="55">
        <v>0</v>
      </c>
      <c r="K183" s="167">
        <v>1.125</v>
      </c>
      <c r="L183" s="167">
        <v>3.25</v>
      </c>
      <c r="M183" s="167">
        <v>59.25</v>
      </c>
      <c r="N183" s="168" t="s">
        <v>120</v>
      </c>
      <c r="R183" s="78"/>
      <c r="AA183">
        <v>1</v>
      </c>
      <c r="AB183">
        <v>15</v>
      </c>
    </row>
    <row r="184" spans="1:28" ht="15.75" customHeight="1" thickBot="1" x14ac:dyDescent="0.3">
      <c r="A184" s="1">
        <v>2021</v>
      </c>
      <c r="B184" s="1">
        <v>8</v>
      </c>
      <c r="C184" s="1">
        <v>30</v>
      </c>
      <c r="D184" s="1">
        <v>17.600000000000001</v>
      </c>
      <c r="E184" s="1" t="s">
        <v>14</v>
      </c>
      <c r="F184" s="17" t="s">
        <v>16</v>
      </c>
      <c r="G184">
        <f t="shared" si="9"/>
        <v>2.6000000000000014</v>
      </c>
      <c r="H184" s="5">
        <v>44438</v>
      </c>
      <c r="I184" s="60">
        <f t="shared" si="8"/>
        <v>17.600000000000001</v>
      </c>
      <c r="J184" s="55">
        <v>3</v>
      </c>
      <c r="K184" s="167">
        <v>2.25</v>
      </c>
      <c r="L184" s="167">
        <v>7.625</v>
      </c>
      <c r="M184" s="167">
        <v>80.25</v>
      </c>
      <c r="N184" s="168" t="s">
        <v>122</v>
      </c>
      <c r="R184" s="78"/>
      <c r="AA184">
        <v>1</v>
      </c>
      <c r="AB184">
        <v>4</v>
      </c>
    </row>
    <row r="185" spans="1:28" ht="15.75" customHeight="1" thickBot="1" x14ac:dyDescent="0.3">
      <c r="A185" s="1">
        <v>2021</v>
      </c>
      <c r="B185" s="1">
        <v>8</v>
      </c>
      <c r="C185" s="1">
        <v>31</v>
      </c>
      <c r="D185" s="1">
        <v>12.6</v>
      </c>
      <c r="E185" s="1" t="s">
        <v>13</v>
      </c>
      <c r="F185" s="17" t="s">
        <v>16</v>
      </c>
      <c r="G185">
        <f t="shared" si="9"/>
        <v>-2.4000000000000004</v>
      </c>
      <c r="H185" s="5">
        <v>44439</v>
      </c>
      <c r="I185" s="60">
        <f t="shared" si="8"/>
        <v>12.6</v>
      </c>
      <c r="J185" s="55">
        <v>0.5</v>
      </c>
      <c r="K185" s="167">
        <v>0.625</v>
      </c>
      <c r="L185" s="167">
        <v>2.5</v>
      </c>
      <c r="M185" s="167">
        <v>79</v>
      </c>
      <c r="N185" s="168" t="s">
        <v>127</v>
      </c>
      <c r="R185" s="78"/>
    </row>
    <row r="186" spans="1:28" ht="15.75" customHeight="1" thickBot="1" x14ac:dyDescent="0.3">
      <c r="A186" s="1">
        <v>2021</v>
      </c>
      <c r="B186" s="1">
        <v>9</v>
      </c>
      <c r="C186" s="1">
        <v>1</v>
      </c>
      <c r="D186" s="1">
        <v>11.1</v>
      </c>
      <c r="E186" s="1" t="s">
        <v>13</v>
      </c>
      <c r="F186" s="17" t="s">
        <v>16</v>
      </c>
      <c r="G186">
        <f t="shared" si="9"/>
        <v>-3.9000000000000004</v>
      </c>
      <c r="H186" s="5">
        <v>44440</v>
      </c>
      <c r="I186" s="60">
        <f t="shared" si="8"/>
        <v>11.1</v>
      </c>
      <c r="J186" s="55">
        <v>0</v>
      </c>
      <c r="K186" s="167">
        <v>0.5</v>
      </c>
      <c r="L186" s="167">
        <v>3.25</v>
      </c>
      <c r="M186" s="167">
        <v>75.25</v>
      </c>
      <c r="N186" s="168" t="s">
        <v>121</v>
      </c>
      <c r="R186" s="78"/>
    </row>
    <row r="187" spans="1:28" ht="15.75" customHeight="1" thickBot="1" x14ac:dyDescent="0.3">
      <c r="A187" s="1">
        <v>2021</v>
      </c>
      <c r="B187" s="1">
        <v>9</v>
      </c>
      <c r="C187" s="1">
        <v>2</v>
      </c>
      <c r="D187" s="1">
        <v>12.9</v>
      </c>
      <c r="E187" s="1" t="s">
        <v>13</v>
      </c>
      <c r="F187" s="17" t="s">
        <v>16</v>
      </c>
      <c r="G187">
        <f t="shared" si="9"/>
        <v>-2.0999999999999996</v>
      </c>
      <c r="H187" s="5">
        <v>44441</v>
      </c>
      <c r="I187" s="60">
        <f t="shared" si="8"/>
        <v>12.9</v>
      </c>
      <c r="J187" s="55">
        <v>0</v>
      </c>
      <c r="K187" s="167">
        <v>1.125</v>
      </c>
      <c r="L187" s="167">
        <v>3.375</v>
      </c>
      <c r="M187" s="167">
        <v>69</v>
      </c>
      <c r="N187" s="168" t="s">
        <v>118</v>
      </c>
      <c r="R187" s="78"/>
    </row>
    <row r="188" spans="1:28" ht="15.75" customHeight="1" thickBot="1" x14ac:dyDescent="0.3">
      <c r="A188" s="1">
        <v>2021</v>
      </c>
      <c r="B188" s="1">
        <v>9</v>
      </c>
      <c r="C188" s="1">
        <v>3</v>
      </c>
      <c r="D188" s="1">
        <v>13.2</v>
      </c>
      <c r="E188" s="1" t="s">
        <v>13</v>
      </c>
      <c r="F188" s="17" t="s">
        <v>16</v>
      </c>
      <c r="G188">
        <f t="shared" si="9"/>
        <v>-1.8000000000000007</v>
      </c>
      <c r="H188" s="5">
        <v>44442</v>
      </c>
      <c r="I188" s="60">
        <f t="shared" si="8"/>
        <v>13.2</v>
      </c>
      <c r="J188" s="55">
        <v>0</v>
      </c>
      <c r="K188" s="167">
        <v>1.125</v>
      </c>
      <c r="L188" s="167">
        <v>4</v>
      </c>
      <c r="M188" s="167">
        <v>60.25</v>
      </c>
      <c r="N188" s="168" t="s">
        <v>127</v>
      </c>
      <c r="R188" s="78"/>
    </row>
    <row r="189" spans="1:28" ht="15.75" customHeight="1" thickBot="1" x14ac:dyDescent="0.3">
      <c r="A189" s="1">
        <v>2021</v>
      </c>
      <c r="B189" s="1">
        <v>9</v>
      </c>
      <c r="C189" s="1">
        <v>4</v>
      </c>
      <c r="D189" s="1">
        <v>16.2</v>
      </c>
      <c r="E189" s="1" t="s">
        <v>14</v>
      </c>
      <c r="F189" s="17" t="s">
        <v>16</v>
      </c>
      <c r="G189">
        <f t="shared" si="9"/>
        <v>1.1999999999999993</v>
      </c>
      <c r="H189" s="5">
        <v>44443</v>
      </c>
      <c r="I189" s="60">
        <f t="shared" si="8"/>
        <v>16.2</v>
      </c>
      <c r="J189" s="55">
        <v>0</v>
      </c>
      <c r="K189" s="167">
        <v>1.375</v>
      </c>
      <c r="L189" s="167">
        <v>4.125</v>
      </c>
      <c r="M189" s="167">
        <v>56.625</v>
      </c>
      <c r="N189" s="168" t="s">
        <v>127</v>
      </c>
      <c r="R189" s="78"/>
    </row>
    <row r="190" spans="1:28" ht="15.75" customHeight="1" thickBot="1" x14ac:dyDescent="0.3">
      <c r="A190" s="1">
        <v>2021</v>
      </c>
      <c r="B190" s="1">
        <v>9</v>
      </c>
      <c r="C190" s="1">
        <v>5</v>
      </c>
      <c r="D190" s="1">
        <v>16.5</v>
      </c>
      <c r="E190" s="1" t="s">
        <v>14</v>
      </c>
      <c r="F190" s="17" t="s">
        <v>16</v>
      </c>
      <c r="G190">
        <f t="shared" si="9"/>
        <v>1.5</v>
      </c>
      <c r="H190" s="5">
        <v>44444</v>
      </c>
      <c r="I190" s="60">
        <f t="shared" si="8"/>
        <v>16.5</v>
      </c>
      <c r="J190" s="55">
        <v>0</v>
      </c>
      <c r="K190" s="167">
        <v>1.125</v>
      </c>
      <c r="L190" s="167">
        <v>3.25</v>
      </c>
      <c r="M190" s="167">
        <v>62.875</v>
      </c>
      <c r="N190" s="168" t="s">
        <v>125</v>
      </c>
      <c r="R190" s="78"/>
    </row>
    <row r="191" spans="1:28" ht="15.75" customHeight="1" thickBot="1" x14ac:dyDescent="0.3">
      <c r="A191" s="1">
        <v>2021</v>
      </c>
      <c r="B191" s="1">
        <v>9</v>
      </c>
      <c r="C191" s="1">
        <v>6</v>
      </c>
      <c r="D191" s="1">
        <v>18.8</v>
      </c>
      <c r="E191" s="1" t="s">
        <v>14</v>
      </c>
      <c r="F191" s="17" t="s">
        <v>16</v>
      </c>
      <c r="G191">
        <f t="shared" si="9"/>
        <v>3.8000000000000007</v>
      </c>
      <c r="H191" s="5">
        <v>44445</v>
      </c>
      <c r="I191" s="60">
        <f t="shared" si="8"/>
        <v>18.8</v>
      </c>
      <c r="J191" s="55">
        <v>0</v>
      </c>
      <c r="K191" s="167">
        <v>1.5</v>
      </c>
      <c r="L191" s="167">
        <v>4.25</v>
      </c>
      <c r="M191" s="167">
        <v>57.125</v>
      </c>
      <c r="N191" s="168" t="s">
        <v>120</v>
      </c>
      <c r="R191" s="78"/>
    </row>
    <row r="192" spans="1:28" ht="15.75" customHeight="1" thickBot="1" x14ac:dyDescent="0.3">
      <c r="A192" s="1">
        <v>2021</v>
      </c>
      <c r="B192" s="1">
        <v>9</v>
      </c>
      <c r="C192" s="1">
        <v>7</v>
      </c>
      <c r="D192" s="1">
        <v>18.3</v>
      </c>
      <c r="E192" s="1" t="s">
        <v>14</v>
      </c>
      <c r="F192" s="17" t="s">
        <v>16</v>
      </c>
      <c r="G192">
        <f t="shared" si="9"/>
        <v>3.3000000000000007</v>
      </c>
      <c r="H192" s="5">
        <v>44446</v>
      </c>
      <c r="I192" s="60">
        <f t="shared" si="8"/>
        <v>18.3</v>
      </c>
      <c r="J192" s="55">
        <v>0</v>
      </c>
      <c r="K192" s="167">
        <v>0.75</v>
      </c>
      <c r="L192" s="167">
        <v>3.25</v>
      </c>
      <c r="M192" s="167">
        <v>70.25</v>
      </c>
      <c r="N192" s="168" t="s">
        <v>121</v>
      </c>
      <c r="R192" s="78"/>
    </row>
    <row r="193" spans="1:18" ht="15.75" customHeight="1" thickBot="1" x14ac:dyDescent="0.3">
      <c r="A193" s="51">
        <v>2021</v>
      </c>
      <c r="B193" s="51">
        <v>9</v>
      </c>
      <c r="C193" s="51">
        <v>8</v>
      </c>
      <c r="D193" s="51">
        <v>16.2</v>
      </c>
      <c r="E193" s="51" t="s">
        <v>14</v>
      </c>
      <c r="F193" s="17" t="s">
        <v>16</v>
      </c>
      <c r="G193" s="30">
        <f t="shared" si="9"/>
        <v>1.1999999999999993</v>
      </c>
      <c r="H193" s="31">
        <v>44447</v>
      </c>
      <c r="I193" s="117">
        <f t="shared" si="8"/>
        <v>16.2</v>
      </c>
      <c r="J193" s="55">
        <v>0</v>
      </c>
      <c r="K193" s="167">
        <v>1.75</v>
      </c>
      <c r="L193" s="167">
        <v>5.125</v>
      </c>
      <c r="M193" s="167">
        <v>70.625</v>
      </c>
      <c r="N193" s="168" t="s">
        <v>117</v>
      </c>
      <c r="R193" s="78"/>
    </row>
    <row r="194" spans="1:18" ht="15.75" customHeight="1" thickBot="1" x14ac:dyDescent="0.3">
      <c r="A194" s="1">
        <v>2021</v>
      </c>
      <c r="B194" s="1">
        <v>9</v>
      </c>
      <c r="C194" s="1">
        <v>9</v>
      </c>
      <c r="D194" s="1">
        <v>13.5</v>
      </c>
      <c r="E194" s="1" t="s">
        <v>13</v>
      </c>
      <c r="F194" s="38" t="s">
        <v>17</v>
      </c>
      <c r="G194">
        <f>D194-10</f>
        <v>3.5</v>
      </c>
      <c r="H194" s="5">
        <v>44448</v>
      </c>
      <c r="I194" s="60">
        <f t="shared" si="8"/>
        <v>13.5</v>
      </c>
      <c r="J194" s="55">
        <v>1.1000000000000001</v>
      </c>
      <c r="K194" s="167">
        <v>4</v>
      </c>
      <c r="L194" s="167">
        <v>10.75</v>
      </c>
      <c r="M194" s="167">
        <v>52</v>
      </c>
      <c r="N194" s="168" t="s">
        <v>119</v>
      </c>
      <c r="R194" s="78"/>
    </row>
    <row r="195" spans="1:18" ht="15.75" customHeight="1" thickBot="1" x14ac:dyDescent="0.3">
      <c r="A195" s="1">
        <v>2021</v>
      </c>
      <c r="B195" s="1">
        <v>9</v>
      </c>
      <c r="C195" s="1">
        <v>10</v>
      </c>
      <c r="D195" s="1">
        <v>14</v>
      </c>
      <c r="E195" s="1" t="s">
        <v>13</v>
      </c>
      <c r="F195" s="19" t="s">
        <v>17</v>
      </c>
      <c r="G195">
        <f t="shared" ref="G195:G204" si="10">D195-10</f>
        <v>4</v>
      </c>
      <c r="H195" s="5">
        <v>44449</v>
      </c>
      <c r="I195" s="60">
        <f t="shared" ref="I195:I215" si="11">D195</f>
        <v>14</v>
      </c>
      <c r="J195" s="55">
        <v>0.3</v>
      </c>
      <c r="K195" s="167">
        <v>2</v>
      </c>
      <c r="L195" s="167">
        <v>7.25</v>
      </c>
      <c r="M195" s="167">
        <v>44.125</v>
      </c>
      <c r="N195" s="168" t="s">
        <v>120</v>
      </c>
      <c r="R195" s="78"/>
    </row>
    <row r="196" spans="1:18" ht="15.75" customHeight="1" thickBot="1" x14ac:dyDescent="0.3">
      <c r="A196" s="1">
        <v>2021</v>
      </c>
      <c r="B196" s="1">
        <v>9</v>
      </c>
      <c r="C196" s="1">
        <v>11</v>
      </c>
      <c r="D196" s="1">
        <v>13.2</v>
      </c>
      <c r="E196" s="1" t="s">
        <v>13</v>
      </c>
      <c r="F196" s="19" t="s">
        <v>17</v>
      </c>
      <c r="G196">
        <f t="shared" si="10"/>
        <v>3.1999999999999993</v>
      </c>
      <c r="H196" s="5">
        <v>44450</v>
      </c>
      <c r="I196" s="60">
        <f t="shared" si="11"/>
        <v>13.2</v>
      </c>
      <c r="J196" s="55">
        <v>1.8</v>
      </c>
      <c r="K196" s="167">
        <v>3</v>
      </c>
      <c r="L196" s="167">
        <v>10</v>
      </c>
      <c r="M196" s="167">
        <v>81.375</v>
      </c>
      <c r="N196" s="168" t="s">
        <v>117</v>
      </c>
      <c r="R196" s="78"/>
    </row>
    <row r="197" spans="1:18" ht="15.75" customHeight="1" thickBot="1" x14ac:dyDescent="0.3">
      <c r="A197" s="1">
        <v>2021</v>
      </c>
      <c r="B197" s="1">
        <v>9</v>
      </c>
      <c r="C197" s="1">
        <v>12</v>
      </c>
      <c r="D197" s="1">
        <v>11.9</v>
      </c>
      <c r="E197" s="1" t="s">
        <v>13</v>
      </c>
      <c r="F197" s="19" t="s">
        <v>17</v>
      </c>
      <c r="G197">
        <f t="shared" si="10"/>
        <v>1.9000000000000004</v>
      </c>
      <c r="H197" s="5">
        <v>44451</v>
      </c>
      <c r="I197" s="60">
        <f t="shared" si="11"/>
        <v>11.9</v>
      </c>
      <c r="J197" s="55">
        <v>12.8</v>
      </c>
      <c r="K197" s="167">
        <v>3.5</v>
      </c>
      <c r="L197" s="167">
        <v>9.25</v>
      </c>
      <c r="M197" s="167">
        <v>76</v>
      </c>
      <c r="N197" s="168" t="s">
        <v>119</v>
      </c>
      <c r="R197" s="78"/>
    </row>
    <row r="198" spans="1:18" ht="15.75" customHeight="1" thickBot="1" x14ac:dyDescent="0.3">
      <c r="A198" s="1">
        <v>2021</v>
      </c>
      <c r="B198" s="1">
        <v>9</v>
      </c>
      <c r="C198" s="1">
        <v>13</v>
      </c>
      <c r="D198" s="1">
        <v>9.5</v>
      </c>
      <c r="E198" s="1" t="s">
        <v>12</v>
      </c>
      <c r="F198" s="19" t="s">
        <v>17</v>
      </c>
      <c r="G198">
        <f t="shared" si="10"/>
        <v>-0.5</v>
      </c>
      <c r="H198" s="5">
        <v>44452</v>
      </c>
      <c r="I198" s="60">
        <f t="shared" si="11"/>
        <v>9.5</v>
      </c>
      <c r="J198" s="55">
        <v>0</v>
      </c>
      <c r="K198" s="167">
        <v>3.125</v>
      </c>
      <c r="L198" s="167">
        <v>8</v>
      </c>
      <c r="M198" s="167">
        <v>65.125</v>
      </c>
      <c r="N198" s="168" t="s">
        <v>120</v>
      </c>
      <c r="R198" s="78"/>
    </row>
    <row r="199" spans="1:18" ht="15.75" customHeight="1" thickBot="1" x14ac:dyDescent="0.3">
      <c r="A199" s="1">
        <v>2021</v>
      </c>
      <c r="B199" s="1">
        <v>9</v>
      </c>
      <c r="C199" s="1">
        <v>14</v>
      </c>
      <c r="D199" s="1">
        <v>9</v>
      </c>
      <c r="E199" s="1" t="s">
        <v>12</v>
      </c>
      <c r="F199" s="19" t="s">
        <v>17</v>
      </c>
      <c r="G199">
        <f t="shared" si="10"/>
        <v>-1</v>
      </c>
      <c r="H199" s="5">
        <v>44453</v>
      </c>
      <c r="I199" s="60">
        <f t="shared" si="11"/>
        <v>9</v>
      </c>
      <c r="J199" s="55">
        <v>0.1</v>
      </c>
      <c r="K199" s="167">
        <v>2.375</v>
      </c>
      <c r="L199" s="167">
        <v>7.375</v>
      </c>
      <c r="M199" s="167">
        <v>70</v>
      </c>
      <c r="N199" s="168" t="s">
        <v>121</v>
      </c>
      <c r="R199" s="78"/>
    </row>
    <row r="200" spans="1:18" ht="15.75" customHeight="1" thickBot="1" x14ac:dyDescent="0.3">
      <c r="A200" s="1">
        <v>2021</v>
      </c>
      <c r="B200" s="1">
        <v>9</v>
      </c>
      <c r="C200" s="1">
        <v>15</v>
      </c>
      <c r="D200" s="1">
        <v>15.1</v>
      </c>
      <c r="E200" s="1" t="s">
        <v>14</v>
      </c>
      <c r="F200" s="19" t="s">
        <v>17</v>
      </c>
      <c r="G200">
        <f t="shared" si="10"/>
        <v>5.0999999999999996</v>
      </c>
      <c r="H200" s="5">
        <v>44454</v>
      </c>
      <c r="I200" s="60">
        <f t="shared" si="11"/>
        <v>15.1</v>
      </c>
      <c r="J200" s="55">
        <v>0.4</v>
      </c>
      <c r="K200" s="167">
        <v>3.25</v>
      </c>
      <c r="L200" s="167">
        <v>7.75</v>
      </c>
      <c r="M200" s="167">
        <v>52.875</v>
      </c>
      <c r="N200" s="168" t="s">
        <v>121</v>
      </c>
      <c r="R200" s="78"/>
    </row>
    <row r="201" spans="1:18" ht="15.75" customHeight="1" thickBot="1" x14ac:dyDescent="0.3">
      <c r="A201" s="1">
        <v>2021</v>
      </c>
      <c r="B201" s="1">
        <v>9</v>
      </c>
      <c r="C201" s="1">
        <v>16</v>
      </c>
      <c r="D201" s="1">
        <v>13.8</v>
      </c>
      <c r="E201" s="1" t="s">
        <v>13</v>
      </c>
      <c r="F201" s="19" t="s">
        <v>17</v>
      </c>
      <c r="G201">
        <f t="shared" si="10"/>
        <v>3.8000000000000007</v>
      </c>
      <c r="H201" s="5">
        <v>44455</v>
      </c>
      <c r="I201" s="60">
        <f t="shared" si="11"/>
        <v>13.8</v>
      </c>
      <c r="J201" s="55">
        <v>0</v>
      </c>
      <c r="K201" s="167">
        <v>0.75</v>
      </c>
      <c r="L201" s="167">
        <v>2.875</v>
      </c>
      <c r="M201" s="167">
        <v>62.375</v>
      </c>
      <c r="N201" s="168" t="s">
        <v>129</v>
      </c>
      <c r="R201" s="78"/>
    </row>
    <row r="202" spans="1:18" ht="15.75" customHeight="1" thickBot="1" x14ac:dyDescent="0.3">
      <c r="A202" s="1">
        <v>2021</v>
      </c>
      <c r="B202" s="1">
        <v>9</v>
      </c>
      <c r="C202" s="1">
        <v>17</v>
      </c>
      <c r="D202" s="1">
        <v>17.600000000000001</v>
      </c>
      <c r="E202" s="1" t="s">
        <v>14</v>
      </c>
      <c r="F202" s="19" t="s">
        <v>17</v>
      </c>
      <c r="G202">
        <f t="shared" si="10"/>
        <v>7.6000000000000014</v>
      </c>
      <c r="H202" s="5">
        <v>44456</v>
      </c>
      <c r="I202" s="60">
        <f t="shared" si="11"/>
        <v>17.600000000000001</v>
      </c>
      <c r="J202" s="55">
        <v>0</v>
      </c>
      <c r="K202" s="167">
        <v>1.875</v>
      </c>
      <c r="L202" s="167">
        <v>8.375</v>
      </c>
      <c r="M202" s="167">
        <v>36</v>
      </c>
      <c r="N202" s="168" t="s">
        <v>121</v>
      </c>
      <c r="R202" s="78"/>
    </row>
    <row r="203" spans="1:18" ht="15.75" customHeight="1" thickBot="1" x14ac:dyDescent="0.3">
      <c r="A203" s="1">
        <v>2021</v>
      </c>
      <c r="B203" s="1">
        <v>9</v>
      </c>
      <c r="C203" s="1">
        <v>18</v>
      </c>
      <c r="D203" s="1">
        <v>14.6</v>
      </c>
      <c r="E203" s="1" t="s">
        <v>13</v>
      </c>
      <c r="F203" s="19" t="s">
        <v>17</v>
      </c>
      <c r="G203">
        <f t="shared" si="10"/>
        <v>4.5999999999999996</v>
      </c>
      <c r="H203" s="5">
        <v>44457</v>
      </c>
      <c r="I203" s="60">
        <f t="shared" si="11"/>
        <v>14.6</v>
      </c>
      <c r="J203" s="55">
        <v>0</v>
      </c>
      <c r="K203" s="167">
        <v>2.625</v>
      </c>
      <c r="L203" s="167">
        <v>7</v>
      </c>
      <c r="M203" s="167">
        <v>61.875</v>
      </c>
      <c r="N203" s="168" t="s">
        <v>119</v>
      </c>
      <c r="R203" s="78"/>
    </row>
    <row r="204" spans="1:18" ht="15.75" customHeight="1" thickBot="1" x14ac:dyDescent="0.3">
      <c r="A204" s="51">
        <v>2021</v>
      </c>
      <c r="B204" s="51">
        <v>9</v>
      </c>
      <c r="C204" s="51">
        <v>19</v>
      </c>
      <c r="D204" s="51">
        <v>10.199999999999999</v>
      </c>
      <c r="E204" s="51" t="s">
        <v>13</v>
      </c>
      <c r="F204" s="19" t="s">
        <v>17</v>
      </c>
      <c r="G204" s="30">
        <f t="shared" si="10"/>
        <v>0.19999999999999929</v>
      </c>
      <c r="H204" s="31">
        <v>44458</v>
      </c>
      <c r="I204" s="117">
        <f t="shared" si="11"/>
        <v>10.199999999999999</v>
      </c>
      <c r="J204" s="55">
        <v>0</v>
      </c>
      <c r="K204" s="169">
        <v>2.625</v>
      </c>
      <c r="L204" s="169">
        <v>7.375</v>
      </c>
      <c r="M204" s="169">
        <v>60</v>
      </c>
      <c r="N204" s="170" t="s">
        <v>120</v>
      </c>
      <c r="R204" s="78"/>
    </row>
    <row r="205" spans="1:18" ht="15.75" customHeight="1" thickBot="1" x14ac:dyDescent="0.3">
      <c r="A205" s="1">
        <v>2021</v>
      </c>
      <c r="B205" s="1">
        <v>9</v>
      </c>
      <c r="C205" s="1">
        <v>20</v>
      </c>
      <c r="D205" s="1">
        <v>6.6</v>
      </c>
      <c r="E205" s="1" t="s">
        <v>12</v>
      </c>
      <c r="F205" s="39" t="s">
        <v>18</v>
      </c>
      <c r="G205">
        <f>D205-5</f>
        <v>1.5999999999999996</v>
      </c>
      <c r="H205" s="5">
        <v>44459</v>
      </c>
      <c r="I205" s="60">
        <f t="shared" si="11"/>
        <v>6.6</v>
      </c>
      <c r="J205" s="55">
        <v>0.9</v>
      </c>
      <c r="K205" s="143">
        <v>4.625</v>
      </c>
      <c r="L205" s="143">
        <v>10.75</v>
      </c>
      <c r="M205" s="143">
        <v>75.625</v>
      </c>
      <c r="N205" s="143" t="s">
        <v>120</v>
      </c>
      <c r="R205" s="78"/>
    </row>
    <row r="206" spans="1:18" ht="15.75" customHeight="1" thickBot="1" x14ac:dyDescent="0.3">
      <c r="A206" s="1">
        <v>2021</v>
      </c>
      <c r="B206" s="1">
        <v>9</v>
      </c>
      <c r="C206" s="1">
        <v>21</v>
      </c>
      <c r="D206" s="1">
        <v>5.7</v>
      </c>
      <c r="E206" s="1" t="s">
        <v>12</v>
      </c>
      <c r="F206" s="21" t="s">
        <v>18</v>
      </c>
      <c r="G206">
        <f t="shared" ref="G206:G215" si="12">D206-5</f>
        <v>0.70000000000000018</v>
      </c>
      <c r="H206" s="5">
        <v>44460</v>
      </c>
      <c r="I206" s="60">
        <f t="shared" si="11"/>
        <v>5.7</v>
      </c>
      <c r="J206" s="55">
        <v>1.6</v>
      </c>
      <c r="K206" s="143">
        <v>3.25</v>
      </c>
      <c r="L206" s="143">
        <v>8.625</v>
      </c>
      <c r="M206" s="143">
        <v>81.875</v>
      </c>
      <c r="N206" s="143" t="s">
        <v>119</v>
      </c>
      <c r="R206" s="78"/>
    </row>
    <row r="207" spans="1:18" ht="15.75" customHeight="1" thickBot="1" x14ac:dyDescent="0.3">
      <c r="A207" s="1">
        <v>2021</v>
      </c>
      <c r="B207" s="1">
        <v>9</v>
      </c>
      <c r="C207" s="1">
        <v>22</v>
      </c>
      <c r="D207" s="1">
        <v>5.0999999999999996</v>
      </c>
      <c r="E207" s="1" t="s">
        <v>12</v>
      </c>
      <c r="F207" s="21" t="s">
        <v>18</v>
      </c>
      <c r="G207">
        <f t="shared" si="12"/>
        <v>9.9999999999999645E-2</v>
      </c>
      <c r="H207" s="5">
        <v>44461</v>
      </c>
      <c r="I207" s="60">
        <f t="shared" si="11"/>
        <v>5.0999999999999996</v>
      </c>
      <c r="J207" s="55">
        <v>1</v>
      </c>
      <c r="K207" s="143">
        <v>1.875</v>
      </c>
      <c r="L207" s="143">
        <v>5.875</v>
      </c>
      <c r="M207" s="143">
        <v>82</v>
      </c>
      <c r="N207" s="143" t="s">
        <v>120</v>
      </c>
      <c r="R207" s="78"/>
    </row>
    <row r="208" spans="1:18" ht="15.75" customHeight="1" thickBot="1" x14ac:dyDescent="0.3">
      <c r="A208" s="1">
        <v>2021</v>
      </c>
      <c r="B208" s="1">
        <v>9</v>
      </c>
      <c r="C208" s="1">
        <v>23</v>
      </c>
      <c r="D208" s="1">
        <v>4.5999999999999996</v>
      </c>
      <c r="E208" s="1" t="s">
        <v>11</v>
      </c>
      <c r="F208" s="21" t="s">
        <v>18</v>
      </c>
      <c r="G208">
        <f t="shared" si="12"/>
        <v>-0.40000000000000036</v>
      </c>
      <c r="H208" s="5">
        <v>44462</v>
      </c>
      <c r="I208" s="60">
        <f t="shared" si="11"/>
        <v>4.5999999999999996</v>
      </c>
      <c r="J208" s="55">
        <v>0.6</v>
      </c>
      <c r="K208" s="143">
        <v>0.125</v>
      </c>
      <c r="L208" s="143">
        <v>2</v>
      </c>
      <c r="M208" s="143">
        <v>89.125</v>
      </c>
      <c r="N208" s="143" t="s">
        <v>130</v>
      </c>
      <c r="R208" s="78"/>
    </row>
    <row r="209" spans="1:18" ht="15.75" customHeight="1" thickBot="1" x14ac:dyDescent="0.3">
      <c r="A209" s="1">
        <v>2021</v>
      </c>
      <c r="B209" s="1">
        <v>9</v>
      </c>
      <c r="C209" s="1">
        <v>24</v>
      </c>
      <c r="D209" s="1">
        <v>4.5999999999999996</v>
      </c>
      <c r="E209" s="1" t="s">
        <v>11</v>
      </c>
      <c r="F209" s="21" t="s">
        <v>18</v>
      </c>
      <c r="G209">
        <f t="shared" si="12"/>
        <v>-0.40000000000000036</v>
      </c>
      <c r="H209" s="5">
        <v>44463</v>
      </c>
      <c r="I209" s="60">
        <f t="shared" si="11"/>
        <v>4.5999999999999996</v>
      </c>
      <c r="J209" s="55">
        <v>1.1000000000000001</v>
      </c>
      <c r="K209" s="143">
        <v>2.125</v>
      </c>
      <c r="L209" s="143">
        <v>4.375</v>
      </c>
      <c r="M209" s="143">
        <v>78.875</v>
      </c>
      <c r="N209" s="143" t="s">
        <v>119</v>
      </c>
      <c r="R209" s="78"/>
    </row>
    <row r="210" spans="1:18" ht="15.75" customHeight="1" thickBot="1" x14ac:dyDescent="0.3">
      <c r="A210" s="1">
        <v>2021</v>
      </c>
      <c r="B210" s="1">
        <v>9</v>
      </c>
      <c r="C210" s="1">
        <v>25</v>
      </c>
      <c r="D210" s="1">
        <v>5</v>
      </c>
      <c r="E210" s="1" t="s">
        <v>12</v>
      </c>
      <c r="F210" s="21" t="s">
        <v>18</v>
      </c>
      <c r="G210">
        <f t="shared" si="12"/>
        <v>0</v>
      </c>
      <c r="H210" s="5">
        <v>44464</v>
      </c>
      <c r="I210" s="60">
        <f t="shared" si="11"/>
        <v>5</v>
      </c>
      <c r="J210" s="55">
        <v>0.5</v>
      </c>
      <c r="K210" s="143">
        <v>3</v>
      </c>
      <c r="L210" s="143">
        <v>7.5</v>
      </c>
      <c r="M210" s="143">
        <v>67.375</v>
      </c>
      <c r="N210" s="143" t="s">
        <v>119</v>
      </c>
      <c r="R210" s="78"/>
    </row>
    <row r="211" spans="1:18" ht="15.75" customHeight="1" thickBot="1" x14ac:dyDescent="0.3">
      <c r="A211" s="1">
        <v>2021</v>
      </c>
      <c r="B211" s="1">
        <v>9</v>
      </c>
      <c r="C211" s="1">
        <v>26</v>
      </c>
      <c r="D211" s="1">
        <v>3.5</v>
      </c>
      <c r="E211" s="1" t="s">
        <v>11</v>
      </c>
      <c r="F211" s="21" t="s">
        <v>18</v>
      </c>
      <c r="G211">
        <f t="shared" si="12"/>
        <v>-1.5</v>
      </c>
      <c r="H211" s="5">
        <v>44465</v>
      </c>
      <c r="I211" s="60">
        <f t="shared" si="11"/>
        <v>3.5</v>
      </c>
      <c r="J211" s="55">
        <v>3.1</v>
      </c>
      <c r="K211" s="143">
        <v>2.75</v>
      </c>
      <c r="L211" s="143">
        <v>7</v>
      </c>
      <c r="M211" s="143">
        <v>82.125</v>
      </c>
      <c r="N211" s="143" t="s">
        <v>123</v>
      </c>
      <c r="R211" s="78"/>
    </row>
    <row r="212" spans="1:18" ht="15.75" customHeight="1" thickBot="1" x14ac:dyDescent="0.3">
      <c r="A212" s="1">
        <v>2021</v>
      </c>
      <c r="B212" s="1">
        <v>9</v>
      </c>
      <c r="C212" s="1">
        <v>27</v>
      </c>
      <c r="D212" s="1">
        <v>3.2</v>
      </c>
      <c r="E212" s="1" t="s">
        <v>11</v>
      </c>
      <c r="F212" s="21" t="s">
        <v>18</v>
      </c>
      <c r="G212">
        <f t="shared" si="12"/>
        <v>-1.7999999999999998</v>
      </c>
      <c r="H212" s="5">
        <v>44466</v>
      </c>
      <c r="I212" s="60">
        <f t="shared" si="11"/>
        <v>3.2</v>
      </c>
      <c r="J212" s="55">
        <v>0.3</v>
      </c>
      <c r="K212" s="143">
        <v>1.625</v>
      </c>
      <c r="L212" s="143">
        <v>5.625</v>
      </c>
      <c r="M212" s="143">
        <v>80.125</v>
      </c>
      <c r="N212" s="143" t="s">
        <v>125</v>
      </c>
      <c r="R212" s="78"/>
    </row>
    <row r="213" spans="1:18" ht="15.75" customHeight="1" thickBot="1" x14ac:dyDescent="0.3">
      <c r="A213" s="1">
        <v>2021</v>
      </c>
      <c r="B213" s="1">
        <v>9</v>
      </c>
      <c r="C213" s="1">
        <v>28</v>
      </c>
      <c r="D213" s="1">
        <v>3.4</v>
      </c>
      <c r="E213" s="1" t="s">
        <v>11</v>
      </c>
      <c r="F213" s="21" t="s">
        <v>18</v>
      </c>
      <c r="G213">
        <f t="shared" si="12"/>
        <v>-1.6</v>
      </c>
      <c r="H213" s="5">
        <v>44467</v>
      </c>
      <c r="I213" s="60">
        <f t="shared" si="11"/>
        <v>3.4</v>
      </c>
      <c r="J213" s="55">
        <v>0</v>
      </c>
      <c r="K213" s="143">
        <v>1.375</v>
      </c>
      <c r="L213" s="143">
        <v>4.5</v>
      </c>
      <c r="M213" s="143">
        <v>70.125</v>
      </c>
      <c r="N213" s="143" t="s">
        <v>130</v>
      </c>
      <c r="R213" s="78"/>
    </row>
    <row r="214" spans="1:18" ht="15.75" customHeight="1" thickBot="1" x14ac:dyDescent="0.3">
      <c r="A214" s="1">
        <v>2021</v>
      </c>
      <c r="B214" s="1">
        <v>9</v>
      </c>
      <c r="C214" s="1">
        <v>29</v>
      </c>
      <c r="D214" s="1">
        <v>5.4</v>
      </c>
      <c r="E214" s="1" t="s">
        <v>12</v>
      </c>
      <c r="F214" s="21" t="s">
        <v>18</v>
      </c>
      <c r="G214">
        <f t="shared" si="12"/>
        <v>0.40000000000000036</v>
      </c>
      <c r="H214" s="5">
        <v>44468</v>
      </c>
      <c r="I214" s="60">
        <f t="shared" si="11"/>
        <v>5.4</v>
      </c>
      <c r="J214" s="55">
        <v>4.5999999999999996</v>
      </c>
      <c r="K214" s="143">
        <v>2.5</v>
      </c>
      <c r="L214" s="143">
        <v>6.75</v>
      </c>
      <c r="M214" s="143">
        <v>88.125</v>
      </c>
      <c r="N214" s="143" t="s">
        <v>121</v>
      </c>
      <c r="R214" s="78"/>
    </row>
    <row r="215" spans="1:18" ht="15.75" customHeight="1" thickBot="1" x14ac:dyDescent="0.3">
      <c r="A215" s="51">
        <v>2021</v>
      </c>
      <c r="B215" s="51">
        <v>9</v>
      </c>
      <c r="C215" s="51">
        <v>30</v>
      </c>
      <c r="D215" s="51">
        <v>5.9</v>
      </c>
      <c r="E215" s="51" t="s">
        <v>12</v>
      </c>
      <c r="F215" s="21" t="s">
        <v>18</v>
      </c>
      <c r="G215" s="30">
        <f t="shared" si="12"/>
        <v>0.90000000000000036</v>
      </c>
      <c r="H215" s="31">
        <v>44469</v>
      </c>
      <c r="I215" s="117">
        <f t="shared" si="11"/>
        <v>5.9</v>
      </c>
      <c r="J215" s="55">
        <v>0</v>
      </c>
      <c r="K215" s="143">
        <v>2.5</v>
      </c>
      <c r="L215" s="143">
        <v>6.625</v>
      </c>
      <c r="M215" s="143">
        <v>81.5</v>
      </c>
      <c r="N215" s="143" t="s">
        <v>120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>
      <c r="R239" s="78"/>
    </row>
    <row r="240" spans="18:18" ht="15.75" customHeight="1" x14ac:dyDescent="0.25">
      <c r="R240" s="78"/>
    </row>
    <row r="241" spans="18:18" ht="15.75" customHeight="1" x14ac:dyDescent="0.25">
      <c r="R241" s="78"/>
    </row>
    <row r="242" spans="18:18" ht="15.75" customHeight="1" x14ac:dyDescent="0.25">
      <c r="R242" s="78"/>
    </row>
    <row r="243" spans="18:18" ht="15.75" customHeight="1" x14ac:dyDescent="0.25">
      <c r="R243" s="78"/>
    </row>
    <row r="244" spans="18:18" ht="15.75" customHeight="1" x14ac:dyDescent="0.25">
      <c r="R244" s="78"/>
    </row>
    <row r="245" spans="18:18" ht="15.75" customHeight="1" x14ac:dyDescent="0.25">
      <c r="R245" s="78"/>
    </row>
    <row r="246" spans="18:18" ht="15.75" customHeight="1" x14ac:dyDescent="0.25">
      <c r="R246" s="78"/>
    </row>
    <row r="247" spans="18:18" ht="15.75" customHeight="1" x14ac:dyDescent="0.25">
      <c r="R247" s="78"/>
    </row>
    <row r="248" spans="18:18" ht="15.75" customHeight="1" x14ac:dyDescent="0.25">
      <c r="R248" s="78"/>
    </row>
    <row r="249" spans="18:18" ht="15.75" customHeight="1" x14ac:dyDescent="0.25">
      <c r="R249" s="78"/>
    </row>
    <row r="250" spans="18:18" ht="15.75" customHeight="1" x14ac:dyDescent="0.25">
      <c r="R250" s="78"/>
    </row>
    <row r="251" spans="18:18" ht="15.75" customHeight="1" x14ac:dyDescent="0.25">
      <c r="R251" s="78"/>
    </row>
    <row r="252" spans="18:18" ht="15.75" customHeight="1" x14ac:dyDescent="0.25">
      <c r="R252" s="78"/>
    </row>
    <row r="253" spans="18:18" ht="15.75" customHeight="1" x14ac:dyDescent="0.25">
      <c r="R253" s="78"/>
    </row>
    <row r="254" spans="18:18" ht="15.75" customHeight="1" x14ac:dyDescent="0.25">
      <c r="R254" s="78"/>
    </row>
    <row r="255" spans="18:18" ht="15.75" customHeight="1" x14ac:dyDescent="0.25">
      <c r="R255" s="78"/>
    </row>
    <row r="256" spans="18:18" ht="15.75" customHeight="1" x14ac:dyDescent="0.25">
      <c r="R256" s="78"/>
    </row>
    <row r="257" spans="18:18" ht="15.75" customHeight="1" x14ac:dyDescent="0.25">
      <c r="R257" s="78"/>
    </row>
    <row r="258" spans="18:18" ht="15.75" customHeight="1" x14ac:dyDescent="0.25">
      <c r="R258" s="78"/>
    </row>
    <row r="259" spans="18:18" ht="15.75" customHeight="1" x14ac:dyDescent="0.25">
      <c r="R259" s="78"/>
    </row>
    <row r="260" spans="18:18" ht="15.75" customHeight="1" x14ac:dyDescent="0.25">
      <c r="R260" s="78"/>
    </row>
    <row r="261" spans="18:18" ht="15.75" customHeight="1" x14ac:dyDescent="0.25">
      <c r="R261" s="78"/>
    </row>
    <row r="262" spans="18:18" ht="15.75" customHeight="1" x14ac:dyDescent="0.25">
      <c r="R262" s="78"/>
    </row>
    <row r="263" spans="18:18" ht="15.75" customHeight="1" x14ac:dyDescent="0.25">
      <c r="R263" s="78"/>
    </row>
    <row r="264" spans="18:18" ht="15.75" customHeight="1" x14ac:dyDescent="0.25">
      <c r="R264" s="78"/>
    </row>
    <row r="265" spans="18:18" ht="15.75" customHeight="1" x14ac:dyDescent="0.25">
      <c r="R265" s="78"/>
    </row>
    <row r="266" spans="18:18" ht="15.75" customHeight="1" x14ac:dyDescent="0.25">
      <c r="R266" s="78"/>
    </row>
    <row r="267" spans="18:18" ht="15.75" customHeight="1" x14ac:dyDescent="0.25">
      <c r="R267" s="78"/>
    </row>
    <row r="268" spans="18:18" ht="15.75" customHeight="1" x14ac:dyDescent="0.25">
      <c r="R268" s="78"/>
    </row>
    <row r="269" spans="18:18" ht="15.75" customHeight="1" x14ac:dyDescent="0.25">
      <c r="R269" s="78"/>
    </row>
    <row r="270" spans="18:18" ht="15.75" customHeight="1" x14ac:dyDescent="0.25">
      <c r="R270" s="78"/>
    </row>
    <row r="271" spans="18:18" ht="15.75" customHeight="1" x14ac:dyDescent="0.25">
      <c r="R271" s="78"/>
    </row>
    <row r="272" spans="18:18" ht="15.75" customHeight="1" x14ac:dyDescent="0.25">
      <c r="R272" s="78"/>
    </row>
    <row r="273" spans="18:18" ht="15.75" customHeight="1" x14ac:dyDescent="0.25">
      <c r="R273" s="78"/>
    </row>
    <row r="274" spans="18:18" ht="15.75" customHeight="1" x14ac:dyDescent="0.25">
      <c r="R274" s="78"/>
    </row>
    <row r="275" spans="18:18" ht="15.75" customHeight="1" x14ac:dyDescent="0.25">
      <c r="R275" s="78"/>
    </row>
    <row r="276" spans="18:18" ht="15.75" customHeight="1" x14ac:dyDescent="0.25">
      <c r="R276" s="78"/>
    </row>
    <row r="277" spans="18:18" ht="15.75" customHeight="1" x14ac:dyDescent="0.25">
      <c r="R277" s="78"/>
    </row>
    <row r="278" spans="18:18" ht="15.75" customHeight="1" x14ac:dyDescent="0.25">
      <c r="R278" s="78"/>
    </row>
    <row r="279" spans="18:18" ht="15.75" customHeight="1" x14ac:dyDescent="0.25">
      <c r="R279" s="78"/>
    </row>
    <row r="280" spans="18:18" ht="15.75" customHeight="1" x14ac:dyDescent="0.25">
      <c r="R280" s="78"/>
    </row>
    <row r="281" spans="18:18" ht="15.75" customHeight="1" x14ac:dyDescent="0.25">
      <c r="R281" s="78"/>
    </row>
    <row r="282" spans="18:18" ht="15.75" customHeight="1" x14ac:dyDescent="0.25">
      <c r="R282" s="78"/>
    </row>
    <row r="283" spans="18:18" ht="15.75" customHeight="1" x14ac:dyDescent="0.25">
      <c r="R283" s="78"/>
    </row>
    <row r="284" spans="18:18" ht="15.75" customHeight="1" x14ac:dyDescent="0.25">
      <c r="R284" s="78"/>
    </row>
    <row r="285" spans="18:18" ht="15.75" customHeight="1" x14ac:dyDescent="0.25">
      <c r="R285" s="78"/>
    </row>
    <row r="286" spans="18:18" ht="15.75" customHeight="1" x14ac:dyDescent="0.25">
      <c r="R286" s="78"/>
    </row>
    <row r="287" spans="18:18" ht="15.75" customHeight="1" x14ac:dyDescent="0.25">
      <c r="R287" s="78"/>
    </row>
    <row r="288" spans="18:18" ht="15.75" customHeight="1" x14ac:dyDescent="0.25">
      <c r="R288" s="78"/>
    </row>
    <row r="289" spans="18:18" ht="15.75" customHeight="1" x14ac:dyDescent="0.25">
      <c r="R289" s="78"/>
    </row>
    <row r="290" spans="18:18" ht="15.75" customHeight="1" x14ac:dyDescent="0.25">
      <c r="R290" s="78"/>
    </row>
    <row r="291" spans="18:18" ht="15.75" customHeight="1" x14ac:dyDescent="0.25">
      <c r="R291" s="78"/>
    </row>
    <row r="292" spans="18:18" ht="15.75" customHeight="1" x14ac:dyDescent="0.25">
      <c r="R292" s="78"/>
    </row>
    <row r="293" spans="18:18" ht="15.75" customHeight="1" x14ac:dyDescent="0.25">
      <c r="R293" s="78"/>
    </row>
    <row r="294" spans="18:18" ht="15.75" customHeight="1" x14ac:dyDescent="0.25">
      <c r="R294" s="78"/>
    </row>
    <row r="295" spans="18:18" ht="15.75" customHeight="1" x14ac:dyDescent="0.25">
      <c r="R295" s="78"/>
    </row>
    <row r="296" spans="18:18" ht="15.75" customHeight="1" x14ac:dyDescent="0.25">
      <c r="R296" s="78"/>
    </row>
    <row r="297" spans="18:18" ht="15.75" customHeight="1" x14ac:dyDescent="0.25">
      <c r="R297" s="78"/>
    </row>
    <row r="298" spans="18:18" ht="15.75" customHeight="1" x14ac:dyDescent="0.25">
      <c r="R298" s="78"/>
    </row>
    <row r="299" spans="18:18" ht="15.75" customHeight="1" x14ac:dyDescent="0.25">
      <c r="R299" s="78"/>
    </row>
    <row r="300" spans="18:18" ht="15.75" customHeight="1" x14ac:dyDescent="0.25">
      <c r="R300" s="78"/>
    </row>
    <row r="301" spans="18:18" ht="15.75" customHeight="1" x14ac:dyDescent="0.25">
      <c r="R301" s="78"/>
    </row>
    <row r="302" spans="18:18" ht="15.75" customHeight="1" x14ac:dyDescent="0.25">
      <c r="R302" s="78"/>
    </row>
    <row r="303" spans="18:18" ht="15.75" customHeight="1" x14ac:dyDescent="0.25">
      <c r="R303" s="78"/>
    </row>
    <row r="304" spans="18:18" ht="15.75" customHeight="1" x14ac:dyDescent="0.25">
      <c r="R304" s="78"/>
    </row>
    <row r="305" spans="18:18" ht="15.75" customHeight="1" x14ac:dyDescent="0.25">
      <c r="R305" s="78"/>
    </row>
    <row r="306" spans="18:18" ht="15.75" customHeight="1" x14ac:dyDescent="0.25">
      <c r="R306" s="78"/>
    </row>
    <row r="307" spans="18:18" ht="15.75" customHeight="1" x14ac:dyDescent="0.25">
      <c r="R307" s="78"/>
    </row>
    <row r="308" spans="18:18" ht="15.75" customHeight="1" x14ac:dyDescent="0.25">
      <c r="R308" s="78"/>
    </row>
    <row r="309" spans="18:18" ht="15.75" customHeight="1" x14ac:dyDescent="0.25">
      <c r="R309" s="78"/>
    </row>
    <row r="310" spans="18:18" ht="15.75" customHeight="1" x14ac:dyDescent="0.25">
      <c r="R310" s="78"/>
    </row>
    <row r="311" spans="18:18" ht="15.75" customHeight="1" x14ac:dyDescent="0.25">
      <c r="R311" s="78"/>
    </row>
    <row r="312" spans="18:18" ht="15.75" customHeight="1" x14ac:dyDescent="0.25">
      <c r="R312" s="78"/>
    </row>
    <row r="313" spans="18:18" ht="15.75" customHeight="1" x14ac:dyDescent="0.25">
      <c r="R313" s="78"/>
    </row>
    <row r="314" spans="18:18" ht="15.75" customHeight="1" x14ac:dyDescent="0.25">
      <c r="R314" s="78"/>
    </row>
    <row r="315" spans="18:18" ht="15.75" customHeight="1" x14ac:dyDescent="0.25">
      <c r="R315" s="78"/>
    </row>
    <row r="316" spans="18:18" ht="15.75" customHeight="1" x14ac:dyDescent="0.25">
      <c r="R316" s="78"/>
    </row>
    <row r="317" spans="18:18" ht="15.75" customHeight="1" x14ac:dyDescent="0.25">
      <c r="R317" s="78"/>
    </row>
    <row r="318" spans="18:18" ht="15.75" customHeight="1" x14ac:dyDescent="0.25">
      <c r="R318" s="78"/>
    </row>
    <row r="319" spans="18:18" ht="15.75" customHeight="1" x14ac:dyDescent="0.25">
      <c r="R319" s="78"/>
    </row>
    <row r="320" spans="18:18" ht="15.75" customHeight="1" x14ac:dyDescent="0.25">
      <c r="R320" s="78"/>
    </row>
    <row r="321" spans="18:18" ht="15.75" customHeight="1" x14ac:dyDescent="0.25">
      <c r="R321" s="78"/>
    </row>
    <row r="322" spans="18:18" ht="15.75" customHeight="1" x14ac:dyDescent="0.25">
      <c r="R322" s="78"/>
    </row>
    <row r="323" spans="18:18" ht="15.75" customHeight="1" x14ac:dyDescent="0.25">
      <c r="R323" s="78"/>
    </row>
    <row r="324" spans="18:18" ht="15.75" customHeight="1" x14ac:dyDescent="0.25">
      <c r="R324" s="78"/>
    </row>
    <row r="325" spans="18:18" ht="15.75" customHeight="1" x14ac:dyDescent="0.25">
      <c r="R325" s="78"/>
    </row>
    <row r="326" spans="18:18" ht="15.75" customHeight="1" x14ac:dyDescent="0.25">
      <c r="R326" s="78"/>
    </row>
    <row r="327" spans="18:18" ht="15.75" customHeight="1" x14ac:dyDescent="0.25">
      <c r="R327" s="78"/>
    </row>
    <row r="328" spans="18:18" ht="15.75" customHeight="1" x14ac:dyDescent="0.25">
      <c r="R328" s="78"/>
    </row>
    <row r="329" spans="18:18" ht="15.75" customHeight="1" x14ac:dyDescent="0.25">
      <c r="R329" s="78"/>
    </row>
    <row r="330" spans="18:18" ht="15.75" customHeight="1" x14ac:dyDescent="0.25">
      <c r="R330" s="78"/>
    </row>
    <row r="331" spans="18:18" ht="15.75" customHeight="1" x14ac:dyDescent="0.25">
      <c r="R331" s="78"/>
    </row>
    <row r="332" spans="18:18" ht="15.75" customHeight="1" x14ac:dyDescent="0.25">
      <c r="R332" s="78"/>
    </row>
    <row r="333" spans="18:18" ht="15.75" customHeight="1" x14ac:dyDescent="0.25">
      <c r="R333" s="78"/>
    </row>
    <row r="334" spans="18:18" ht="15.75" customHeight="1" x14ac:dyDescent="0.25">
      <c r="R334" s="78"/>
    </row>
    <row r="335" spans="18:18" ht="15.75" customHeight="1" x14ac:dyDescent="0.25">
      <c r="R335" s="78"/>
    </row>
    <row r="336" spans="18:18" ht="15.75" customHeight="1" x14ac:dyDescent="0.25">
      <c r="R336" s="78"/>
    </row>
    <row r="337" spans="18:18" ht="15.75" customHeight="1" x14ac:dyDescent="0.25">
      <c r="R337" s="78"/>
    </row>
    <row r="338" spans="18:18" ht="15.75" customHeight="1" x14ac:dyDescent="0.25">
      <c r="R338" s="78"/>
    </row>
    <row r="339" spans="18:18" ht="15.75" customHeight="1" x14ac:dyDescent="0.25">
      <c r="R339" s="78"/>
    </row>
    <row r="340" spans="18:18" ht="15.75" customHeight="1" x14ac:dyDescent="0.25">
      <c r="R340" s="78"/>
    </row>
    <row r="341" spans="18:18" ht="15.75" customHeight="1" x14ac:dyDescent="0.25">
      <c r="R341" s="78"/>
    </row>
    <row r="342" spans="18:18" ht="15.75" customHeight="1" x14ac:dyDescent="0.25">
      <c r="R342" s="78"/>
    </row>
    <row r="343" spans="18:18" ht="15.75" customHeight="1" x14ac:dyDescent="0.25">
      <c r="R343" s="78"/>
    </row>
    <row r="344" spans="18:18" ht="15.75" customHeight="1" x14ac:dyDescent="0.25">
      <c r="R344" s="78"/>
    </row>
    <row r="345" spans="18:18" ht="15.75" customHeight="1" x14ac:dyDescent="0.25">
      <c r="R345" s="78"/>
    </row>
    <row r="346" spans="18:18" ht="15.75" customHeight="1" x14ac:dyDescent="0.25">
      <c r="R346" s="78"/>
    </row>
    <row r="347" spans="18:18" ht="15.75" customHeight="1" x14ac:dyDescent="0.25">
      <c r="R347" s="78"/>
    </row>
    <row r="348" spans="18:18" ht="15.75" customHeight="1" x14ac:dyDescent="0.25">
      <c r="R348" s="78"/>
    </row>
    <row r="349" spans="18:18" ht="15.75" customHeight="1" x14ac:dyDescent="0.25">
      <c r="R349" s="78"/>
    </row>
    <row r="350" spans="18:18" ht="15.75" customHeight="1" x14ac:dyDescent="0.25">
      <c r="R350" s="78"/>
    </row>
    <row r="351" spans="18:18" ht="15.75" customHeight="1" x14ac:dyDescent="0.25">
      <c r="R351" s="78"/>
    </row>
    <row r="352" spans="18:18" ht="15.75" customHeight="1" x14ac:dyDescent="0.25">
      <c r="R352" s="78"/>
    </row>
    <row r="353" spans="18:18" ht="15.75" customHeight="1" x14ac:dyDescent="0.25">
      <c r="R353" s="78"/>
    </row>
    <row r="354" spans="18:18" ht="15.75" customHeight="1" x14ac:dyDescent="0.25">
      <c r="R354" s="78"/>
    </row>
    <row r="355" spans="18:18" ht="15.75" customHeight="1" x14ac:dyDescent="0.25">
      <c r="R355" s="78"/>
    </row>
    <row r="356" spans="18:18" ht="15.75" customHeight="1" x14ac:dyDescent="0.25">
      <c r="R356" s="78"/>
    </row>
    <row r="357" spans="18:18" ht="15.75" customHeight="1" x14ac:dyDescent="0.25">
      <c r="R357" s="78"/>
    </row>
    <row r="358" spans="18:18" ht="15.75" customHeight="1" x14ac:dyDescent="0.25">
      <c r="R358" s="78"/>
    </row>
    <row r="359" spans="18:18" ht="15.75" customHeight="1" x14ac:dyDescent="0.25">
      <c r="R359" s="78"/>
    </row>
    <row r="360" spans="18:18" ht="15.75" customHeight="1" x14ac:dyDescent="0.25">
      <c r="R360" s="78"/>
    </row>
    <row r="361" spans="18:18" ht="15.75" customHeight="1" x14ac:dyDescent="0.25">
      <c r="R361" s="78"/>
    </row>
    <row r="362" spans="18:18" ht="15.75" customHeight="1" x14ac:dyDescent="0.25"/>
    <row r="363" spans="18:18" ht="15.75" customHeight="1" x14ac:dyDescent="0.25"/>
    <row r="364" spans="18:18" ht="15.75" customHeight="1" x14ac:dyDescent="0.25"/>
    <row r="365" spans="18:18" ht="15.75" customHeight="1" x14ac:dyDescent="0.25"/>
    <row r="366" spans="18:18" ht="15.75" customHeight="1" x14ac:dyDescent="0.25"/>
    <row r="367" spans="18:18" ht="15.75" customHeight="1" x14ac:dyDescent="0.25"/>
    <row r="368" spans="18:1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H1" zoomScale="85" zoomScaleNormal="85" workbookViewId="0">
      <pane ySplit="1" topLeftCell="A26" activePane="bottomLeft" state="frozen"/>
      <selection activeCell="F5" sqref="F5"/>
      <selection pane="bottomLeft" activeCell="W154" sqref="W154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bestFit="1" customWidth="1"/>
    <col min="5" max="5" width="28.5703125" bestFit="1" customWidth="1"/>
    <col min="6" max="6" width="30.7109375" customWidth="1"/>
    <col min="7" max="7" width="12.7109375" bestFit="1" customWidth="1"/>
    <col min="8" max="8" width="12" bestFit="1" customWidth="1"/>
    <col min="9" max="9" width="17" style="60" customWidth="1"/>
    <col min="10" max="10" width="17.28515625" customWidth="1"/>
    <col min="11" max="11" width="10.5703125" style="143" customWidth="1"/>
    <col min="12" max="12" width="10.140625" style="143" customWidth="1"/>
    <col min="13" max="13" width="11" style="143" customWidth="1"/>
    <col min="14" max="14" width="8.42578125" style="143" customWidth="1"/>
    <col min="15" max="15" width="8.28515625" customWidth="1"/>
    <col min="16" max="16" width="8.85546875" customWidth="1"/>
    <col min="17" max="17" width="8.5703125" bestFit="1" customWidth="1"/>
    <col min="18" max="18" width="7.5703125" customWidth="1"/>
    <col min="19" max="19" width="6.7109375" bestFit="1" customWidth="1"/>
    <col min="20" max="20" width="7.85546875" customWidth="1"/>
    <col min="21" max="21" width="7.7109375" customWidth="1"/>
    <col min="22" max="22" width="8.5703125" customWidth="1"/>
    <col min="23" max="23" width="8.42578125" bestFit="1" customWidth="1"/>
    <col min="24" max="24" width="8.28515625" bestFit="1" customWidth="1"/>
    <col min="25" max="25" width="16" customWidth="1"/>
    <col min="26" max="26" width="8.7109375" customWidth="1"/>
    <col min="27" max="27" width="11.42578125" customWidth="1"/>
    <col min="28" max="28" width="16.28515625" customWidth="1"/>
  </cols>
  <sheetData>
    <row r="1" spans="1:28" ht="45" x14ac:dyDescent="0.25">
      <c r="A1" s="111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34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6.5" thickBot="1" x14ac:dyDescent="0.3">
      <c r="A2" s="1">
        <v>2022</v>
      </c>
      <c r="B2" s="1">
        <v>3</v>
      </c>
      <c r="C2" s="1">
        <v>1</v>
      </c>
      <c r="D2" s="1">
        <v>-12.8</v>
      </c>
      <c r="E2" s="1" t="s">
        <v>9</v>
      </c>
      <c r="F2" s="135" t="s">
        <v>9</v>
      </c>
      <c r="G2">
        <f>D2+5</f>
        <v>-7.8000000000000007</v>
      </c>
      <c r="H2" s="5">
        <v>44621</v>
      </c>
      <c r="I2" s="60">
        <f>D2</f>
        <v>-12.8</v>
      </c>
      <c r="J2" s="96">
        <v>0</v>
      </c>
      <c r="K2" s="143">
        <v>2.5</v>
      </c>
      <c r="L2" s="143">
        <v>6.125</v>
      </c>
      <c r="M2" s="143">
        <v>75.625</v>
      </c>
      <c r="N2" s="143" t="s">
        <v>120</v>
      </c>
      <c r="R2" s="2"/>
    </row>
    <row r="3" spans="1:28" ht="16.5" thickBot="1" x14ac:dyDescent="0.3">
      <c r="A3" s="1">
        <v>2022</v>
      </c>
      <c r="B3" s="1">
        <v>3</v>
      </c>
      <c r="C3" s="1">
        <v>2</v>
      </c>
      <c r="D3" s="1">
        <v>-6.8</v>
      </c>
      <c r="E3" s="1" t="s">
        <v>9</v>
      </c>
      <c r="F3" s="135" t="s">
        <v>9</v>
      </c>
      <c r="G3">
        <f t="shared" ref="G3:G29" si="0">D3+5</f>
        <v>-1.7999999999999998</v>
      </c>
      <c r="H3" s="5">
        <v>44622</v>
      </c>
      <c r="I3" s="60">
        <f t="shared" ref="I3:I66" si="1">D3</f>
        <v>-6.8</v>
      </c>
      <c r="J3" s="55">
        <v>0.3</v>
      </c>
      <c r="K3" s="143">
        <v>5.25</v>
      </c>
      <c r="L3" s="143">
        <v>9.625</v>
      </c>
      <c r="M3" s="143">
        <v>82.5</v>
      </c>
      <c r="N3" s="143" t="s">
        <v>119</v>
      </c>
      <c r="R3" s="2"/>
    </row>
    <row r="4" spans="1:28" ht="16.5" thickBot="1" x14ac:dyDescent="0.3">
      <c r="A4" s="1">
        <v>2022</v>
      </c>
      <c r="B4" s="1">
        <v>3</v>
      </c>
      <c r="C4" s="1">
        <v>3</v>
      </c>
      <c r="D4" s="1">
        <v>-10.8</v>
      </c>
      <c r="E4" s="1" t="s">
        <v>9</v>
      </c>
      <c r="F4" s="135" t="s">
        <v>9</v>
      </c>
      <c r="G4">
        <f t="shared" si="0"/>
        <v>-5.8000000000000007</v>
      </c>
      <c r="H4" s="5">
        <v>44623</v>
      </c>
      <c r="I4" s="60">
        <f t="shared" si="1"/>
        <v>-10.8</v>
      </c>
      <c r="J4" s="55">
        <v>0</v>
      </c>
      <c r="K4" s="143">
        <v>1.875</v>
      </c>
      <c r="L4" s="143">
        <v>6.125</v>
      </c>
      <c r="M4" s="143">
        <v>74.5</v>
      </c>
      <c r="N4" s="143" t="s">
        <v>117</v>
      </c>
      <c r="R4" s="2"/>
    </row>
    <row r="5" spans="1:28" ht="16.5" thickBot="1" x14ac:dyDescent="0.3">
      <c r="A5" s="1">
        <v>2022</v>
      </c>
      <c r="B5" s="1">
        <v>3</v>
      </c>
      <c r="C5" s="1">
        <v>4</v>
      </c>
      <c r="D5" s="1">
        <v>-7.6</v>
      </c>
      <c r="E5" s="1" t="s">
        <v>9</v>
      </c>
      <c r="F5" s="135" t="s">
        <v>9</v>
      </c>
      <c r="G5">
        <f t="shared" si="0"/>
        <v>-2.5999999999999996</v>
      </c>
      <c r="H5" s="5">
        <v>44624</v>
      </c>
      <c r="I5" s="60">
        <f t="shared" si="1"/>
        <v>-7.6</v>
      </c>
      <c r="J5" s="55">
        <v>0</v>
      </c>
      <c r="K5" s="143">
        <v>1.75</v>
      </c>
      <c r="L5" s="143">
        <v>5.25</v>
      </c>
      <c r="M5" s="143">
        <v>74.875</v>
      </c>
      <c r="N5" s="143" t="s">
        <v>117</v>
      </c>
      <c r="R5" s="112"/>
    </row>
    <row r="6" spans="1:28" ht="16.5" thickBot="1" x14ac:dyDescent="0.3">
      <c r="A6" s="1">
        <v>2022</v>
      </c>
      <c r="B6" s="1">
        <v>3</v>
      </c>
      <c r="C6" s="1">
        <v>5</v>
      </c>
      <c r="D6" s="1">
        <v>-5.8</v>
      </c>
      <c r="E6" s="1" t="s">
        <v>9</v>
      </c>
      <c r="F6" s="135" t="s">
        <v>9</v>
      </c>
      <c r="G6">
        <f t="shared" si="0"/>
        <v>-0.79999999999999982</v>
      </c>
      <c r="H6" s="5">
        <v>44625</v>
      </c>
      <c r="I6" s="60">
        <f t="shared" si="1"/>
        <v>-5.8</v>
      </c>
      <c r="J6" s="55">
        <v>0</v>
      </c>
      <c r="K6" s="143">
        <v>1.875</v>
      </c>
      <c r="L6" s="143">
        <v>5</v>
      </c>
      <c r="M6" s="143">
        <v>78.5</v>
      </c>
      <c r="N6" s="143" t="s">
        <v>121</v>
      </c>
      <c r="R6" s="112"/>
    </row>
    <row r="7" spans="1:28" ht="16.5" thickBot="1" x14ac:dyDescent="0.3">
      <c r="A7" s="1">
        <v>2022</v>
      </c>
      <c r="B7" s="1">
        <v>3</v>
      </c>
      <c r="C7" s="1">
        <v>6</v>
      </c>
      <c r="D7" s="1">
        <v>0.6</v>
      </c>
      <c r="E7" s="1" t="s">
        <v>11</v>
      </c>
      <c r="F7" s="135" t="s">
        <v>9</v>
      </c>
      <c r="G7">
        <f t="shared" si="0"/>
        <v>5.6</v>
      </c>
      <c r="H7" s="5">
        <v>44626</v>
      </c>
      <c r="I7" s="60">
        <f t="shared" si="1"/>
        <v>0.6</v>
      </c>
      <c r="J7" s="55">
        <v>1.4</v>
      </c>
      <c r="K7" s="143">
        <v>4.5</v>
      </c>
      <c r="L7" s="143">
        <v>11.75</v>
      </c>
      <c r="M7" s="143">
        <v>76.25</v>
      </c>
      <c r="N7" s="143" t="s">
        <v>117</v>
      </c>
      <c r="R7" s="112"/>
    </row>
    <row r="8" spans="1:28" ht="15.75" thickBot="1" x14ac:dyDescent="0.3">
      <c r="A8" s="1">
        <v>2022</v>
      </c>
      <c r="B8" s="1">
        <v>3</v>
      </c>
      <c r="C8" s="1">
        <v>7</v>
      </c>
      <c r="D8" s="1">
        <v>3.4</v>
      </c>
      <c r="E8" s="1" t="s">
        <v>11</v>
      </c>
      <c r="F8" s="135" t="s">
        <v>9</v>
      </c>
      <c r="G8">
        <f t="shared" si="0"/>
        <v>8.4</v>
      </c>
      <c r="H8" s="5">
        <v>44627</v>
      </c>
      <c r="I8" s="60">
        <f t="shared" si="1"/>
        <v>3.4</v>
      </c>
      <c r="J8" s="55">
        <v>0</v>
      </c>
      <c r="K8" s="143">
        <v>5.125</v>
      </c>
      <c r="L8" s="143">
        <v>12.875</v>
      </c>
      <c r="M8" s="143">
        <v>70.375</v>
      </c>
      <c r="N8" s="143" t="s">
        <v>120</v>
      </c>
      <c r="R8" s="78"/>
    </row>
    <row r="9" spans="1:28" ht="15.75" thickBot="1" x14ac:dyDescent="0.3">
      <c r="A9" s="1">
        <v>2022</v>
      </c>
      <c r="B9" s="1">
        <v>3</v>
      </c>
      <c r="C9" s="1">
        <v>8</v>
      </c>
      <c r="D9" s="1">
        <v>-4.0999999999999996</v>
      </c>
      <c r="E9" s="1" t="s">
        <v>10</v>
      </c>
      <c r="F9" s="135" t="s">
        <v>9</v>
      </c>
      <c r="G9">
        <f t="shared" si="0"/>
        <v>0.90000000000000036</v>
      </c>
      <c r="H9" s="5">
        <v>44628</v>
      </c>
      <c r="I9" s="60">
        <f t="shared" si="1"/>
        <v>-4.0999999999999996</v>
      </c>
      <c r="J9" s="55">
        <v>0</v>
      </c>
      <c r="K9" s="143">
        <v>4.75</v>
      </c>
      <c r="L9" s="143">
        <v>10.625</v>
      </c>
      <c r="M9" s="143">
        <v>70.875</v>
      </c>
      <c r="N9" s="143" t="s">
        <v>119</v>
      </c>
      <c r="R9" s="78"/>
    </row>
    <row r="10" spans="1:28" ht="15.75" thickBot="1" x14ac:dyDescent="0.3">
      <c r="A10" s="1">
        <v>2022</v>
      </c>
      <c r="B10" s="1">
        <v>3</v>
      </c>
      <c r="C10" s="1">
        <v>9</v>
      </c>
      <c r="D10" s="1">
        <v>-12.4</v>
      </c>
      <c r="E10" s="1" t="s">
        <v>9</v>
      </c>
      <c r="F10" s="135" t="s">
        <v>9</v>
      </c>
      <c r="G10">
        <f t="shared" si="0"/>
        <v>-7.4</v>
      </c>
      <c r="H10" s="5">
        <v>44629</v>
      </c>
      <c r="I10" s="60">
        <f t="shared" si="1"/>
        <v>-12.4</v>
      </c>
      <c r="J10" s="55">
        <v>0</v>
      </c>
      <c r="K10" s="143">
        <v>1.375</v>
      </c>
      <c r="L10" s="143">
        <v>3.875</v>
      </c>
      <c r="M10" s="143">
        <v>69.375</v>
      </c>
      <c r="N10" s="143" t="s">
        <v>118</v>
      </c>
      <c r="R10" s="78"/>
    </row>
    <row r="11" spans="1:28" ht="15.75" thickBot="1" x14ac:dyDescent="0.3">
      <c r="A11" s="1">
        <v>2022</v>
      </c>
      <c r="B11" s="1">
        <v>3</v>
      </c>
      <c r="C11" s="1">
        <v>10</v>
      </c>
      <c r="D11" s="1">
        <v>-12.7</v>
      </c>
      <c r="E11" s="1" t="s">
        <v>9</v>
      </c>
      <c r="F11" s="135" t="s">
        <v>9</v>
      </c>
      <c r="G11">
        <f t="shared" si="0"/>
        <v>-7.6999999999999993</v>
      </c>
      <c r="H11" s="5">
        <v>44630</v>
      </c>
      <c r="I11" s="60">
        <f t="shared" si="1"/>
        <v>-12.7</v>
      </c>
      <c r="J11" s="55">
        <v>0</v>
      </c>
      <c r="K11" s="143">
        <v>1.75</v>
      </c>
      <c r="L11" s="143">
        <v>4.375</v>
      </c>
      <c r="M11" s="143">
        <v>55.125</v>
      </c>
      <c r="N11" s="143" t="s">
        <v>117</v>
      </c>
      <c r="R11" s="78"/>
    </row>
    <row r="12" spans="1:28" ht="15.75" thickBot="1" x14ac:dyDescent="0.3">
      <c r="A12" s="1">
        <v>2022</v>
      </c>
      <c r="B12" s="1">
        <v>3</v>
      </c>
      <c r="C12" s="1">
        <v>11</v>
      </c>
      <c r="D12" s="1">
        <v>-11.3</v>
      </c>
      <c r="E12" s="1" t="s">
        <v>9</v>
      </c>
      <c r="F12" s="135" t="s">
        <v>9</v>
      </c>
      <c r="G12">
        <f t="shared" si="0"/>
        <v>-6.3000000000000007</v>
      </c>
      <c r="H12" s="5">
        <v>44631</v>
      </c>
      <c r="I12" s="60">
        <f t="shared" si="1"/>
        <v>-11.3</v>
      </c>
      <c r="J12" s="55">
        <v>0</v>
      </c>
      <c r="K12" s="143">
        <v>1.5</v>
      </c>
      <c r="L12" s="143">
        <v>4.875</v>
      </c>
      <c r="M12" s="143">
        <v>53.625</v>
      </c>
      <c r="N12" s="143" t="s">
        <v>117</v>
      </c>
      <c r="R12" s="78"/>
    </row>
    <row r="13" spans="1:28" ht="15.75" thickBot="1" x14ac:dyDescent="0.3">
      <c r="A13" s="1">
        <v>2022</v>
      </c>
      <c r="B13" s="1">
        <v>3</v>
      </c>
      <c r="C13" s="1">
        <v>12</v>
      </c>
      <c r="D13" s="1">
        <v>-13.1</v>
      </c>
      <c r="E13" s="1" t="s">
        <v>9</v>
      </c>
      <c r="F13" s="135" t="s">
        <v>9</v>
      </c>
      <c r="G13">
        <f t="shared" si="0"/>
        <v>-8.1</v>
      </c>
      <c r="H13" s="5">
        <v>44632</v>
      </c>
      <c r="I13" s="60">
        <f t="shared" si="1"/>
        <v>-13.1</v>
      </c>
      <c r="J13" s="55">
        <v>0</v>
      </c>
      <c r="K13" s="143">
        <v>2</v>
      </c>
      <c r="L13" s="143">
        <v>6.375</v>
      </c>
      <c r="M13" s="143">
        <v>47.5</v>
      </c>
      <c r="N13" s="143" t="s">
        <v>127</v>
      </c>
      <c r="R13" s="78"/>
    </row>
    <row r="14" spans="1:28" ht="15.75" thickBot="1" x14ac:dyDescent="0.3">
      <c r="A14" s="1">
        <v>2022</v>
      </c>
      <c r="B14" s="1">
        <v>3</v>
      </c>
      <c r="C14" s="1">
        <v>13</v>
      </c>
      <c r="D14" s="1">
        <v>-11.6</v>
      </c>
      <c r="E14" s="1" t="s">
        <v>9</v>
      </c>
      <c r="F14" s="135" t="s">
        <v>9</v>
      </c>
      <c r="G14">
        <f t="shared" si="0"/>
        <v>-6.6</v>
      </c>
      <c r="H14" s="5">
        <v>44633</v>
      </c>
      <c r="I14" s="60">
        <f t="shared" si="1"/>
        <v>-11.6</v>
      </c>
      <c r="J14" s="55">
        <v>0</v>
      </c>
      <c r="K14" s="143">
        <v>2.625</v>
      </c>
      <c r="L14" s="143">
        <v>7.375</v>
      </c>
      <c r="M14" s="143">
        <v>47.5</v>
      </c>
      <c r="N14" s="143" t="s">
        <v>127</v>
      </c>
      <c r="R14" s="78"/>
    </row>
    <row r="15" spans="1:28" ht="15.75" thickBot="1" x14ac:dyDescent="0.3">
      <c r="A15" s="1">
        <v>2022</v>
      </c>
      <c r="B15" s="1">
        <v>3</v>
      </c>
      <c r="C15" s="1">
        <v>14</v>
      </c>
      <c r="D15" s="1">
        <v>-11</v>
      </c>
      <c r="E15" s="1" t="s">
        <v>9</v>
      </c>
      <c r="F15" s="135" t="s">
        <v>9</v>
      </c>
      <c r="G15">
        <f t="shared" si="0"/>
        <v>-6</v>
      </c>
      <c r="H15" s="5">
        <v>44634</v>
      </c>
      <c r="I15" s="60">
        <f t="shared" si="1"/>
        <v>-11</v>
      </c>
      <c r="J15" s="55">
        <v>0</v>
      </c>
      <c r="K15" s="143">
        <v>1.375</v>
      </c>
      <c r="L15" s="143">
        <v>3.875</v>
      </c>
      <c r="M15" s="143">
        <v>50.75</v>
      </c>
      <c r="N15" s="143" t="s">
        <v>119</v>
      </c>
      <c r="R15" s="78"/>
    </row>
    <row r="16" spans="1:28" ht="15.75" thickBot="1" x14ac:dyDescent="0.3">
      <c r="A16" s="1">
        <v>2022</v>
      </c>
      <c r="B16" s="1">
        <v>3</v>
      </c>
      <c r="C16" s="1">
        <v>15</v>
      </c>
      <c r="D16" s="1">
        <v>-12.1</v>
      </c>
      <c r="E16" s="1" t="s">
        <v>9</v>
      </c>
      <c r="F16" s="135" t="s">
        <v>9</v>
      </c>
      <c r="G16">
        <f t="shared" si="0"/>
        <v>-7.1</v>
      </c>
      <c r="H16" s="5">
        <v>44635</v>
      </c>
      <c r="I16" s="60">
        <f t="shared" si="1"/>
        <v>-12.1</v>
      </c>
      <c r="J16" s="55">
        <v>0</v>
      </c>
      <c r="K16" s="143">
        <v>0.875</v>
      </c>
      <c r="L16" s="143">
        <v>3.25</v>
      </c>
      <c r="M16" s="143">
        <v>57</v>
      </c>
      <c r="N16" s="143" t="s">
        <v>124</v>
      </c>
      <c r="R16" s="78"/>
    </row>
    <row r="17" spans="1:18" ht="15.75" thickBot="1" x14ac:dyDescent="0.3">
      <c r="A17" s="1">
        <v>2022</v>
      </c>
      <c r="B17" s="1">
        <v>3</v>
      </c>
      <c r="C17" s="1">
        <v>16</v>
      </c>
      <c r="D17" s="1">
        <v>-10.6</v>
      </c>
      <c r="E17" s="1" t="s">
        <v>9</v>
      </c>
      <c r="F17" s="135" t="s">
        <v>9</v>
      </c>
      <c r="G17">
        <f t="shared" si="0"/>
        <v>-5.6</v>
      </c>
      <c r="H17" s="5">
        <v>44636</v>
      </c>
      <c r="I17" s="60">
        <f t="shared" si="1"/>
        <v>-10.6</v>
      </c>
      <c r="J17" s="55">
        <v>0</v>
      </c>
      <c r="K17" s="143">
        <v>1.5</v>
      </c>
      <c r="L17" s="143">
        <v>3.375</v>
      </c>
      <c r="M17" s="143">
        <v>57</v>
      </c>
      <c r="N17" s="143" t="s">
        <v>119</v>
      </c>
      <c r="R17" s="78"/>
    </row>
    <row r="18" spans="1:18" ht="15.75" thickBot="1" x14ac:dyDescent="0.3">
      <c r="A18" s="1">
        <v>2022</v>
      </c>
      <c r="B18" s="1">
        <v>3</v>
      </c>
      <c r="C18" s="1">
        <v>17</v>
      </c>
      <c r="D18" s="1">
        <v>-10.3</v>
      </c>
      <c r="E18" s="1" t="s">
        <v>9</v>
      </c>
      <c r="F18" s="135" t="s">
        <v>9</v>
      </c>
      <c r="G18">
        <f t="shared" si="0"/>
        <v>-5.3000000000000007</v>
      </c>
      <c r="H18" s="5">
        <v>44637</v>
      </c>
      <c r="I18" s="60">
        <f t="shared" si="1"/>
        <v>-10.3</v>
      </c>
      <c r="J18" s="55">
        <v>0</v>
      </c>
      <c r="K18" s="143">
        <v>1.125</v>
      </c>
      <c r="L18" s="143">
        <v>3.125</v>
      </c>
      <c r="M18" s="143">
        <v>55.75</v>
      </c>
      <c r="N18" s="143" t="s">
        <v>117</v>
      </c>
      <c r="R18" s="78"/>
    </row>
    <row r="19" spans="1:18" ht="15.75" thickBot="1" x14ac:dyDescent="0.3">
      <c r="A19" s="1">
        <v>2022</v>
      </c>
      <c r="B19" s="1">
        <v>3</v>
      </c>
      <c r="C19" s="1">
        <v>18</v>
      </c>
      <c r="D19" s="1">
        <v>-10.9</v>
      </c>
      <c r="E19" s="1" t="s">
        <v>9</v>
      </c>
      <c r="F19" s="135" t="s">
        <v>9</v>
      </c>
      <c r="G19">
        <f t="shared" si="0"/>
        <v>-5.9</v>
      </c>
      <c r="H19" s="5">
        <v>44638</v>
      </c>
      <c r="I19" s="60">
        <f t="shared" si="1"/>
        <v>-10.9</v>
      </c>
      <c r="J19" s="55">
        <v>0</v>
      </c>
      <c r="K19" s="143">
        <v>0.75</v>
      </c>
      <c r="L19" s="143">
        <v>3.5</v>
      </c>
      <c r="M19" s="143">
        <v>55</v>
      </c>
      <c r="N19" s="143" t="s">
        <v>117</v>
      </c>
      <c r="R19" s="78"/>
    </row>
    <row r="20" spans="1:18" ht="15.75" thickBot="1" x14ac:dyDescent="0.3">
      <c r="A20" s="1">
        <v>2022</v>
      </c>
      <c r="B20" s="1">
        <v>3</v>
      </c>
      <c r="C20" s="1">
        <v>19</v>
      </c>
      <c r="D20" s="1">
        <v>-8.9</v>
      </c>
      <c r="E20" s="1" t="s">
        <v>9</v>
      </c>
      <c r="F20" s="135" t="s">
        <v>9</v>
      </c>
      <c r="G20">
        <f t="shared" si="0"/>
        <v>-3.9000000000000004</v>
      </c>
      <c r="H20" s="5">
        <v>44639</v>
      </c>
      <c r="I20" s="60">
        <f t="shared" si="1"/>
        <v>-8.9</v>
      </c>
      <c r="J20" s="55">
        <v>0</v>
      </c>
      <c r="K20" s="143">
        <v>2.25</v>
      </c>
      <c r="L20" s="143">
        <v>4.875</v>
      </c>
      <c r="M20" s="143">
        <v>67</v>
      </c>
      <c r="N20" s="143" t="s">
        <v>122</v>
      </c>
      <c r="R20" s="78"/>
    </row>
    <row r="21" spans="1:18" ht="15.75" customHeight="1" thickBot="1" x14ac:dyDescent="0.3">
      <c r="A21" s="1">
        <v>2022</v>
      </c>
      <c r="B21" s="1">
        <v>3</v>
      </c>
      <c r="C21" s="1">
        <v>20</v>
      </c>
      <c r="D21" s="1">
        <v>-7.9</v>
      </c>
      <c r="E21" s="1" t="s">
        <v>9</v>
      </c>
      <c r="F21" s="135" t="s">
        <v>9</v>
      </c>
      <c r="G21">
        <f t="shared" si="0"/>
        <v>-2.9000000000000004</v>
      </c>
      <c r="H21" s="5">
        <v>44640</v>
      </c>
      <c r="I21" s="60">
        <f t="shared" si="1"/>
        <v>-7.9</v>
      </c>
      <c r="J21" s="55">
        <v>0</v>
      </c>
      <c r="K21" s="143">
        <v>2.25</v>
      </c>
      <c r="L21" s="143">
        <v>5.25</v>
      </c>
      <c r="M21" s="143">
        <v>76.625</v>
      </c>
      <c r="N21" s="143" t="s">
        <v>117</v>
      </c>
      <c r="R21" s="78"/>
    </row>
    <row r="22" spans="1:18" ht="15.75" customHeight="1" thickBot="1" x14ac:dyDescent="0.3">
      <c r="A22" s="1">
        <v>2022</v>
      </c>
      <c r="B22" s="1">
        <v>3</v>
      </c>
      <c r="C22" s="1">
        <v>21</v>
      </c>
      <c r="D22" s="1">
        <v>-7.2</v>
      </c>
      <c r="E22" s="1" t="s">
        <v>9</v>
      </c>
      <c r="F22" s="135" t="s">
        <v>9</v>
      </c>
      <c r="G22">
        <f t="shared" si="0"/>
        <v>-2.2000000000000002</v>
      </c>
      <c r="H22" s="5">
        <v>44641</v>
      </c>
      <c r="I22" s="60">
        <f t="shared" si="1"/>
        <v>-7.2</v>
      </c>
      <c r="J22" s="55">
        <v>0</v>
      </c>
      <c r="K22" s="143">
        <v>2.625</v>
      </c>
      <c r="L22" s="143">
        <v>7.25</v>
      </c>
      <c r="M22" s="143">
        <v>74.875</v>
      </c>
      <c r="N22" s="143" t="s">
        <v>117</v>
      </c>
      <c r="R22" s="78"/>
    </row>
    <row r="23" spans="1:18" ht="15.75" customHeight="1" thickBot="1" x14ac:dyDescent="0.3">
      <c r="A23" s="1">
        <v>2022</v>
      </c>
      <c r="B23" s="1">
        <v>3</v>
      </c>
      <c r="C23" s="1">
        <v>22</v>
      </c>
      <c r="D23" s="1">
        <v>-3.5</v>
      </c>
      <c r="E23" s="1" t="s">
        <v>10</v>
      </c>
      <c r="F23" s="8" t="s">
        <v>10</v>
      </c>
      <c r="G23">
        <f t="shared" si="0"/>
        <v>1.5</v>
      </c>
      <c r="H23" s="5">
        <v>44642</v>
      </c>
      <c r="I23" s="60">
        <f t="shared" si="1"/>
        <v>-3.5</v>
      </c>
      <c r="J23" s="55">
        <v>0</v>
      </c>
      <c r="K23" s="165">
        <v>3</v>
      </c>
      <c r="L23" s="165">
        <v>8.5</v>
      </c>
      <c r="M23" s="165">
        <v>76.875</v>
      </c>
      <c r="N23" s="166" t="s">
        <v>120</v>
      </c>
      <c r="R23" s="78"/>
    </row>
    <row r="24" spans="1:18" ht="15.75" customHeight="1" thickBot="1" x14ac:dyDescent="0.3">
      <c r="A24" s="1">
        <v>2022</v>
      </c>
      <c r="B24" s="1">
        <v>3</v>
      </c>
      <c r="C24" s="1">
        <v>23</v>
      </c>
      <c r="D24" s="1">
        <v>-4.4000000000000004</v>
      </c>
      <c r="E24" s="1" t="s">
        <v>10</v>
      </c>
      <c r="F24" s="8" t="s">
        <v>10</v>
      </c>
      <c r="G24">
        <f t="shared" si="0"/>
        <v>0.59999999999999964</v>
      </c>
      <c r="H24" s="5">
        <v>44643</v>
      </c>
      <c r="I24" s="60">
        <f t="shared" si="1"/>
        <v>-4.4000000000000004</v>
      </c>
      <c r="J24" s="55">
        <v>2.2000000000000002</v>
      </c>
      <c r="K24" s="167">
        <v>4.25</v>
      </c>
      <c r="L24" s="167">
        <v>9.375</v>
      </c>
      <c r="M24" s="167">
        <v>81.625</v>
      </c>
      <c r="N24" s="168" t="s">
        <v>120</v>
      </c>
      <c r="R24" s="78"/>
    </row>
    <row r="25" spans="1:18" ht="15.75" customHeight="1" thickBot="1" x14ac:dyDescent="0.3">
      <c r="A25" s="1">
        <v>2022</v>
      </c>
      <c r="B25" s="1">
        <v>3</v>
      </c>
      <c r="C25" s="1">
        <v>24</v>
      </c>
      <c r="D25" s="1">
        <v>-3.4</v>
      </c>
      <c r="E25" s="1" t="s">
        <v>10</v>
      </c>
      <c r="F25" s="8" t="s">
        <v>10</v>
      </c>
      <c r="G25">
        <f t="shared" si="0"/>
        <v>1.6</v>
      </c>
      <c r="H25" s="5">
        <v>44644</v>
      </c>
      <c r="I25" s="60">
        <f t="shared" si="1"/>
        <v>-3.4</v>
      </c>
      <c r="J25" s="55">
        <v>1.4</v>
      </c>
      <c r="K25" s="167">
        <v>5.5</v>
      </c>
      <c r="L25" s="167">
        <v>12.5</v>
      </c>
      <c r="M25" s="167">
        <v>85</v>
      </c>
      <c r="N25" s="168" t="s">
        <v>120</v>
      </c>
      <c r="R25" s="78"/>
    </row>
    <row r="26" spans="1:18" ht="15.75" customHeight="1" thickBot="1" x14ac:dyDescent="0.3">
      <c r="A26" s="1">
        <v>2022</v>
      </c>
      <c r="B26" s="1">
        <v>3</v>
      </c>
      <c r="C26" s="1">
        <v>25</v>
      </c>
      <c r="D26" s="1">
        <v>-2.7</v>
      </c>
      <c r="E26" s="1" t="s">
        <v>10</v>
      </c>
      <c r="F26" s="8" t="s">
        <v>10</v>
      </c>
      <c r="G26">
        <f t="shared" si="0"/>
        <v>2.2999999999999998</v>
      </c>
      <c r="H26" s="5">
        <v>44645</v>
      </c>
      <c r="I26" s="60">
        <f t="shared" si="1"/>
        <v>-2.7</v>
      </c>
      <c r="J26" s="55">
        <v>2.5</v>
      </c>
      <c r="K26" s="167">
        <v>3.25</v>
      </c>
      <c r="L26" s="167">
        <v>8.25</v>
      </c>
      <c r="M26" s="167">
        <v>75.375</v>
      </c>
      <c r="N26" s="168" t="s">
        <v>117</v>
      </c>
      <c r="R26" s="78"/>
    </row>
    <row r="27" spans="1:18" ht="15.75" customHeight="1" thickBot="1" x14ac:dyDescent="0.3">
      <c r="A27" s="1">
        <v>2022</v>
      </c>
      <c r="B27" s="1">
        <v>3</v>
      </c>
      <c r="C27" s="1">
        <v>26</v>
      </c>
      <c r="D27" s="1">
        <v>-2.2000000000000002</v>
      </c>
      <c r="E27" s="1" t="s">
        <v>10</v>
      </c>
      <c r="F27" s="8" t="s">
        <v>10</v>
      </c>
      <c r="G27">
        <f t="shared" si="0"/>
        <v>2.8</v>
      </c>
      <c r="H27" s="5">
        <v>44646</v>
      </c>
      <c r="I27" s="60">
        <f t="shared" si="1"/>
        <v>-2.2000000000000002</v>
      </c>
      <c r="J27" s="55">
        <v>0.4</v>
      </c>
      <c r="K27" s="167">
        <v>3.875</v>
      </c>
      <c r="L27" s="167">
        <v>8.75</v>
      </c>
      <c r="M27" s="167">
        <v>69.125</v>
      </c>
      <c r="N27" s="168" t="s">
        <v>117</v>
      </c>
      <c r="R27" s="78"/>
    </row>
    <row r="28" spans="1:18" ht="15.75" customHeight="1" thickBot="1" x14ac:dyDescent="0.3">
      <c r="A28" s="1">
        <v>2022</v>
      </c>
      <c r="B28" s="1">
        <v>3</v>
      </c>
      <c r="C28" s="1">
        <v>27</v>
      </c>
      <c r="D28" s="1">
        <v>-5.9</v>
      </c>
      <c r="E28" s="1" t="s">
        <v>9</v>
      </c>
      <c r="F28" s="8" t="s">
        <v>10</v>
      </c>
      <c r="G28">
        <f t="shared" si="0"/>
        <v>-0.90000000000000036</v>
      </c>
      <c r="H28" s="5">
        <v>44647</v>
      </c>
      <c r="I28" s="60">
        <f t="shared" si="1"/>
        <v>-5.9</v>
      </c>
      <c r="J28" s="55">
        <v>0</v>
      </c>
      <c r="K28" s="167">
        <v>2</v>
      </c>
      <c r="L28" s="167">
        <v>5.875</v>
      </c>
      <c r="M28" s="167">
        <v>48.625</v>
      </c>
      <c r="N28" s="168" t="s">
        <v>125</v>
      </c>
      <c r="R28" s="78"/>
    </row>
    <row r="29" spans="1:18" ht="15.75" customHeight="1" thickBot="1" x14ac:dyDescent="0.3">
      <c r="A29" s="51">
        <v>2022</v>
      </c>
      <c r="B29" s="51">
        <v>3</v>
      </c>
      <c r="C29" s="51">
        <v>28</v>
      </c>
      <c r="D29" s="51">
        <v>-1.5</v>
      </c>
      <c r="E29" s="51" t="s">
        <v>10</v>
      </c>
      <c r="F29" s="8" t="s">
        <v>10</v>
      </c>
      <c r="G29" s="30">
        <f t="shared" si="0"/>
        <v>3.5</v>
      </c>
      <c r="H29" s="31">
        <v>44648</v>
      </c>
      <c r="I29" s="117">
        <f t="shared" si="1"/>
        <v>-1.5</v>
      </c>
      <c r="J29" s="55">
        <v>1.5</v>
      </c>
      <c r="K29" s="167">
        <v>1.375</v>
      </c>
      <c r="L29" s="167">
        <v>3.75</v>
      </c>
      <c r="M29" s="167">
        <v>86.75</v>
      </c>
      <c r="N29" s="168" t="s">
        <v>121</v>
      </c>
      <c r="R29" s="78"/>
    </row>
    <row r="30" spans="1:18" ht="15.75" customHeight="1" thickBot="1" x14ac:dyDescent="0.3">
      <c r="A30" s="1">
        <v>2022</v>
      </c>
      <c r="B30" s="1">
        <v>3</v>
      </c>
      <c r="C30" s="1">
        <v>29</v>
      </c>
      <c r="D30" s="1">
        <v>2</v>
      </c>
      <c r="E30" s="1" t="s">
        <v>11</v>
      </c>
      <c r="F30" s="37" t="s">
        <v>11</v>
      </c>
      <c r="G30">
        <f>D30</f>
        <v>2</v>
      </c>
      <c r="H30" s="5">
        <v>44649</v>
      </c>
      <c r="I30" s="60">
        <f t="shared" si="1"/>
        <v>2</v>
      </c>
      <c r="J30" s="55">
        <v>0.7</v>
      </c>
      <c r="K30" s="167">
        <v>2.375</v>
      </c>
      <c r="L30" s="167">
        <v>6</v>
      </c>
      <c r="M30" s="167">
        <v>80.625</v>
      </c>
      <c r="N30" s="168" t="s">
        <v>118</v>
      </c>
      <c r="R30" s="78"/>
    </row>
    <row r="31" spans="1:18" ht="15.75" customHeight="1" thickBot="1" x14ac:dyDescent="0.3">
      <c r="A31" s="1">
        <v>2022</v>
      </c>
      <c r="B31" s="1">
        <v>3</v>
      </c>
      <c r="C31" s="1">
        <v>30</v>
      </c>
      <c r="D31" s="1">
        <v>0.7</v>
      </c>
      <c r="E31" s="1" t="s">
        <v>11</v>
      </c>
      <c r="F31" s="11" t="s">
        <v>11</v>
      </c>
      <c r="G31">
        <f t="shared" ref="G31:G44" si="2">D31</f>
        <v>0.7</v>
      </c>
      <c r="H31" s="5">
        <v>44650</v>
      </c>
      <c r="I31" s="60">
        <f t="shared" si="1"/>
        <v>0.7</v>
      </c>
      <c r="J31" s="55">
        <v>0.8</v>
      </c>
      <c r="K31" s="167">
        <v>5.375</v>
      </c>
      <c r="L31" s="167">
        <v>14</v>
      </c>
      <c r="M31" s="167">
        <v>77.125</v>
      </c>
      <c r="N31" s="168" t="s">
        <v>120</v>
      </c>
      <c r="R31" s="78"/>
    </row>
    <row r="32" spans="1:18" ht="15.75" customHeight="1" thickBot="1" x14ac:dyDescent="0.3">
      <c r="A32" s="1">
        <v>2022</v>
      </c>
      <c r="B32" s="1">
        <v>3</v>
      </c>
      <c r="C32" s="1">
        <v>31</v>
      </c>
      <c r="D32" s="1">
        <v>2.8</v>
      </c>
      <c r="E32" s="1" t="s">
        <v>11</v>
      </c>
      <c r="F32" s="11" t="s">
        <v>11</v>
      </c>
      <c r="G32">
        <f t="shared" si="2"/>
        <v>2.8</v>
      </c>
      <c r="H32" s="5">
        <v>44651</v>
      </c>
      <c r="I32" s="60">
        <f t="shared" si="1"/>
        <v>2.8</v>
      </c>
      <c r="J32" s="55">
        <v>0</v>
      </c>
      <c r="K32" s="167">
        <v>3.25</v>
      </c>
      <c r="L32" s="167">
        <v>8.25</v>
      </c>
      <c r="M32" s="167">
        <v>72.125</v>
      </c>
      <c r="N32" s="168" t="s">
        <v>117</v>
      </c>
      <c r="R32" s="78"/>
    </row>
    <row r="33" spans="1:18" ht="15.75" customHeight="1" thickBot="1" x14ac:dyDescent="0.3">
      <c r="A33" s="1">
        <v>2022</v>
      </c>
      <c r="B33" s="1">
        <v>4</v>
      </c>
      <c r="C33" s="1">
        <v>1</v>
      </c>
      <c r="D33" s="1">
        <v>3.4</v>
      </c>
      <c r="E33" s="1" t="s">
        <v>11</v>
      </c>
      <c r="F33" s="11" t="s">
        <v>11</v>
      </c>
      <c r="G33">
        <f t="shared" si="2"/>
        <v>3.4</v>
      </c>
      <c r="H33" s="5">
        <v>44652</v>
      </c>
      <c r="I33" s="60">
        <f t="shared" si="1"/>
        <v>3.4</v>
      </c>
      <c r="J33" s="55">
        <v>0</v>
      </c>
      <c r="K33" s="167">
        <v>1.625</v>
      </c>
      <c r="L33" s="167">
        <v>4.5</v>
      </c>
      <c r="M33" s="167">
        <v>69.125</v>
      </c>
      <c r="N33" s="168" t="s">
        <v>117</v>
      </c>
      <c r="R33" s="78"/>
    </row>
    <row r="34" spans="1:18" ht="15.75" customHeight="1" thickBot="1" x14ac:dyDescent="0.3">
      <c r="A34" s="1">
        <v>2022</v>
      </c>
      <c r="B34" s="1">
        <v>4</v>
      </c>
      <c r="C34" s="1">
        <v>2</v>
      </c>
      <c r="D34" s="1">
        <v>2.8</v>
      </c>
      <c r="E34" s="1" t="s">
        <v>11</v>
      </c>
      <c r="F34" s="11" t="s">
        <v>11</v>
      </c>
      <c r="G34">
        <f t="shared" si="2"/>
        <v>2.8</v>
      </c>
      <c r="H34" s="5">
        <v>44653</v>
      </c>
      <c r="I34" s="60">
        <f t="shared" si="1"/>
        <v>2.8</v>
      </c>
      <c r="J34" s="55">
        <v>0</v>
      </c>
      <c r="K34" s="167">
        <v>3.25</v>
      </c>
      <c r="L34" s="167">
        <v>6.25</v>
      </c>
      <c r="M34" s="167">
        <v>78.625</v>
      </c>
      <c r="N34" s="168" t="s">
        <v>119</v>
      </c>
      <c r="R34" s="78"/>
    </row>
    <row r="35" spans="1:18" ht="15.75" customHeight="1" thickBot="1" x14ac:dyDescent="0.3">
      <c r="A35" s="1">
        <v>2022</v>
      </c>
      <c r="B35" s="1">
        <v>4</v>
      </c>
      <c r="C35" s="1">
        <v>3</v>
      </c>
      <c r="D35" s="1">
        <v>2.2999999999999998</v>
      </c>
      <c r="E35" s="1" t="s">
        <v>11</v>
      </c>
      <c r="F35" s="11" t="s">
        <v>11</v>
      </c>
      <c r="G35">
        <f t="shared" si="2"/>
        <v>2.2999999999999998</v>
      </c>
      <c r="H35" s="5">
        <v>44654</v>
      </c>
      <c r="I35" s="60">
        <f t="shared" si="1"/>
        <v>2.2999999999999998</v>
      </c>
      <c r="J35" s="55">
        <v>4.4000000000000004</v>
      </c>
      <c r="K35" s="167">
        <v>1.875</v>
      </c>
      <c r="L35" s="167">
        <v>5.125</v>
      </c>
      <c r="M35" s="167">
        <v>88.875</v>
      </c>
      <c r="N35" s="168" t="s">
        <v>121</v>
      </c>
      <c r="R35" s="78"/>
    </row>
    <row r="36" spans="1:18" ht="15.75" customHeight="1" thickBot="1" x14ac:dyDescent="0.3">
      <c r="A36" s="1">
        <v>2022</v>
      </c>
      <c r="B36" s="1">
        <v>4</v>
      </c>
      <c r="C36" s="1">
        <v>4</v>
      </c>
      <c r="D36" s="1">
        <v>5.3</v>
      </c>
      <c r="E36" s="1" t="s">
        <v>12</v>
      </c>
      <c r="F36" s="11" t="s">
        <v>11</v>
      </c>
      <c r="G36">
        <f t="shared" si="2"/>
        <v>5.3</v>
      </c>
      <c r="H36" s="5">
        <v>44655</v>
      </c>
      <c r="I36" s="60">
        <f t="shared" si="1"/>
        <v>5.3</v>
      </c>
      <c r="J36" s="55">
        <v>0.9</v>
      </c>
      <c r="K36" s="167">
        <v>1.125</v>
      </c>
      <c r="L36" s="167">
        <v>3.125</v>
      </c>
      <c r="M36" s="167">
        <v>77</v>
      </c>
      <c r="N36" s="168" t="s">
        <v>121</v>
      </c>
      <c r="R36" s="78"/>
    </row>
    <row r="37" spans="1:18" ht="15.75" customHeight="1" thickBot="1" x14ac:dyDescent="0.3">
      <c r="A37" s="1">
        <v>2022</v>
      </c>
      <c r="B37" s="1">
        <v>4</v>
      </c>
      <c r="C37" s="1">
        <v>5</v>
      </c>
      <c r="D37" s="1">
        <v>8.5</v>
      </c>
      <c r="E37" s="1" t="s">
        <v>12</v>
      </c>
      <c r="F37" s="11" t="s">
        <v>11</v>
      </c>
      <c r="G37">
        <f t="shared" si="2"/>
        <v>8.5</v>
      </c>
      <c r="H37" s="5">
        <v>44656</v>
      </c>
      <c r="I37" s="60">
        <f t="shared" si="1"/>
        <v>8.5</v>
      </c>
      <c r="J37" s="55">
        <v>0</v>
      </c>
      <c r="K37" s="167">
        <v>2.25</v>
      </c>
      <c r="L37" s="167">
        <v>6</v>
      </c>
      <c r="M37" s="167">
        <v>53.5</v>
      </c>
      <c r="N37" s="168" t="s">
        <v>121</v>
      </c>
      <c r="R37" s="78"/>
    </row>
    <row r="38" spans="1:18" ht="15.75" customHeight="1" thickBot="1" x14ac:dyDescent="0.3">
      <c r="A38" s="1">
        <v>2022</v>
      </c>
      <c r="B38" s="1">
        <v>4</v>
      </c>
      <c r="C38" s="1">
        <v>6</v>
      </c>
      <c r="D38" s="1">
        <v>10.1</v>
      </c>
      <c r="E38" s="1" t="s">
        <v>13</v>
      </c>
      <c r="F38" s="11" t="s">
        <v>11</v>
      </c>
      <c r="G38">
        <f t="shared" si="2"/>
        <v>10.1</v>
      </c>
      <c r="H38" s="5">
        <v>44657</v>
      </c>
      <c r="I38" s="60">
        <f t="shared" si="1"/>
        <v>10.1</v>
      </c>
      <c r="J38" s="55">
        <v>0.6</v>
      </c>
      <c r="K38" s="167">
        <v>2.75</v>
      </c>
      <c r="L38" s="167">
        <v>6.5</v>
      </c>
      <c r="M38" s="167">
        <v>73.875</v>
      </c>
      <c r="N38" s="168" t="s">
        <v>119</v>
      </c>
      <c r="R38" s="78"/>
    </row>
    <row r="39" spans="1:18" ht="15.75" customHeight="1" thickBot="1" x14ac:dyDescent="0.3">
      <c r="A39" s="1">
        <v>2022</v>
      </c>
      <c r="B39" s="1">
        <v>4</v>
      </c>
      <c r="C39" s="1">
        <v>7</v>
      </c>
      <c r="D39" s="1">
        <v>5.4</v>
      </c>
      <c r="E39" s="1" t="s">
        <v>12</v>
      </c>
      <c r="F39" s="11" t="s">
        <v>11</v>
      </c>
      <c r="G39">
        <f t="shared" si="2"/>
        <v>5.4</v>
      </c>
      <c r="H39" s="5">
        <v>44658</v>
      </c>
      <c r="I39" s="60">
        <f t="shared" si="1"/>
        <v>5.4</v>
      </c>
      <c r="J39" s="55">
        <v>0.8</v>
      </c>
      <c r="K39" s="167">
        <v>1.5</v>
      </c>
      <c r="L39" s="167">
        <v>4</v>
      </c>
      <c r="M39" s="167">
        <v>70.625</v>
      </c>
      <c r="N39" s="168" t="s">
        <v>121</v>
      </c>
      <c r="R39" s="78"/>
    </row>
    <row r="40" spans="1:18" ht="15.75" customHeight="1" thickBot="1" x14ac:dyDescent="0.3">
      <c r="A40" s="1">
        <v>2022</v>
      </c>
      <c r="B40" s="1">
        <v>4</v>
      </c>
      <c r="C40" s="1">
        <v>8</v>
      </c>
      <c r="D40" s="1">
        <v>2.5</v>
      </c>
      <c r="E40" s="1" t="s">
        <v>11</v>
      </c>
      <c r="F40" s="11" t="s">
        <v>11</v>
      </c>
      <c r="G40">
        <f t="shared" si="2"/>
        <v>2.5</v>
      </c>
      <c r="H40" s="5">
        <v>44659</v>
      </c>
      <c r="I40" s="60">
        <f t="shared" si="1"/>
        <v>2.5</v>
      </c>
      <c r="J40" s="55">
        <v>0</v>
      </c>
      <c r="K40" s="167">
        <v>3</v>
      </c>
      <c r="L40" s="167">
        <v>6.125</v>
      </c>
      <c r="M40" s="167">
        <v>68.875</v>
      </c>
      <c r="N40" s="168" t="s">
        <v>121</v>
      </c>
      <c r="R40" s="78"/>
    </row>
    <row r="41" spans="1:18" ht="15.75" customHeight="1" thickBot="1" x14ac:dyDescent="0.3">
      <c r="A41" s="1">
        <v>2022</v>
      </c>
      <c r="B41" s="1">
        <v>4</v>
      </c>
      <c r="C41" s="1">
        <v>9</v>
      </c>
      <c r="D41" s="1">
        <v>2.8</v>
      </c>
      <c r="E41" s="1" t="s">
        <v>11</v>
      </c>
      <c r="F41" s="11" t="s">
        <v>11</v>
      </c>
      <c r="G41">
        <f t="shared" si="2"/>
        <v>2.8</v>
      </c>
      <c r="H41" s="5">
        <v>44660</v>
      </c>
      <c r="I41" s="60">
        <f t="shared" si="1"/>
        <v>2.8</v>
      </c>
      <c r="J41" s="55">
        <v>0</v>
      </c>
      <c r="K41" s="167">
        <v>3</v>
      </c>
      <c r="L41" s="167">
        <v>7.75</v>
      </c>
      <c r="M41" s="167">
        <v>66.875</v>
      </c>
      <c r="N41" s="168" t="s">
        <v>120</v>
      </c>
      <c r="R41" s="78"/>
    </row>
    <row r="42" spans="1:18" ht="15.75" customHeight="1" thickBot="1" x14ac:dyDescent="0.3">
      <c r="A42" s="1">
        <v>2022</v>
      </c>
      <c r="B42" s="1">
        <v>4</v>
      </c>
      <c r="C42" s="1">
        <v>10</v>
      </c>
      <c r="D42" s="1">
        <v>2.5</v>
      </c>
      <c r="E42" s="1" t="s">
        <v>11</v>
      </c>
      <c r="F42" s="11" t="s">
        <v>11</v>
      </c>
      <c r="G42">
        <f t="shared" si="2"/>
        <v>2.5</v>
      </c>
      <c r="H42" s="5">
        <v>44661</v>
      </c>
      <c r="I42" s="60">
        <f t="shared" si="1"/>
        <v>2.5</v>
      </c>
      <c r="J42" s="55">
        <v>0</v>
      </c>
      <c r="K42" s="167">
        <v>1.375</v>
      </c>
      <c r="L42" s="167">
        <v>4</v>
      </c>
      <c r="M42" s="167">
        <v>61.25</v>
      </c>
      <c r="N42" s="168" t="s">
        <v>119</v>
      </c>
      <c r="R42" s="78"/>
    </row>
    <row r="43" spans="1:18" ht="15.75" customHeight="1" thickBot="1" x14ac:dyDescent="0.3">
      <c r="A43" s="1">
        <v>2022</v>
      </c>
      <c r="B43" s="1">
        <v>4</v>
      </c>
      <c r="C43" s="1">
        <v>11</v>
      </c>
      <c r="D43" s="1">
        <v>0.9</v>
      </c>
      <c r="E43" s="1" t="s">
        <v>11</v>
      </c>
      <c r="F43" s="11" t="s">
        <v>11</v>
      </c>
      <c r="G43">
        <f t="shared" si="2"/>
        <v>0.9</v>
      </c>
      <c r="H43" s="5">
        <v>44662</v>
      </c>
      <c r="I43" s="60">
        <f t="shared" si="1"/>
        <v>0.9</v>
      </c>
      <c r="J43" s="55">
        <v>0</v>
      </c>
      <c r="K43" s="167">
        <v>1.375</v>
      </c>
      <c r="L43" s="167">
        <v>3.625</v>
      </c>
      <c r="M43" s="167">
        <v>41.5</v>
      </c>
      <c r="N43" s="168" t="s">
        <v>127</v>
      </c>
      <c r="R43" s="78"/>
    </row>
    <row r="44" spans="1:18" ht="15.75" customHeight="1" thickBot="1" x14ac:dyDescent="0.3">
      <c r="A44" s="51">
        <v>2022</v>
      </c>
      <c r="B44" s="51">
        <v>4</v>
      </c>
      <c r="C44" s="51">
        <v>12</v>
      </c>
      <c r="D44" s="51">
        <v>3.5</v>
      </c>
      <c r="E44" s="51" t="s">
        <v>11</v>
      </c>
      <c r="F44" s="11" t="s">
        <v>11</v>
      </c>
      <c r="G44" s="30">
        <f t="shared" si="2"/>
        <v>3.5</v>
      </c>
      <c r="H44" s="31">
        <v>44663</v>
      </c>
      <c r="I44" s="117">
        <f t="shared" si="1"/>
        <v>3.5</v>
      </c>
      <c r="J44" s="55">
        <v>0</v>
      </c>
      <c r="K44" s="167">
        <v>2</v>
      </c>
      <c r="L44" s="167">
        <v>5.375</v>
      </c>
      <c r="M44" s="167">
        <v>38.875</v>
      </c>
      <c r="N44" s="168" t="s">
        <v>127</v>
      </c>
      <c r="R44" s="78"/>
    </row>
    <row r="45" spans="1:18" ht="15.75" customHeight="1" thickBot="1" x14ac:dyDescent="0.3">
      <c r="A45" s="1">
        <v>2022</v>
      </c>
      <c r="B45" s="1">
        <v>4</v>
      </c>
      <c r="C45" s="1">
        <v>13</v>
      </c>
      <c r="D45" s="1">
        <v>6.4</v>
      </c>
      <c r="E45" s="1" t="s">
        <v>12</v>
      </c>
      <c r="F45" s="40" t="s">
        <v>12</v>
      </c>
      <c r="G45">
        <f>D45-5</f>
        <v>1.4000000000000004</v>
      </c>
      <c r="H45" s="5">
        <v>44664</v>
      </c>
      <c r="I45" s="60">
        <f t="shared" si="1"/>
        <v>6.4</v>
      </c>
      <c r="J45" s="55">
        <v>0</v>
      </c>
      <c r="K45" s="167">
        <v>2.125</v>
      </c>
      <c r="L45" s="167">
        <v>6</v>
      </c>
      <c r="M45" s="167">
        <v>38</v>
      </c>
      <c r="N45" s="168" t="s">
        <v>125</v>
      </c>
      <c r="R45" s="78"/>
    </row>
    <row r="46" spans="1:18" ht="15.75" customHeight="1" thickBot="1" x14ac:dyDescent="0.3">
      <c r="A46" s="1">
        <v>2022</v>
      </c>
      <c r="B46" s="1">
        <v>4</v>
      </c>
      <c r="C46" s="1">
        <v>14</v>
      </c>
      <c r="D46" s="1">
        <v>7.5</v>
      </c>
      <c r="E46" s="1" t="s">
        <v>12</v>
      </c>
      <c r="F46" s="13" t="s">
        <v>12</v>
      </c>
      <c r="G46">
        <f t="shared" ref="G46:G58" si="3">D46-5</f>
        <v>2.5</v>
      </c>
      <c r="H46" s="5">
        <v>44665</v>
      </c>
      <c r="I46" s="60">
        <f t="shared" si="1"/>
        <v>7.5</v>
      </c>
      <c r="J46" s="55">
        <v>0</v>
      </c>
      <c r="K46" s="167">
        <v>2.125</v>
      </c>
      <c r="L46" s="167">
        <v>7</v>
      </c>
      <c r="M46" s="167">
        <v>29.625</v>
      </c>
      <c r="N46" s="168" t="s">
        <v>129</v>
      </c>
      <c r="Q46">
        <v>1</v>
      </c>
      <c r="R46" s="78"/>
    </row>
    <row r="47" spans="1:18" ht="15.75" customHeight="1" thickBot="1" x14ac:dyDescent="0.3">
      <c r="A47" s="1">
        <v>2022</v>
      </c>
      <c r="B47" s="1">
        <v>4</v>
      </c>
      <c r="C47" s="1">
        <v>15</v>
      </c>
      <c r="D47" s="1">
        <v>9.3000000000000007</v>
      </c>
      <c r="E47" s="1" t="s">
        <v>12</v>
      </c>
      <c r="F47" s="13" t="s">
        <v>12</v>
      </c>
      <c r="G47">
        <f t="shared" si="3"/>
        <v>4.3000000000000007</v>
      </c>
      <c r="H47" s="5">
        <v>44666</v>
      </c>
      <c r="I47" s="60">
        <f t="shared" si="1"/>
        <v>9.3000000000000007</v>
      </c>
      <c r="J47" s="55">
        <v>0</v>
      </c>
      <c r="K47" s="167">
        <v>0.75</v>
      </c>
      <c r="L47" s="167">
        <v>2.875</v>
      </c>
      <c r="M47" s="167">
        <v>36.5</v>
      </c>
      <c r="N47" s="168" t="s">
        <v>117</v>
      </c>
      <c r="P47">
        <v>8</v>
      </c>
      <c r="Q47">
        <v>2</v>
      </c>
      <c r="R47" s="78"/>
    </row>
    <row r="48" spans="1:18" ht="15.75" customHeight="1" thickBot="1" x14ac:dyDescent="0.3">
      <c r="A48" s="1">
        <v>2022</v>
      </c>
      <c r="B48" s="1">
        <v>4</v>
      </c>
      <c r="C48" s="1">
        <v>16</v>
      </c>
      <c r="D48" s="1">
        <v>12</v>
      </c>
      <c r="E48" s="1" t="s">
        <v>13</v>
      </c>
      <c r="F48" s="13" t="s">
        <v>12</v>
      </c>
      <c r="G48">
        <f t="shared" si="3"/>
        <v>7</v>
      </c>
      <c r="H48" s="5">
        <v>44667</v>
      </c>
      <c r="I48" s="60">
        <f t="shared" si="1"/>
        <v>12</v>
      </c>
      <c r="J48" s="55">
        <v>0</v>
      </c>
      <c r="K48" s="167">
        <v>1.375</v>
      </c>
      <c r="L48" s="167">
        <v>3.75</v>
      </c>
      <c r="M48" s="167">
        <v>31.625</v>
      </c>
      <c r="N48" s="168" t="s">
        <v>118</v>
      </c>
      <c r="O48">
        <v>8</v>
      </c>
      <c r="P48">
        <v>12</v>
      </c>
      <c r="Q48">
        <v>14</v>
      </c>
      <c r="R48" s="78"/>
    </row>
    <row r="49" spans="1:18" ht="15.75" customHeight="1" thickBot="1" x14ac:dyDescent="0.3">
      <c r="A49" s="1">
        <v>2022</v>
      </c>
      <c r="B49" s="1">
        <v>4</v>
      </c>
      <c r="C49" s="1">
        <v>17</v>
      </c>
      <c r="D49" s="1">
        <v>14</v>
      </c>
      <c r="E49" s="1" t="s">
        <v>13</v>
      </c>
      <c r="F49" s="13" t="s">
        <v>12</v>
      </c>
      <c r="G49">
        <f t="shared" si="3"/>
        <v>9</v>
      </c>
      <c r="H49" s="5">
        <v>44668</v>
      </c>
      <c r="I49" s="60">
        <f t="shared" si="1"/>
        <v>14</v>
      </c>
      <c r="J49" s="55">
        <v>0</v>
      </c>
      <c r="K49" s="167">
        <v>1.75</v>
      </c>
      <c r="L49" s="167">
        <v>4.375</v>
      </c>
      <c r="M49" s="167">
        <v>28.875</v>
      </c>
      <c r="N49" s="168" t="s">
        <v>129</v>
      </c>
      <c r="O49">
        <v>18</v>
      </c>
      <c r="P49">
        <v>18</v>
      </c>
      <c r="Q49">
        <v>19</v>
      </c>
      <c r="R49" s="78"/>
    </row>
    <row r="50" spans="1:18" ht="15.75" customHeight="1" thickBot="1" x14ac:dyDescent="0.3">
      <c r="A50" s="1">
        <v>2022</v>
      </c>
      <c r="B50" s="1">
        <v>4</v>
      </c>
      <c r="C50" s="1">
        <v>18</v>
      </c>
      <c r="D50" s="1">
        <v>14.1</v>
      </c>
      <c r="E50" s="1" t="s">
        <v>13</v>
      </c>
      <c r="F50" s="13" t="s">
        <v>12</v>
      </c>
      <c r="G50">
        <f t="shared" si="3"/>
        <v>9.1</v>
      </c>
      <c r="H50" s="5">
        <v>44669</v>
      </c>
      <c r="I50" s="60">
        <f t="shared" si="1"/>
        <v>14.1</v>
      </c>
      <c r="J50" s="55">
        <v>0</v>
      </c>
      <c r="K50" s="167">
        <v>1.375</v>
      </c>
      <c r="L50" s="167">
        <v>4.25</v>
      </c>
      <c r="M50" s="167">
        <v>55.125</v>
      </c>
      <c r="N50" s="168" t="s">
        <v>119</v>
      </c>
      <c r="O50">
        <v>28</v>
      </c>
      <c r="P50">
        <v>27</v>
      </c>
      <c r="Q50">
        <v>31</v>
      </c>
      <c r="R50" s="78">
        <v>1</v>
      </c>
    </row>
    <row r="51" spans="1:18" ht="15.75" customHeight="1" thickBot="1" x14ac:dyDescent="0.3">
      <c r="A51" s="1">
        <v>2022</v>
      </c>
      <c r="B51" s="1">
        <v>4</v>
      </c>
      <c r="C51" s="1">
        <v>19</v>
      </c>
      <c r="D51" s="1">
        <v>6.5</v>
      </c>
      <c r="E51" s="1" t="s">
        <v>12</v>
      </c>
      <c r="F51" s="13" t="s">
        <v>12</v>
      </c>
      <c r="G51">
        <f t="shared" si="3"/>
        <v>1.5</v>
      </c>
      <c r="H51" s="5">
        <v>44670</v>
      </c>
      <c r="I51" s="60">
        <f t="shared" si="1"/>
        <v>6.5</v>
      </c>
      <c r="J51" s="55">
        <v>0.6</v>
      </c>
      <c r="K51" s="167">
        <v>1.875</v>
      </c>
      <c r="L51" s="167">
        <v>6.625</v>
      </c>
      <c r="M51" s="167">
        <v>40.625</v>
      </c>
      <c r="N51" s="168" t="s">
        <v>119</v>
      </c>
      <c r="O51">
        <v>15</v>
      </c>
      <c r="P51">
        <v>20</v>
      </c>
      <c r="Q51">
        <v>33</v>
      </c>
      <c r="R51" s="78">
        <v>1</v>
      </c>
    </row>
    <row r="52" spans="1:18" ht="15.75" customHeight="1" thickBot="1" x14ac:dyDescent="0.3">
      <c r="A52" s="1">
        <v>2022</v>
      </c>
      <c r="B52" s="1">
        <v>4</v>
      </c>
      <c r="C52" s="1">
        <v>20</v>
      </c>
      <c r="D52" s="1">
        <v>2.1</v>
      </c>
      <c r="E52" s="1" t="s">
        <v>11</v>
      </c>
      <c r="F52" s="13" t="s">
        <v>12</v>
      </c>
      <c r="G52">
        <f t="shared" si="3"/>
        <v>-2.9</v>
      </c>
      <c r="H52" s="5">
        <v>44671</v>
      </c>
      <c r="I52" s="60">
        <f t="shared" si="1"/>
        <v>2.1</v>
      </c>
      <c r="J52" s="55">
        <v>0.8</v>
      </c>
      <c r="K52" s="167">
        <v>1.875</v>
      </c>
      <c r="L52" s="167">
        <v>5</v>
      </c>
      <c r="M52" s="167">
        <v>73.5</v>
      </c>
      <c r="N52" s="168" t="s">
        <v>117</v>
      </c>
      <c r="O52">
        <v>7</v>
      </c>
      <c r="P52">
        <v>15</v>
      </c>
      <c r="Q52">
        <v>32</v>
      </c>
      <c r="R52" s="78">
        <v>2</v>
      </c>
    </row>
    <row r="53" spans="1:18" ht="15.75" customHeight="1" thickBot="1" x14ac:dyDescent="0.3">
      <c r="A53" s="1">
        <v>2022</v>
      </c>
      <c r="B53" s="1">
        <v>4</v>
      </c>
      <c r="C53" s="1">
        <v>21</v>
      </c>
      <c r="D53" s="1">
        <v>4.0999999999999996</v>
      </c>
      <c r="E53" s="1" t="s">
        <v>11</v>
      </c>
      <c r="F53" s="13" t="s">
        <v>12</v>
      </c>
      <c r="G53">
        <f t="shared" si="3"/>
        <v>-0.90000000000000036</v>
      </c>
      <c r="H53" s="5">
        <v>44672</v>
      </c>
      <c r="I53" s="60">
        <f t="shared" si="1"/>
        <v>4.0999999999999996</v>
      </c>
      <c r="J53" s="55">
        <v>10.7</v>
      </c>
      <c r="K53" s="167">
        <v>2.5</v>
      </c>
      <c r="L53" s="167">
        <v>5.5</v>
      </c>
      <c r="M53" s="167">
        <v>93.75</v>
      </c>
      <c r="N53" s="168" t="s">
        <v>120</v>
      </c>
      <c r="O53">
        <v>2</v>
      </c>
      <c r="P53">
        <v>9</v>
      </c>
      <c r="Q53">
        <v>12</v>
      </c>
      <c r="R53" s="78">
        <v>1</v>
      </c>
    </row>
    <row r="54" spans="1:18" ht="15.75" customHeight="1" thickBot="1" x14ac:dyDescent="0.3">
      <c r="A54" s="1">
        <v>2022</v>
      </c>
      <c r="B54" s="1">
        <v>4</v>
      </c>
      <c r="C54" s="1">
        <v>22</v>
      </c>
      <c r="D54" s="1">
        <v>2.6</v>
      </c>
      <c r="E54" s="1" t="s">
        <v>11</v>
      </c>
      <c r="F54" s="13" t="s">
        <v>12</v>
      </c>
      <c r="G54">
        <f t="shared" si="3"/>
        <v>-2.4</v>
      </c>
      <c r="H54" s="5">
        <v>44673</v>
      </c>
      <c r="I54" s="60">
        <f t="shared" si="1"/>
        <v>2.6</v>
      </c>
      <c r="J54" s="55">
        <v>0.4</v>
      </c>
      <c r="K54" s="167">
        <v>4.75</v>
      </c>
      <c r="L54" s="167">
        <v>10.75</v>
      </c>
      <c r="M54" s="167">
        <v>66.125</v>
      </c>
      <c r="N54" s="168" t="s">
        <v>122</v>
      </c>
      <c r="O54">
        <v>4</v>
      </c>
      <c r="P54">
        <v>14</v>
      </c>
      <c r="Q54">
        <v>46</v>
      </c>
      <c r="R54" s="78">
        <v>4</v>
      </c>
    </row>
    <row r="55" spans="1:18" ht="15.75" customHeight="1" thickBot="1" x14ac:dyDescent="0.3">
      <c r="A55" s="1">
        <v>2022</v>
      </c>
      <c r="B55" s="1">
        <v>4</v>
      </c>
      <c r="C55" s="1">
        <v>23</v>
      </c>
      <c r="D55" s="1">
        <v>0</v>
      </c>
      <c r="E55" s="1" t="s">
        <v>11</v>
      </c>
      <c r="F55" s="13" t="s">
        <v>12</v>
      </c>
      <c r="G55">
        <f t="shared" si="3"/>
        <v>-5</v>
      </c>
      <c r="H55" s="5">
        <v>44674</v>
      </c>
      <c r="I55" s="60">
        <f t="shared" si="1"/>
        <v>0</v>
      </c>
      <c r="J55" s="55">
        <v>0</v>
      </c>
      <c r="K55" s="167">
        <v>1.75</v>
      </c>
      <c r="L55" s="167">
        <v>6.5</v>
      </c>
      <c r="M55" s="167">
        <v>50.625</v>
      </c>
      <c r="N55" s="168" t="s">
        <v>119</v>
      </c>
      <c r="O55">
        <v>6</v>
      </c>
      <c r="P55">
        <v>21</v>
      </c>
      <c r="Q55">
        <v>75</v>
      </c>
      <c r="R55" s="78">
        <v>17</v>
      </c>
    </row>
    <row r="56" spans="1:18" ht="15.75" customHeight="1" thickBot="1" x14ac:dyDescent="0.3">
      <c r="A56" s="1">
        <v>2022</v>
      </c>
      <c r="B56" s="1">
        <v>4</v>
      </c>
      <c r="C56" s="1">
        <v>24</v>
      </c>
      <c r="D56" s="1">
        <v>0.2</v>
      </c>
      <c r="E56" s="1" t="s">
        <v>11</v>
      </c>
      <c r="F56" s="13" t="s">
        <v>12</v>
      </c>
      <c r="G56">
        <f t="shared" si="3"/>
        <v>-4.8</v>
      </c>
      <c r="H56" s="5">
        <v>44675</v>
      </c>
      <c r="I56" s="60">
        <f t="shared" si="1"/>
        <v>0.2</v>
      </c>
      <c r="J56" s="55">
        <v>0.5</v>
      </c>
      <c r="K56" s="167">
        <v>2</v>
      </c>
      <c r="L56" s="167">
        <v>6.125</v>
      </c>
      <c r="M56" s="167">
        <v>62.875</v>
      </c>
      <c r="N56" s="168" t="s">
        <v>120</v>
      </c>
      <c r="O56">
        <v>8</v>
      </c>
      <c r="P56">
        <v>32</v>
      </c>
      <c r="Q56">
        <v>61</v>
      </c>
      <c r="R56" s="78">
        <v>21</v>
      </c>
    </row>
    <row r="57" spans="1:18" ht="15.75" customHeight="1" thickBot="1" x14ac:dyDescent="0.3">
      <c r="A57" s="1">
        <v>2022</v>
      </c>
      <c r="B57" s="1">
        <v>4</v>
      </c>
      <c r="C57" s="1">
        <v>25</v>
      </c>
      <c r="D57" s="1">
        <v>1.9</v>
      </c>
      <c r="E57" s="1" t="s">
        <v>11</v>
      </c>
      <c r="F57" s="13" t="s">
        <v>12</v>
      </c>
      <c r="G57">
        <f t="shared" si="3"/>
        <v>-3.1</v>
      </c>
      <c r="H57" s="5">
        <v>44676</v>
      </c>
      <c r="I57" s="60">
        <f t="shared" si="1"/>
        <v>1.9</v>
      </c>
      <c r="J57" s="55">
        <v>0</v>
      </c>
      <c r="K57" s="167">
        <v>1</v>
      </c>
      <c r="L57" s="167">
        <v>3.75</v>
      </c>
      <c r="M57" s="167">
        <v>50.875</v>
      </c>
      <c r="N57" s="168" t="s">
        <v>129</v>
      </c>
      <c r="O57">
        <v>12</v>
      </c>
      <c r="P57">
        <v>48</v>
      </c>
      <c r="Q57">
        <v>96</v>
      </c>
      <c r="R57" s="78">
        <v>22</v>
      </c>
    </row>
    <row r="58" spans="1:18" ht="15.75" customHeight="1" thickBot="1" x14ac:dyDescent="0.3">
      <c r="A58" s="51">
        <v>2022</v>
      </c>
      <c r="B58" s="51">
        <v>4</v>
      </c>
      <c r="C58" s="51">
        <v>26</v>
      </c>
      <c r="D58" s="51">
        <v>6.4</v>
      </c>
      <c r="E58" s="51" t="s">
        <v>12</v>
      </c>
      <c r="F58" s="13" t="s">
        <v>12</v>
      </c>
      <c r="G58" s="30">
        <f t="shared" si="3"/>
        <v>1.4000000000000004</v>
      </c>
      <c r="H58" s="31">
        <v>44677</v>
      </c>
      <c r="I58" s="117">
        <f t="shared" si="1"/>
        <v>6.4</v>
      </c>
      <c r="J58" s="55">
        <v>0</v>
      </c>
      <c r="K58" s="167">
        <v>1.125</v>
      </c>
      <c r="L58" s="167">
        <v>4.25</v>
      </c>
      <c r="M58" s="167">
        <v>37.25</v>
      </c>
      <c r="N58" s="168" t="s">
        <v>121</v>
      </c>
      <c r="O58">
        <v>25</v>
      </c>
      <c r="P58">
        <v>72</v>
      </c>
      <c r="Q58">
        <v>154</v>
      </c>
      <c r="R58" s="78">
        <v>28</v>
      </c>
    </row>
    <row r="59" spans="1:18" ht="15.75" customHeight="1" thickBot="1" x14ac:dyDescent="0.3">
      <c r="A59" s="1">
        <v>2022</v>
      </c>
      <c r="B59" s="1">
        <v>4</v>
      </c>
      <c r="C59" s="1">
        <v>27</v>
      </c>
      <c r="D59" s="1">
        <v>11.5</v>
      </c>
      <c r="E59" s="1" t="s">
        <v>13</v>
      </c>
      <c r="F59" s="32" t="s">
        <v>15</v>
      </c>
      <c r="G59">
        <f>D59-10</f>
        <v>1.5</v>
      </c>
      <c r="H59" s="5">
        <v>44678</v>
      </c>
      <c r="I59" s="60">
        <f t="shared" si="1"/>
        <v>11.5</v>
      </c>
      <c r="J59" s="55">
        <v>0</v>
      </c>
      <c r="K59" s="167">
        <v>1.25</v>
      </c>
      <c r="L59" s="167">
        <v>3.75</v>
      </c>
      <c r="M59" s="167">
        <v>29.5</v>
      </c>
      <c r="N59" s="168" t="s">
        <v>124</v>
      </c>
      <c r="O59">
        <v>100</v>
      </c>
      <c r="P59">
        <v>108</v>
      </c>
      <c r="Q59">
        <v>347</v>
      </c>
      <c r="R59" s="78">
        <v>56</v>
      </c>
    </row>
    <row r="60" spans="1:18" ht="15.75" customHeight="1" thickBot="1" x14ac:dyDescent="0.3">
      <c r="A60" s="1">
        <v>2022</v>
      </c>
      <c r="B60" s="1">
        <v>4</v>
      </c>
      <c r="C60" s="1">
        <v>28</v>
      </c>
      <c r="D60" s="1">
        <v>13.4</v>
      </c>
      <c r="E60" s="1" t="s">
        <v>13</v>
      </c>
      <c r="F60" s="15" t="s">
        <v>15</v>
      </c>
      <c r="G60">
        <f t="shared" ref="G60:G74" si="4">D60-10</f>
        <v>3.4000000000000004</v>
      </c>
      <c r="H60" s="5">
        <v>44679</v>
      </c>
      <c r="I60" s="60">
        <f t="shared" si="1"/>
        <v>13.4</v>
      </c>
      <c r="J60" s="55">
        <v>0</v>
      </c>
      <c r="K60" s="167">
        <v>2.375</v>
      </c>
      <c r="L60" s="167">
        <v>6.125</v>
      </c>
      <c r="M60" s="167">
        <v>24.875</v>
      </c>
      <c r="N60" s="168" t="s">
        <v>117</v>
      </c>
      <c r="O60">
        <v>88</v>
      </c>
      <c r="P60">
        <v>1716</v>
      </c>
      <c r="Q60">
        <v>304</v>
      </c>
      <c r="R60" s="78">
        <v>148</v>
      </c>
    </row>
    <row r="61" spans="1:18" ht="15.75" customHeight="1" thickBot="1" x14ac:dyDescent="0.3">
      <c r="A61" s="1">
        <v>2022</v>
      </c>
      <c r="B61" s="1">
        <v>4</v>
      </c>
      <c r="C61" s="1">
        <v>29</v>
      </c>
      <c r="D61" s="1">
        <v>19.100000000000001</v>
      </c>
      <c r="E61" s="1" t="s">
        <v>14</v>
      </c>
      <c r="F61" s="15" t="s">
        <v>15</v>
      </c>
      <c r="G61">
        <f t="shared" si="4"/>
        <v>9.1000000000000014</v>
      </c>
      <c r="H61" s="5">
        <v>44680</v>
      </c>
      <c r="I61" s="60">
        <f t="shared" si="1"/>
        <v>19.100000000000001</v>
      </c>
      <c r="J61" s="55">
        <v>0</v>
      </c>
      <c r="K61" s="167">
        <v>2.625</v>
      </c>
      <c r="L61" s="167">
        <v>7</v>
      </c>
      <c r="M61" s="167">
        <v>24.75</v>
      </c>
      <c r="N61" s="168" t="s">
        <v>120</v>
      </c>
      <c r="O61">
        <v>75</v>
      </c>
      <c r="P61">
        <v>1287</v>
      </c>
      <c r="Q61">
        <v>261</v>
      </c>
      <c r="R61" s="78">
        <v>287</v>
      </c>
    </row>
    <row r="62" spans="1:18" ht="15.75" customHeight="1" thickBot="1" x14ac:dyDescent="0.3">
      <c r="A62" s="1">
        <v>2022</v>
      </c>
      <c r="B62" s="1">
        <v>4</v>
      </c>
      <c r="C62" s="1">
        <v>30</v>
      </c>
      <c r="D62" s="1">
        <v>19.899999999999999</v>
      </c>
      <c r="E62" s="1" t="s">
        <v>14</v>
      </c>
      <c r="F62" s="15" t="s">
        <v>15</v>
      </c>
      <c r="G62">
        <f t="shared" si="4"/>
        <v>9.8999999999999986</v>
      </c>
      <c r="H62" s="5">
        <v>44681</v>
      </c>
      <c r="I62" s="60">
        <f t="shared" si="1"/>
        <v>19.899999999999999</v>
      </c>
      <c r="J62" s="55">
        <v>0</v>
      </c>
      <c r="K62" s="167">
        <v>2.625</v>
      </c>
      <c r="L62" s="167">
        <v>7</v>
      </c>
      <c r="M62" s="167">
        <v>18.625</v>
      </c>
      <c r="N62" s="168" t="s">
        <v>120</v>
      </c>
      <c r="O62">
        <v>65</v>
      </c>
      <c r="P62">
        <v>965</v>
      </c>
      <c r="Q62">
        <v>218</v>
      </c>
      <c r="R62" s="78">
        <v>362</v>
      </c>
    </row>
    <row r="63" spans="1:18" ht="15.75" customHeight="1" thickBot="1" x14ac:dyDescent="0.3">
      <c r="A63" s="1">
        <v>2022</v>
      </c>
      <c r="B63" s="1">
        <v>5</v>
      </c>
      <c r="C63" s="1">
        <v>1</v>
      </c>
      <c r="D63" s="1">
        <v>21.1</v>
      </c>
      <c r="E63" s="1" t="s">
        <v>14</v>
      </c>
      <c r="F63" s="15" t="s">
        <v>15</v>
      </c>
      <c r="G63">
        <f t="shared" si="4"/>
        <v>11.100000000000001</v>
      </c>
      <c r="H63" s="5">
        <v>44682</v>
      </c>
      <c r="I63" s="60">
        <f t="shared" si="1"/>
        <v>21.1</v>
      </c>
      <c r="J63" s="55">
        <v>0</v>
      </c>
      <c r="K63" s="167">
        <v>2.875</v>
      </c>
      <c r="L63" s="167">
        <v>8</v>
      </c>
      <c r="M63" s="167">
        <v>17</v>
      </c>
      <c r="N63" s="168" t="s">
        <v>120</v>
      </c>
      <c r="O63">
        <v>58</v>
      </c>
      <c r="P63">
        <v>724</v>
      </c>
      <c r="Q63">
        <v>175</v>
      </c>
      <c r="R63" s="78">
        <v>254</v>
      </c>
    </row>
    <row r="64" spans="1:18" ht="15.75" customHeight="1" thickBot="1" x14ac:dyDescent="0.3">
      <c r="A64" s="1">
        <v>2022</v>
      </c>
      <c r="B64" s="1">
        <v>5</v>
      </c>
      <c r="C64" s="1">
        <v>2</v>
      </c>
      <c r="D64" s="1">
        <v>20.399999999999999</v>
      </c>
      <c r="E64" s="1" t="s">
        <v>14</v>
      </c>
      <c r="F64" s="15" t="s">
        <v>15</v>
      </c>
      <c r="G64">
        <f t="shared" si="4"/>
        <v>10.399999999999999</v>
      </c>
      <c r="H64" s="5">
        <v>44683</v>
      </c>
      <c r="I64" s="60">
        <f t="shared" si="1"/>
        <v>20.399999999999999</v>
      </c>
      <c r="J64" s="55">
        <v>1.2</v>
      </c>
      <c r="K64" s="167">
        <v>3.625</v>
      </c>
      <c r="L64" s="167">
        <v>9.75</v>
      </c>
      <c r="M64" s="167">
        <v>55.125</v>
      </c>
      <c r="N64" s="168" t="s">
        <v>117</v>
      </c>
      <c r="O64">
        <v>45</v>
      </c>
      <c r="P64">
        <v>543</v>
      </c>
      <c r="Q64">
        <v>66</v>
      </c>
      <c r="R64" s="78">
        <v>98</v>
      </c>
    </row>
    <row r="65" spans="1:21" ht="15.75" customHeight="1" thickBot="1" x14ac:dyDescent="0.3">
      <c r="A65" s="1">
        <v>2022</v>
      </c>
      <c r="B65" s="1">
        <v>5</v>
      </c>
      <c r="C65" s="1">
        <v>3</v>
      </c>
      <c r="D65" s="1">
        <v>9.9</v>
      </c>
      <c r="E65" s="1" t="s">
        <v>12</v>
      </c>
      <c r="F65" s="15" t="s">
        <v>15</v>
      </c>
      <c r="G65">
        <f t="shared" si="4"/>
        <v>-9.9999999999999645E-2</v>
      </c>
      <c r="H65" s="5">
        <v>44684</v>
      </c>
      <c r="I65" s="60">
        <f t="shared" si="1"/>
        <v>9.9</v>
      </c>
      <c r="J65" s="55">
        <v>0</v>
      </c>
      <c r="K65" s="167">
        <v>2.25</v>
      </c>
      <c r="L65" s="167">
        <v>7.25</v>
      </c>
      <c r="M65" s="167">
        <v>40.75</v>
      </c>
      <c r="N65" s="168" t="s">
        <v>119</v>
      </c>
      <c r="O65">
        <v>12</v>
      </c>
      <c r="P65">
        <v>207</v>
      </c>
      <c r="Q65">
        <v>35</v>
      </c>
      <c r="R65" s="78">
        <v>56</v>
      </c>
    </row>
    <row r="66" spans="1:21" ht="15.75" customHeight="1" thickBot="1" x14ac:dyDescent="0.3">
      <c r="A66" s="1">
        <v>2022</v>
      </c>
      <c r="B66" s="1">
        <v>5</v>
      </c>
      <c r="C66" s="1">
        <v>4</v>
      </c>
      <c r="D66" s="1">
        <v>7.4</v>
      </c>
      <c r="E66" s="1" t="s">
        <v>12</v>
      </c>
      <c r="F66" s="15" t="s">
        <v>15</v>
      </c>
      <c r="G66">
        <f t="shared" si="4"/>
        <v>-2.5999999999999996</v>
      </c>
      <c r="H66" s="5">
        <v>44685</v>
      </c>
      <c r="I66" s="60">
        <f t="shared" si="1"/>
        <v>7.4</v>
      </c>
      <c r="J66" s="55">
        <v>0</v>
      </c>
      <c r="K66" s="167">
        <v>1.75</v>
      </c>
      <c r="L66" s="167">
        <v>6</v>
      </c>
      <c r="M66" s="167">
        <v>28.5</v>
      </c>
      <c r="N66" s="168" t="s">
        <v>125</v>
      </c>
      <c r="O66">
        <v>8</v>
      </c>
      <c r="P66">
        <v>105</v>
      </c>
      <c r="Q66">
        <v>11</v>
      </c>
      <c r="R66" s="78">
        <v>24</v>
      </c>
    </row>
    <row r="67" spans="1:21" ht="15.75" customHeight="1" thickBot="1" x14ac:dyDescent="0.3">
      <c r="A67" s="1">
        <v>2022</v>
      </c>
      <c r="B67" s="1">
        <v>5</v>
      </c>
      <c r="C67" s="1">
        <v>5</v>
      </c>
      <c r="D67" s="1">
        <v>10.8</v>
      </c>
      <c r="E67" s="1" t="s">
        <v>13</v>
      </c>
      <c r="F67" s="15" t="s">
        <v>15</v>
      </c>
      <c r="G67">
        <f t="shared" si="4"/>
        <v>0.80000000000000071</v>
      </c>
      <c r="H67" s="5">
        <v>44686</v>
      </c>
      <c r="I67" s="60">
        <f t="shared" ref="I67:I130" si="5">D67</f>
        <v>10.8</v>
      </c>
      <c r="J67" s="55">
        <v>0</v>
      </c>
      <c r="K67" s="167">
        <v>1.125</v>
      </c>
      <c r="L67" s="167">
        <v>4</v>
      </c>
      <c r="M67" s="167">
        <v>27.875</v>
      </c>
      <c r="N67" s="168" t="s">
        <v>120</v>
      </c>
      <c r="O67" s="78">
        <v>1</v>
      </c>
      <c r="P67">
        <v>129</v>
      </c>
      <c r="Q67">
        <v>5</v>
      </c>
      <c r="R67" s="78">
        <v>18</v>
      </c>
      <c r="T67">
        <v>5</v>
      </c>
    </row>
    <row r="68" spans="1:21" ht="15.75" customHeight="1" thickBot="1" x14ac:dyDescent="0.3">
      <c r="A68" s="1">
        <v>2022</v>
      </c>
      <c r="B68" s="1">
        <v>5</v>
      </c>
      <c r="C68" s="1">
        <v>6</v>
      </c>
      <c r="D68" s="1">
        <v>13.2</v>
      </c>
      <c r="E68" s="1" t="s">
        <v>13</v>
      </c>
      <c r="F68" s="15" t="s">
        <v>15</v>
      </c>
      <c r="G68">
        <f t="shared" si="4"/>
        <v>3.1999999999999993</v>
      </c>
      <c r="H68" s="5">
        <v>44687</v>
      </c>
      <c r="I68" s="60">
        <f t="shared" si="5"/>
        <v>13.2</v>
      </c>
      <c r="J68" s="55">
        <v>0</v>
      </c>
      <c r="K68" s="167">
        <v>3</v>
      </c>
      <c r="L68" s="167">
        <v>7.625</v>
      </c>
      <c r="M68" s="167">
        <v>27</v>
      </c>
      <c r="N68" s="168" t="s">
        <v>120</v>
      </c>
      <c r="O68" s="78">
        <v>1</v>
      </c>
      <c r="P68">
        <v>72</v>
      </c>
      <c r="Q68">
        <v>3</v>
      </c>
      <c r="R68" s="78">
        <v>7</v>
      </c>
      <c r="T68">
        <v>8</v>
      </c>
    </row>
    <row r="69" spans="1:21" ht="15.75" customHeight="1" thickBot="1" x14ac:dyDescent="0.3">
      <c r="A69" s="1">
        <v>2022</v>
      </c>
      <c r="B69" s="1">
        <v>5</v>
      </c>
      <c r="C69" s="1">
        <v>7</v>
      </c>
      <c r="D69" s="1">
        <v>13.1</v>
      </c>
      <c r="E69" s="1" t="s">
        <v>13</v>
      </c>
      <c r="F69" s="15" t="s">
        <v>15</v>
      </c>
      <c r="G69">
        <f t="shared" si="4"/>
        <v>3.0999999999999996</v>
      </c>
      <c r="H69" s="5">
        <v>44688</v>
      </c>
      <c r="I69" s="60">
        <f t="shared" si="5"/>
        <v>13.1</v>
      </c>
      <c r="J69" s="55">
        <v>0</v>
      </c>
      <c r="K69" s="167">
        <v>3.75</v>
      </c>
      <c r="L69" s="167">
        <v>10.125</v>
      </c>
      <c r="M69" s="167">
        <v>34.75</v>
      </c>
      <c r="N69" s="168" t="s">
        <v>123</v>
      </c>
      <c r="P69">
        <v>29</v>
      </c>
      <c r="Q69">
        <v>1</v>
      </c>
      <c r="R69" s="78">
        <v>5</v>
      </c>
      <c r="T69">
        <v>12</v>
      </c>
    </row>
    <row r="70" spans="1:21" ht="15.75" customHeight="1" thickBot="1" x14ac:dyDescent="0.3">
      <c r="A70" s="1">
        <v>2022</v>
      </c>
      <c r="B70" s="1">
        <v>5</v>
      </c>
      <c r="C70" s="1">
        <v>8</v>
      </c>
      <c r="D70" s="1">
        <v>6.1</v>
      </c>
      <c r="E70" s="1" t="s">
        <v>12</v>
      </c>
      <c r="F70" s="15" t="s">
        <v>15</v>
      </c>
      <c r="G70">
        <f t="shared" si="4"/>
        <v>-3.9000000000000004</v>
      </c>
      <c r="H70" s="5">
        <v>44689</v>
      </c>
      <c r="I70" s="60">
        <f t="shared" si="5"/>
        <v>6.1</v>
      </c>
      <c r="J70" s="55">
        <v>0</v>
      </c>
      <c r="K70" s="167">
        <v>2.125</v>
      </c>
      <c r="L70" s="167">
        <v>6.75</v>
      </c>
      <c r="M70" s="167">
        <v>38.125</v>
      </c>
      <c r="N70" s="168" t="s">
        <v>119</v>
      </c>
      <c r="P70">
        <v>17</v>
      </c>
      <c r="R70" s="78">
        <v>4</v>
      </c>
      <c r="T70">
        <v>18</v>
      </c>
    </row>
    <row r="71" spans="1:21" ht="15.75" customHeight="1" thickBot="1" x14ac:dyDescent="0.3">
      <c r="A71" s="1">
        <v>2022</v>
      </c>
      <c r="B71" s="1">
        <v>5</v>
      </c>
      <c r="C71" s="1">
        <v>9</v>
      </c>
      <c r="D71" s="1">
        <v>7.9</v>
      </c>
      <c r="E71" s="1" t="s">
        <v>12</v>
      </c>
      <c r="F71" s="15" t="s">
        <v>15</v>
      </c>
      <c r="G71">
        <f t="shared" si="4"/>
        <v>-2.0999999999999996</v>
      </c>
      <c r="H71" s="5">
        <v>44690</v>
      </c>
      <c r="I71" s="60">
        <f t="shared" si="5"/>
        <v>7.9</v>
      </c>
      <c r="J71" s="55">
        <v>0</v>
      </c>
      <c r="K71" s="167">
        <v>1.125</v>
      </c>
      <c r="L71" s="167">
        <v>4.25</v>
      </c>
      <c r="M71" s="167">
        <v>41.75</v>
      </c>
      <c r="N71" s="168" t="s">
        <v>129</v>
      </c>
      <c r="P71">
        <v>15</v>
      </c>
      <c r="R71" s="78">
        <v>1</v>
      </c>
      <c r="T71">
        <v>25</v>
      </c>
    </row>
    <row r="72" spans="1:21" ht="15.75" customHeight="1" thickBot="1" x14ac:dyDescent="0.3">
      <c r="A72" s="1">
        <v>2022</v>
      </c>
      <c r="B72" s="1">
        <v>5</v>
      </c>
      <c r="C72" s="1">
        <v>10</v>
      </c>
      <c r="D72" s="1">
        <v>10.4</v>
      </c>
      <c r="E72" s="1" t="s">
        <v>13</v>
      </c>
      <c r="F72" s="15" t="s">
        <v>15</v>
      </c>
      <c r="G72">
        <f t="shared" si="4"/>
        <v>0.40000000000000036</v>
      </c>
      <c r="H72" s="5">
        <v>44691</v>
      </c>
      <c r="I72" s="60">
        <f t="shared" si="5"/>
        <v>10.4</v>
      </c>
      <c r="J72" s="55">
        <v>0</v>
      </c>
      <c r="K72" s="167">
        <v>2.125</v>
      </c>
      <c r="L72" s="167">
        <v>6.5</v>
      </c>
      <c r="M72" s="167">
        <v>23.5</v>
      </c>
      <c r="N72" s="168" t="s">
        <v>125</v>
      </c>
      <c r="P72">
        <v>7</v>
      </c>
      <c r="R72" s="78"/>
      <c r="T72">
        <v>35</v>
      </c>
    </row>
    <row r="73" spans="1:21" ht="15.75" customHeight="1" thickBot="1" x14ac:dyDescent="0.3">
      <c r="A73" s="1">
        <v>2022</v>
      </c>
      <c r="B73" s="1">
        <v>5</v>
      </c>
      <c r="C73" s="1">
        <v>11</v>
      </c>
      <c r="D73" s="1">
        <v>12.1</v>
      </c>
      <c r="E73" s="1" t="s">
        <v>13</v>
      </c>
      <c r="F73" s="15" t="s">
        <v>15</v>
      </c>
      <c r="G73">
        <f t="shared" si="4"/>
        <v>2.0999999999999996</v>
      </c>
      <c r="H73" s="5">
        <v>44692</v>
      </c>
      <c r="I73" s="60">
        <f t="shared" si="5"/>
        <v>12.1</v>
      </c>
      <c r="J73" s="55">
        <v>0</v>
      </c>
      <c r="K73" s="167">
        <v>1.875</v>
      </c>
      <c r="L73" s="167">
        <v>7</v>
      </c>
      <c r="M73" s="167">
        <v>23.5</v>
      </c>
      <c r="N73" s="168" t="s">
        <v>125</v>
      </c>
      <c r="P73">
        <v>4</v>
      </c>
      <c r="R73" s="78"/>
      <c r="T73">
        <v>45</v>
      </c>
    </row>
    <row r="74" spans="1:21" ht="15.75" customHeight="1" thickBot="1" x14ac:dyDescent="0.3">
      <c r="A74" s="51">
        <v>2022</v>
      </c>
      <c r="B74" s="51">
        <v>5</v>
      </c>
      <c r="C74" s="51">
        <v>12</v>
      </c>
      <c r="D74" s="51">
        <v>13.5</v>
      </c>
      <c r="E74" s="51" t="s">
        <v>13</v>
      </c>
      <c r="F74" s="15" t="s">
        <v>15</v>
      </c>
      <c r="G74" s="30">
        <f t="shared" si="4"/>
        <v>3.5</v>
      </c>
      <c r="H74" s="31">
        <v>44693</v>
      </c>
      <c r="I74" s="117">
        <f t="shared" si="5"/>
        <v>13.5</v>
      </c>
      <c r="J74" s="55">
        <v>0</v>
      </c>
      <c r="K74" s="167">
        <v>0.875</v>
      </c>
      <c r="L74" s="167">
        <v>1.75</v>
      </c>
      <c r="M74" s="167">
        <v>37.875</v>
      </c>
      <c r="N74" s="168" t="s">
        <v>127</v>
      </c>
      <c r="P74">
        <v>2</v>
      </c>
      <c r="R74" s="78"/>
      <c r="T74">
        <v>38</v>
      </c>
    </row>
    <row r="75" spans="1:21" ht="15.75" customHeight="1" thickBot="1" x14ac:dyDescent="0.3">
      <c r="A75" s="1">
        <v>2022</v>
      </c>
      <c r="B75" s="1">
        <v>5</v>
      </c>
      <c r="C75" s="1">
        <v>13</v>
      </c>
      <c r="D75" s="1">
        <v>17.899999999999999</v>
      </c>
      <c r="E75" s="1" t="s">
        <v>14</v>
      </c>
      <c r="F75" s="36" t="s">
        <v>16</v>
      </c>
      <c r="G75">
        <f>D75-15</f>
        <v>2.8999999999999986</v>
      </c>
      <c r="H75" s="5">
        <v>44694</v>
      </c>
      <c r="I75" s="60">
        <f t="shared" si="5"/>
        <v>17.899999999999999</v>
      </c>
      <c r="J75" s="55">
        <v>0</v>
      </c>
      <c r="K75" s="167">
        <v>0.5</v>
      </c>
      <c r="L75" s="167">
        <v>2.875</v>
      </c>
      <c r="M75" s="167">
        <v>34.5</v>
      </c>
      <c r="N75" s="168" t="s">
        <v>125</v>
      </c>
      <c r="P75">
        <v>1</v>
      </c>
      <c r="R75" s="78"/>
      <c r="S75">
        <v>12</v>
      </c>
      <c r="T75">
        <v>32</v>
      </c>
    </row>
    <row r="76" spans="1:21" ht="15.75" customHeight="1" thickBot="1" x14ac:dyDescent="0.3">
      <c r="A76" s="1">
        <v>2022</v>
      </c>
      <c r="B76" s="1">
        <v>5</v>
      </c>
      <c r="C76" s="1">
        <v>14</v>
      </c>
      <c r="D76" s="1">
        <v>20.3</v>
      </c>
      <c r="E76" s="1" t="s">
        <v>14</v>
      </c>
      <c r="F76" s="17" t="s">
        <v>16</v>
      </c>
      <c r="G76">
        <f t="shared" ref="G76:G139" si="6">D76-15</f>
        <v>5.3000000000000007</v>
      </c>
      <c r="H76" s="5">
        <v>44695</v>
      </c>
      <c r="I76" s="60">
        <f t="shared" si="5"/>
        <v>20.3</v>
      </c>
      <c r="J76" s="55">
        <v>0</v>
      </c>
      <c r="K76" s="167">
        <v>1</v>
      </c>
      <c r="L76" s="167">
        <v>4.875</v>
      </c>
      <c r="M76" s="167">
        <v>32</v>
      </c>
      <c r="N76" s="168" t="s">
        <v>129</v>
      </c>
      <c r="P76">
        <v>1</v>
      </c>
      <c r="R76" s="78"/>
      <c r="S76">
        <v>19</v>
      </c>
      <c r="T76">
        <v>28</v>
      </c>
      <c r="U76">
        <v>4</v>
      </c>
    </row>
    <row r="77" spans="1:21" ht="15.75" customHeight="1" thickBot="1" x14ac:dyDescent="0.3">
      <c r="A77" s="1">
        <v>2022</v>
      </c>
      <c r="B77" s="1">
        <v>5</v>
      </c>
      <c r="C77" s="1">
        <v>15</v>
      </c>
      <c r="D77" s="1">
        <v>19.600000000000001</v>
      </c>
      <c r="E77" s="1" t="s">
        <v>14</v>
      </c>
      <c r="F77" s="17" t="s">
        <v>16</v>
      </c>
      <c r="G77">
        <f t="shared" si="6"/>
        <v>4.6000000000000014</v>
      </c>
      <c r="H77" s="5">
        <v>44696</v>
      </c>
      <c r="I77" s="60">
        <f t="shared" si="5"/>
        <v>19.600000000000001</v>
      </c>
      <c r="J77" s="55">
        <v>0</v>
      </c>
      <c r="K77" s="167">
        <v>1.75</v>
      </c>
      <c r="L77" s="167">
        <v>5.875</v>
      </c>
      <c r="M77" s="167">
        <v>69</v>
      </c>
      <c r="N77" s="168" t="s">
        <v>118</v>
      </c>
      <c r="P77">
        <v>2</v>
      </c>
      <c r="R77" s="78"/>
      <c r="S77">
        <v>27</v>
      </c>
      <c r="T77">
        <v>22</v>
      </c>
      <c r="U77">
        <v>20</v>
      </c>
    </row>
    <row r="78" spans="1:21" ht="15.75" customHeight="1" thickBot="1" x14ac:dyDescent="0.3">
      <c r="A78" s="1">
        <v>2022</v>
      </c>
      <c r="B78" s="1">
        <v>5</v>
      </c>
      <c r="C78" s="1">
        <v>16</v>
      </c>
      <c r="D78" s="1">
        <v>19.399999999999999</v>
      </c>
      <c r="E78" s="1" t="s">
        <v>14</v>
      </c>
      <c r="F78" s="17" t="s">
        <v>16</v>
      </c>
      <c r="G78">
        <f t="shared" si="6"/>
        <v>4.3999999999999986</v>
      </c>
      <c r="H78" s="5">
        <v>44697</v>
      </c>
      <c r="I78" s="60">
        <f t="shared" si="5"/>
        <v>19.399999999999999</v>
      </c>
      <c r="J78" s="55">
        <v>0.4</v>
      </c>
      <c r="K78" s="167">
        <v>1.25</v>
      </c>
      <c r="L78" s="167">
        <v>4</v>
      </c>
      <c r="M78" s="167">
        <v>53.375</v>
      </c>
      <c r="N78" s="168" t="s">
        <v>129</v>
      </c>
      <c r="P78">
        <v>1</v>
      </c>
      <c r="R78" s="78"/>
      <c r="S78">
        <v>36</v>
      </c>
      <c r="T78">
        <v>18</v>
      </c>
      <c r="U78">
        <v>38</v>
      </c>
    </row>
    <row r="79" spans="1:21" ht="15.75" customHeight="1" thickBot="1" x14ac:dyDescent="0.3">
      <c r="A79" s="1">
        <v>2022</v>
      </c>
      <c r="B79" s="1">
        <v>5</v>
      </c>
      <c r="C79" s="1">
        <v>17</v>
      </c>
      <c r="D79" s="1">
        <v>21.7</v>
      </c>
      <c r="E79" s="1" t="s">
        <v>14</v>
      </c>
      <c r="F79" s="17" t="s">
        <v>16</v>
      </c>
      <c r="G79">
        <f t="shared" si="6"/>
        <v>6.6999999999999993</v>
      </c>
      <c r="H79" s="5">
        <v>44698</v>
      </c>
      <c r="I79" s="60">
        <f t="shared" si="5"/>
        <v>21.7</v>
      </c>
      <c r="J79" s="55">
        <v>0</v>
      </c>
      <c r="K79" s="167">
        <v>2.125</v>
      </c>
      <c r="L79" s="167">
        <v>6.5</v>
      </c>
      <c r="M79" s="167">
        <v>34</v>
      </c>
      <c r="N79" s="168" t="s">
        <v>118</v>
      </c>
      <c r="R79" s="78"/>
      <c r="S79">
        <v>45</v>
      </c>
      <c r="T79">
        <v>15</v>
      </c>
      <c r="U79">
        <v>78</v>
      </c>
    </row>
    <row r="80" spans="1:21" ht="15.75" customHeight="1" thickBot="1" x14ac:dyDescent="0.3">
      <c r="A80" s="1">
        <v>2022</v>
      </c>
      <c r="B80" s="1">
        <v>5</v>
      </c>
      <c r="C80" s="1">
        <v>18</v>
      </c>
      <c r="D80" s="1">
        <v>24</v>
      </c>
      <c r="E80" s="1" t="s">
        <v>14</v>
      </c>
      <c r="F80" s="17" t="s">
        <v>16</v>
      </c>
      <c r="G80">
        <f t="shared" si="6"/>
        <v>9</v>
      </c>
      <c r="H80" s="5">
        <v>44699</v>
      </c>
      <c r="I80" s="60">
        <f t="shared" si="5"/>
        <v>24</v>
      </c>
      <c r="J80" s="55">
        <v>0</v>
      </c>
      <c r="K80" s="167">
        <v>1</v>
      </c>
      <c r="L80" s="167">
        <v>4.75</v>
      </c>
      <c r="M80" s="167">
        <v>45.75</v>
      </c>
      <c r="N80" s="168" t="s">
        <v>118</v>
      </c>
      <c r="R80" s="78"/>
      <c r="S80">
        <v>42</v>
      </c>
      <c r="T80">
        <v>12</v>
      </c>
      <c r="U80">
        <v>160</v>
      </c>
    </row>
    <row r="81" spans="1:23" ht="15.75" customHeight="1" thickBot="1" x14ac:dyDescent="0.3">
      <c r="A81" s="1">
        <v>2022</v>
      </c>
      <c r="B81" s="1">
        <v>5</v>
      </c>
      <c r="C81" s="1">
        <v>19</v>
      </c>
      <c r="D81" s="1">
        <v>23.5</v>
      </c>
      <c r="E81" s="1" t="s">
        <v>14</v>
      </c>
      <c r="F81" s="17" t="s">
        <v>16</v>
      </c>
      <c r="G81">
        <f t="shared" si="6"/>
        <v>8.5</v>
      </c>
      <c r="H81" s="5">
        <v>44700</v>
      </c>
      <c r="I81" s="60">
        <f t="shared" si="5"/>
        <v>23.5</v>
      </c>
      <c r="J81" s="55">
        <v>0.4</v>
      </c>
      <c r="K81" s="167">
        <v>2.5</v>
      </c>
      <c r="L81" s="167">
        <v>7.25</v>
      </c>
      <c r="M81" s="167">
        <v>45.25</v>
      </c>
      <c r="N81" s="168" t="s">
        <v>117</v>
      </c>
      <c r="R81" s="78"/>
      <c r="S81">
        <v>38</v>
      </c>
      <c r="T81">
        <v>9</v>
      </c>
      <c r="U81" s="71">
        <v>633</v>
      </c>
    </row>
    <row r="82" spans="1:23" ht="15.75" customHeight="1" thickBot="1" x14ac:dyDescent="0.3">
      <c r="A82" s="1">
        <v>2022</v>
      </c>
      <c r="B82" s="1">
        <v>5</v>
      </c>
      <c r="C82" s="1">
        <v>20</v>
      </c>
      <c r="D82" s="1">
        <v>19.8</v>
      </c>
      <c r="E82" s="1" t="s">
        <v>14</v>
      </c>
      <c r="F82" s="17" t="s">
        <v>16</v>
      </c>
      <c r="G82">
        <f t="shared" si="6"/>
        <v>4.8000000000000007</v>
      </c>
      <c r="H82" s="5">
        <v>44701</v>
      </c>
      <c r="I82" s="60">
        <f t="shared" si="5"/>
        <v>19.8</v>
      </c>
      <c r="J82" s="55">
        <v>0</v>
      </c>
      <c r="K82" s="167">
        <v>3.625</v>
      </c>
      <c r="L82" s="167">
        <v>7.125</v>
      </c>
      <c r="M82" s="167">
        <v>34.625</v>
      </c>
      <c r="N82" s="168" t="s">
        <v>117</v>
      </c>
      <c r="R82" s="78"/>
      <c r="S82">
        <v>32</v>
      </c>
      <c r="T82">
        <v>7</v>
      </c>
      <c r="U82">
        <v>175</v>
      </c>
    </row>
    <row r="83" spans="1:23" ht="15.75" customHeight="1" thickBot="1" x14ac:dyDescent="0.3">
      <c r="A83" s="1">
        <v>2022</v>
      </c>
      <c r="B83" s="1">
        <v>5</v>
      </c>
      <c r="C83" s="1">
        <v>21</v>
      </c>
      <c r="D83" s="1">
        <v>21.7</v>
      </c>
      <c r="E83" s="1" t="s">
        <v>14</v>
      </c>
      <c r="F83" s="17" t="s">
        <v>16</v>
      </c>
      <c r="G83">
        <f t="shared" si="6"/>
        <v>6.6999999999999993</v>
      </c>
      <c r="H83" s="5">
        <v>44702</v>
      </c>
      <c r="I83" s="60">
        <f t="shared" si="5"/>
        <v>21.7</v>
      </c>
      <c r="J83" s="55">
        <v>0</v>
      </c>
      <c r="K83" s="167">
        <v>1.625</v>
      </c>
      <c r="L83" s="167">
        <v>3</v>
      </c>
      <c r="M83" s="167">
        <v>36.375</v>
      </c>
      <c r="N83" s="168" t="s">
        <v>121</v>
      </c>
      <c r="R83" s="78"/>
      <c r="S83">
        <v>26</v>
      </c>
      <c r="T83">
        <v>5</v>
      </c>
      <c r="U83">
        <v>148</v>
      </c>
    </row>
    <row r="84" spans="1:23" ht="15.75" customHeight="1" thickBot="1" x14ac:dyDescent="0.3">
      <c r="A84" s="1">
        <v>2022</v>
      </c>
      <c r="B84" s="1">
        <v>5</v>
      </c>
      <c r="C84" s="1">
        <v>22</v>
      </c>
      <c r="D84" s="1">
        <v>21.3</v>
      </c>
      <c r="E84" s="1" t="s">
        <v>14</v>
      </c>
      <c r="F84" s="17" t="s">
        <v>16</v>
      </c>
      <c r="G84">
        <f t="shared" si="6"/>
        <v>6.3000000000000007</v>
      </c>
      <c r="H84" s="5">
        <v>44703</v>
      </c>
      <c r="I84" s="60">
        <f t="shared" si="5"/>
        <v>21.3</v>
      </c>
      <c r="J84" s="55">
        <v>0</v>
      </c>
      <c r="K84" s="167">
        <v>2.5</v>
      </c>
      <c r="L84" s="167">
        <v>8.375</v>
      </c>
      <c r="M84" s="167">
        <v>53.875</v>
      </c>
      <c r="N84" s="168" t="s">
        <v>118</v>
      </c>
      <c r="R84" s="78"/>
      <c r="S84">
        <v>18</v>
      </c>
      <c r="T84">
        <v>3</v>
      </c>
      <c r="U84">
        <v>125</v>
      </c>
      <c r="W84">
        <v>1</v>
      </c>
    </row>
    <row r="85" spans="1:23" ht="15.75" customHeight="1" thickBot="1" x14ac:dyDescent="0.3">
      <c r="A85" s="1">
        <v>2022</v>
      </c>
      <c r="B85" s="1">
        <v>5</v>
      </c>
      <c r="C85" s="1">
        <v>23</v>
      </c>
      <c r="D85" s="1">
        <v>18</v>
      </c>
      <c r="E85" s="1" t="s">
        <v>14</v>
      </c>
      <c r="F85" s="17" t="s">
        <v>16</v>
      </c>
      <c r="G85">
        <f t="shared" si="6"/>
        <v>3</v>
      </c>
      <c r="H85" s="5">
        <v>44704</v>
      </c>
      <c r="I85" s="60">
        <f t="shared" si="5"/>
        <v>18</v>
      </c>
      <c r="J85" s="55">
        <v>0</v>
      </c>
      <c r="K85" s="167">
        <v>1</v>
      </c>
      <c r="L85" s="167">
        <v>3.375</v>
      </c>
      <c r="M85" s="167">
        <v>42.875</v>
      </c>
      <c r="N85" s="168" t="s">
        <v>118</v>
      </c>
      <c r="R85" s="78"/>
      <c r="S85">
        <v>12</v>
      </c>
      <c r="T85">
        <v>2</v>
      </c>
      <c r="U85">
        <v>104</v>
      </c>
      <c r="W85">
        <v>2</v>
      </c>
    </row>
    <row r="86" spans="1:23" ht="15.75" customHeight="1" thickBot="1" x14ac:dyDescent="0.3">
      <c r="A86" s="1">
        <v>2022</v>
      </c>
      <c r="B86" s="1">
        <v>5</v>
      </c>
      <c r="C86" s="1">
        <v>24</v>
      </c>
      <c r="D86" s="1">
        <v>16.399999999999999</v>
      </c>
      <c r="E86" s="1" t="s">
        <v>14</v>
      </c>
      <c r="F86" s="17" t="s">
        <v>16</v>
      </c>
      <c r="G86">
        <f t="shared" si="6"/>
        <v>1.3999999999999986</v>
      </c>
      <c r="H86" s="5">
        <v>44705</v>
      </c>
      <c r="I86" s="60">
        <f t="shared" si="5"/>
        <v>16.399999999999999</v>
      </c>
      <c r="J86" s="55">
        <v>0</v>
      </c>
      <c r="K86" s="167">
        <v>1.625</v>
      </c>
      <c r="L86" s="167">
        <v>3.75</v>
      </c>
      <c r="M86" s="167">
        <v>41.375</v>
      </c>
      <c r="N86" s="168" t="s">
        <v>125</v>
      </c>
      <c r="R86" s="78"/>
      <c r="S86">
        <v>7</v>
      </c>
      <c r="T86">
        <v>1</v>
      </c>
      <c r="U86">
        <v>93</v>
      </c>
      <c r="W86">
        <v>4</v>
      </c>
    </row>
    <row r="87" spans="1:23" ht="15.75" customHeight="1" thickBot="1" x14ac:dyDescent="0.3">
      <c r="A87" s="1">
        <v>2022</v>
      </c>
      <c r="B87" s="1">
        <v>5</v>
      </c>
      <c r="C87" s="1">
        <v>25</v>
      </c>
      <c r="D87" s="1">
        <v>20.5</v>
      </c>
      <c r="E87" s="1" t="s">
        <v>14</v>
      </c>
      <c r="F87" s="17" t="s">
        <v>16</v>
      </c>
      <c r="G87">
        <f t="shared" si="6"/>
        <v>5.5</v>
      </c>
      <c r="H87" s="5">
        <v>44706</v>
      </c>
      <c r="I87" s="60">
        <f t="shared" si="5"/>
        <v>20.5</v>
      </c>
      <c r="J87" s="55">
        <v>0</v>
      </c>
      <c r="K87" s="167">
        <v>1.5</v>
      </c>
      <c r="L87" s="167">
        <v>4.125</v>
      </c>
      <c r="M87" s="167">
        <v>46.625</v>
      </c>
      <c r="N87" s="168" t="s">
        <v>130</v>
      </c>
      <c r="R87" s="78"/>
      <c r="S87">
        <v>5</v>
      </c>
      <c r="T87">
        <v>2</v>
      </c>
      <c r="U87">
        <v>80</v>
      </c>
      <c r="W87">
        <v>5</v>
      </c>
    </row>
    <row r="88" spans="1:23" ht="15.75" customHeight="1" thickBot="1" x14ac:dyDescent="0.3">
      <c r="A88" s="1">
        <v>2022</v>
      </c>
      <c r="B88" s="1">
        <v>5</v>
      </c>
      <c r="C88" s="1">
        <v>26</v>
      </c>
      <c r="D88" s="1">
        <v>22.4</v>
      </c>
      <c r="E88" s="1" t="s">
        <v>14</v>
      </c>
      <c r="F88" s="17" t="s">
        <v>16</v>
      </c>
      <c r="G88">
        <f t="shared" si="6"/>
        <v>7.3999999999999986</v>
      </c>
      <c r="H88" s="5">
        <v>44707</v>
      </c>
      <c r="I88" s="60">
        <f t="shared" si="5"/>
        <v>22.4</v>
      </c>
      <c r="J88" s="55">
        <v>0</v>
      </c>
      <c r="K88" s="167">
        <v>1.375</v>
      </c>
      <c r="L88" s="167">
        <v>5.625</v>
      </c>
      <c r="M88" s="167">
        <v>45.125</v>
      </c>
      <c r="N88" s="168" t="s">
        <v>130</v>
      </c>
      <c r="R88" s="78"/>
      <c r="S88">
        <v>1</v>
      </c>
      <c r="T88">
        <v>3</v>
      </c>
      <c r="U88">
        <v>70</v>
      </c>
      <c r="W88">
        <v>8</v>
      </c>
    </row>
    <row r="89" spans="1:23" ht="15.75" customHeight="1" thickBot="1" x14ac:dyDescent="0.3">
      <c r="A89" s="1">
        <v>2022</v>
      </c>
      <c r="B89" s="1">
        <v>5</v>
      </c>
      <c r="C89" s="1">
        <v>27</v>
      </c>
      <c r="D89" s="1">
        <v>20.7</v>
      </c>
      <c r="E89" s="1" t="s">
        <v>14</v>
      </c>
      <c r="F89" s="17" t="s">
        <v>16</v>
      </c>
      <c r="G89">
        <f t="shared" si="6"/>
        <v>5.6999999999999993</v>
      </c>
      <c r="H89" s="5">
        <v>44708</v>
      </c>
      <c r="I89" s="60">
        <f t="shared" si="5"/>
        <v>20.7</v>
      </c>
      <c r="J89" s="55">
        <v>0</v>
      </c>
      <c r="K89" s="167">
        <v>1.125</v>
      </c>
      <c r="L89" s="167">
        <v>2.75</v>
      </c>
      <c r="M89" s="167">
        <v>41.125</v>
      </c>
      <c r="N89" s="168" t="s">
        <v>118</v>
      </c>
      <c r="R89" s="78"/>
      <c r="T89">
        <v>2</v>
      </c>
      <c r="U89">
        <v>64</v>
      </c>
      <c r="W89">
        <v>13</v>
      </c>
    </row>
    <row r="90" spans="1:23" ht="15.75" customHeight="1" thickBot="1" x14ac:dyDescent="0.3">
      <c r="A90" s="1">
        <v>2022</v>
      </c>
      <c r="B90" s="1">
        <v>5</v>
      </c>
      <c r="C90" s="1">
        <v>28</v>
      </c>
      <c r="D90" s="1">
        <v>20.100000000000001</v>
      </c>
      <c r="E90" s="1" t="s">
        <v>14</v>
      </c>
      <c r="F90" s="17" t="s">
        <v>16</v>
      </c>
      <c r="G90">
        <f t="shared" si="6"/>
        <v>5.1000000000000014</v>
      </c>
      <c r="H90" s="5">
        <v>44709</v>
      </c>
      <c r="I90" s="60">
        <f t="shared" si="5"/>
        <v>20.100000000000001</v>
      </c>
      <c r="J90" s="55">
        <v>0</v>
      </c>
      <c r="K90" s="167">
        <v>0.875</v>
      </c>
      <c r="L90" s="167">
        <v>1.875</v>
      </c>
      <c r="M90" s="167">
        <v>46.625</v>
      </c>
      <c r="N90" s="168" t="s">
        <v>130</v>
      </c>
      <c r="R90" s="78"/>
      <c r="T90">
        <v>1</v>
      </c>
      <c r="U90">
        <v>55</v>
      </c>
      <c r="W90">
        <v>19</v>
      </c>
    </row>
    <row r="91" spans="1:23" ht="15.75" customHeight="1" thickBot="1" x14ac:dyDescent="0.3">
      <c r="A91" s="1">
        <v>2022</v>
      </c>
      <c r="B91" s="1">
        <v>5</v>
      </c>
      <c r="C91" s="1">
        <v>29</v>
      </c>
      <c r="D91" s="1">
        <v>17.7</v>
      </c>
      <c r="E91" s="1" t="s">
        <v>14</v>
      </c>
      <c r="F91" s="17" t="s">
        <v>16</v>
      </c>
      <c r="G91">
        <f t="shared" si="6"/>
        <v>2.6999999999999993</v>
      </c>
      <c r="H91" s="5">
        <v>44710</v>
      </c>
      <c r="I91" s="60">
        <f t="shared" si="5"/>
        <v>17.7</v>
      </c>
      <c r="J91" s="55">
        <v>2.6</v>
      </c>
      <c r="K91" s="167">
        <v>2.25</v>
      </c>
      <c r="L91" s="167">
        <v>6</v>
      </c>
      <c r="M91" s="167">
        <v>75.5</v>
      </c>
      <c r="N91" s="168" t="s">
        <v>123</v>
      </c>
      <c r="R91" s="78"/>
      <c r="T91">
        <v>1</v>
      </c>
      <c r="U91">
        <v>33</v>
      </c>
      <c r="W91">
        <v>12</v>
      </c>
    </row>
    <row r="92" spans="1:23" ht="15.75" customHeight="1" thickBot="1" x14ac:dyDescent="0.3">
      <c r="A92" s="1">
        <v>2022</v>
      </c>
      <c r="B92" s="1">
        <v>5</v>
      </c>
      <c r="C92" s="1">
        <v>30</v>
      </c>
      <c r="D92" s="1">
        <v>20.8</v>
      </c>
      <c r="E92" s="1" t="s">
        <v>14</v>
      </c>
      <c r="F92" s="17" t="s">
        <v>16</v>
      </c>
      <c r="G92">
        <f t="shared" si="6"/>
        <v>5.8000000000000007</v>
      </c>
      <c r="H92" s="5">
        <v>44711</v>
      </c>
      <c r="I92" s="60">
        <f t="shared" si="5"/>
        <v>20.8</v>
      </c>
      <c r="J92" s="55">
        <v>0</v>
      </c>
      <c r="K92" s="167">
        <v>3.125</v>
      </c>
      <c r="L92" s="167">
        <v>8.375</v>
      </c>
      <c r="M92" s="167">
        <v>45</v>
      </c>
      <c r="N92" s="168" t="s">
        <v>119</v>
      </c>
      <c r="R92" s="78"/>
      <c r="U92">
        <v>50</v>
      </c>
      <c r="W92">
        <v>25</v>
      </c>
    </row>
    <row r="93" spans="1:23" ht="15.75" customHeight="1" thickBot="1" x14ac:dyDescent="0.3">
      <c r="A93" s="1">
        <v>2022</v>
      </c>
      <c r="B93" s="1">
        <v>5</v>
      </c>
      <c r="C93" s="1">
        <v>31</v>
      </c>
      <c r="D93" s="1">
        <v>21.4</v>
      </c>
      <c r="E93" s="1" t="s">
        <v>14</v>
      </c>
      <c r="F93" s="17" t="s">
        <v>16</v>
      </c>
      <c r="G93">
        <f t="shared" si="6"/>
        <v>6.3999999999999986</v>
      </c>
      <c r="H93" s="5">
        <v>44712</v>
      </c>
      <c r="I93" s="60">
        <f t="shared" si="5"/>
        <v>21.4</v>
      </c>
      <c r="J93" s="55">
        <v>0</v>
      </c>
      <c r="K93" s="167">
        <v>1.875</v>
      </c>
      <c r="L93" s="167">
        <v>5.125</v>
      </c>
      <c r="M93" s="167">
        <v>45</v>
      </c>
      <c r="N93" s="168" t="s">
        <v>121</v>
      </c>
      <c r="R93" s="78"/>
      <c r="U93">
        <v>45</v>
      </c>
      <c r="V93" s="71">
        <v>3</v>
      </c>
      <c r="W93">
        <v>31</v>
      </c>
    </row>
    <row r="94" spans="1:23" ht="15.75" customHeight="1" thickBot="1" x14ac:dyDescent="0.3">
      <c r="A94" s="1">
        <v>2022</v>
      </c>
      <c r="B94" s="1">
        <v>6</v>
      </c>
      <c r="C94" s="1">
        <v>1</v>
      </c>
      <c r="D94" s="1">
        <v>18.3</v>
      </c>
      <c r="E94" s="1" t="s">
        <v>14</v>
      </c>
      <c r="F94" s="17" t="s">
        <v>16</v>
      </c>
      <c r="G94">
        <f t="shared" si="6"/>
        <v>3.3000000000000007</v>
      </c>
      <c r="H94" s="5">
        <v>44713</v>
      </c>
      <c r="I94" s="60">
        <f t="shared" si="5"/>
        <v>18.3</v>
      </c>
      <c r="J94" s="55">
        <v>0.6</v>
      </c>
      <c r="K94" s="167">
        <v>3.375</v>
      </c>
      <c r="L94" s="167">
        <v>7</v>
      </c>
      <c r="M94" s="167">
        <v>56.25</v>
      </c>
      <c r="N94" s="168" t="s">
        <v>122</v>
      </c>
      <c r="R94" s="78"/>
      <c r="U94">
        <v>35</v>
      </c>
      <c r="V94" s="71">
        <v>3</v>
      </c>
      <c r="W94">
        <v>26</v>
      </c>
    </row>
    <row r="95" spans="1:23" ht="15.75" customHeight="1" thickBot="1" x14ac:dyDescent="0.3">
      <c r="A95" s="1">
        <v>2022</v>
      </c>
      <c r="B95" s="1">
        <v>6</v>
      </c>
      <c r="C95" s="1">
        <v>2</v>
      </c>
      <c r="D95" s="1">
        <v>11.7</v>
      </c>
      <c r="E95" s="1" t="s">
        <v>13</v>
      </c>
      <c r="F95" s="17" t="s">
        <v>16</v>
      </c>
      <c r="G95">
        <f t="shared" si="6"/>
        <v>-3.3000000000000007</v>
      </c>
      <c r="H95" s="5">
        <v>44714</v>
      </c>
      <c r="I95" s="60">
        <f t="shared" si="5"/>
        <v>11.7</v>
      </c>
      <c r="J95" s="55">
        <v>14.4</v>
      </c>
      <c r="K95" s="167">
        <v>2.875</v>
      </c>
      <c r="L95" s="167">
        <v>6.25</v>
      </c>
      <c r="M95" s="167">
        <v>71.375</v>
      </c>
      <c r="N95" s="168" t="s">
        <v>120</v>
      </c>
      <c r="R95" s="78"/>
      <c r="U95">
        <v>3</v>
      </c>
      <c r="V95" s="71">
        <v>1</v>
      </c>
      <c r="W95">
        <v>2</v>
      </c>
    </row>
    <row r="96" spans="1:23" ht="15.75" customHeight="1" thickBot="1" x14ac:dyDescent="0.3">
      <c r="A96" s="1">
        <v>2022</v>
      </c>
      <c r="B96" s="1">
        <v>6</v>
      </c>
      <c r="C96" s="1">
        <v>3</v>
      </c>
      <c r="D96" s="1">
        <v>10.7</v>
      </c>
      <c r="E96" s="1" t="s">
        <v>13</v>
      </c>
      <c r="F96" s="17" t="s">
        <v>16</v>
      </c>
      <c r="G96">
        <f t="shared" si="6"/>
        <v>-4.3000000000000007</v>
      </c>
      <c r="H96" s="5">
        <v>44715</v>
      </c>
      <c r="I96" s="60">
        <f t="shared" si="5"/>
        <v>10.7</v>
      </c>
      <c r="J96" s="55">
        <v>0</v>
      </c>
      <c r="K96" s="167">
        <v>1.875</v>
      </c>
      <c r="L96" s="167">
        <v>4.875</v>
      </c>
      <c r="M96" s="167">
        <v>67.125</v>
      </c>
      <c r="N96" s="168" t="s">
        <v>120</v>
      </c>
      <c r="R96" s="78"/>
      <c r="U96">
        <v>15</v>
      </c>
      <c r="V96" s="71">
        <v>2</v>
      </c>
      <c r="W96">
        <v>14</v>
      </c>
    </row>
    <row r="97" spans="1:24" ht="15.75" customHeight="1" thickBot="1" x14ac:dyDescent="0.3">
      <c r="A97" s="1">
        <v>2022</v>
      </c>
      <c r="B97" s="1">
        <v>6</v>
      </c>
      <c r="C97" s="1">
        <v>4</v>
      </c>
      <c r="D97" s="1">
        <v>10.1</v>
      </c>
      <c r="E97" s="1" t="s">
        <v>13</v>
      </c>
      <c r="F97" s="17" t="s">
        <v>16</v>
      </c>
      <c r="G97">
        <f t="shared" si="6"/>
        <v>-4.9000000000000004</v>
      </c>
      <c r="H97" s="5">
        <v>44716</v>
      </c>
      <c r="I97" s="60">
        <f t="shared" si="5"/>
        <v>10.1</v>
      </c>
      <c r="J97" s="55">
        <v>12.4</v>
      </c>
      <c r="K97" s="167">
        <v>1.375</v>
      </c>
      <c r="L97" s="167">
        <v>4.75</v>
      </c>
      <c r="M97" s="167">
        <v>68.375</v>
      </c>
      <c r="N97" s="168" t="s">
        <v>122</v>
      </c>
      <c r="R97" s="78"/>
      <c r="U97">
        <v>2</v>
      </c>
      <c r="V97" s="71">
        <v>1</v>
      </c>
      <c r="W97">
        <v>2</v>
      </c>
    </row>
    <row r="98" spans="1:24" ht="15.75" customHeight="1" thickBot="1" x14ac:dyDescent="0.3">
      <c r="A98" s="1">
        <v>2022</v>
      </c>
      <c r="B98" s="1">
        <v>6</v>
      </c>
      <c r="C98" s="1">
        <v>5</v>
      </c>
      <c r="D98" s="1">
        <v>7.3</v>
      </c>
      <c r="E98" s="1" t="s">
        <v>12</v>
      </c>
      <c r="F98" s="17" t="s">
        <v>16</v>
      </c>
      <c r="G98">
        <f t="shared" si="6"/>
        <v>-7.7</v>
      </c>
      <c r="H98" s="5">
        <v>44717</v>
      </c>
      <c r="I98" s="60">
        <f t="shared" si="5"/>
        <v>7.3</v>
      </c>
      <c r="J98" s="55">
        <v>0</v>
      </c>
      <c r="K98" s="167">
        <v>2.625</v>
      </c>
      <c r="L98" s="167">
        <v>5.5</v>
      </c>
      <c r="M98" s="167">
        <v>66</v>
      </c>
      <c r="N98" s="168" t="s">
        <v>120</v>
      </c>
      <c r="R98" s="78"/>
      <c r="U98">
        <v>10</v>
      </c>
      <c r="V98" s="71">
        <v>2</v>
      </c>
      <c r="W98">
        <v>8</v>
      </c>
    </row>
    <row r="99" spans="1:24" ht="15.75" customHeight="1" thickBot="1" x14ac:dyDescent="0.3">
      <c r="A99" s="1">
        <v>2022</v>
      </c>
      <c r="B99" s="1">
        <v>6</v>
      </c>
      <c r="C99" s="1">
        <v>6</v>
      </c>
      <c r="D99" s="1">
        <v>10.6</v>
      </c>
      <c r="E99" s="1" t="s">
        <v>13</v>
      </c>
      <c r="F99" s="17" t="s">
        <v>16</v>
      </c>
      <c r="G99">
        <f t="shared" si="6"/>
        <v>-4.4000000000000004</v>
      </c>
      <c r="H99" s="5">
        <v>44718</v>
      </c>
      <c r="I99" s="60">
        <f t="shared" si="5"/>
        <v>10.6</v>
      </c>
      <c r="J99" s="55">
        <v>0.4</v>
      </c>
      <c r="K99" s="167">
        <v>0.875</v>
      </c>
      <c r="L99" s="167">
        <v>3.875</v>
      </c>
      <c r="M99" s="167">
        <v>61</v>
      </c>
      <c r="N99" s="168" t="s">
        <v>118</v>
      </c>
      <c r="R99" s="78"/>
      <c r="U99">
        <v>20</v>
      </c>
      <c r="V99" s="71">
        <v>1</v>
      </c>
      <c r="W99">
        <v>13</v>
      </c>
    </row>
    <row r="100" spans="1:24" ht="15.75" customHeight="1" thickBot="1" x14ac:dyDescent="0.3">
      <c r="A100" s="1">
        <v>2022</v>
      </c>
      <c r="B100" s="1">
        <v>6</v>
      </c>
      <c r="C100" s="1">
        <v>7</v>
      </c>
      <c r="D100" s="1">
        <v>12.8</v>
      </c>
      <c r="E100" s="1" t="s">
        <v>13</v>
      </c>
      <c r="F100" s="17" t="s">
        <v>16</v>
      </c>
      <c r="G100">
        <f t="shared" si="6"/>
        <v>-2.1999999999999993</v>
      </c>
      <c r="H100" s="5">
        <v>44719</v>
      </c>
      <c r="I100" s="60">
        <f t="shared" si="5"/>
        <v>12.8</v>
      </c>
      <c r="J100" s="55">
        <v>0</v>
      </c>
      <c r="K100" s="167">
        <v>1</v>
      </c>
      <c r="L100" s="167">
        <v>3.625</v>
      </c>
      <c r="M100" s="167">
        <v>51.125</v>
      </c>
      <c r="N100" s="168" t="s">
        <v>118</v>
      </c>
      <c r="R100" s="78"/>
      <c r="U100">
        <v>35</v>
      </c>
      <c r="V100" s="71">
        <v>3</v>
      </c>
      <c r="W100">
        <v>21</v>
      </c>
    </row>
    <row r="101" spans="1:24" ht="15.75" customHeight="1" thickBot="1" x14ac:dyDescent="0.3">
      <c r="A101" s="1">
        <v>2022</v>
      </c>
      <c r="B101" s="1">
        <v>6</v>
      </c>
      <c r="C101" s="1">
        <v>8</v>
      </c>
      <c r="D101" s="1">
        <v>15.4</v>
      </c>
      <c r="E101" s="1" t="s">
        <v>14</v>
      </c>
      <c r="F101" s="17" t="s">
        <v>16</v>
      </c>
      <c r="G101">
        <f t="shared" si="6"/>
        <v>0.40000000000000036</v>
      </c>
      <c r="H101" s="5">
        <v>44720</v>
      </c>
      <c r="I101" s="60">
        <f t="shared" si="5"/>
        <v>15.4</v>
      </c>
      <c r="J101" s="55">
        <v>0</v>
      </c>
      <c r="K101" s="167">
        <v>1.125</v>
      </c>
      <c r="L101" s="167">
        <v>3.875</v>
      </c>
      <c r="M101" s="167">
        <v>57.75</v>
      </c>
      <c r="N101" s="168" t="s">
        <v>129</v>
      </c>
      <c r="R101" s="78"/>
      <c r="U101">
        <v>47</v>
      </c>
      <c r="V101" s="71">
        <v>5</v>
      </c>
      <c r="W101">
        <v>32</v>
      </c>
    </row>
    <row r="102" spans="1:24" ht="15.75" customHeight="1" thickBot="1" x14ac:dyDescent="0.3">
      <c r="A102" s="1">
        <v>2022</v>
      </c>
      <c r="B102" s="1">
        <v>6</v>
      </c>
      <c r="C102" s="1">
        <v>9</v>
      </c>
      <c r="D102" s="1">
        <v>15.8</v>
      </c>
      <c r="E102" s="1" t="s">
        <v>14</v>
      </c>
      <c r="F102" s="17" t="s">
        <v>16</v>
      </c>
      <c r="G102">
        <f t="shared" si="6"/>
        <v>0.80000000000000071</v>
      </c>
      <c r="H102" s="5">
        <v>44721</v>
      </c>
      <c r="I102" s="60">
        <f t="shared" si="5"/>
        <v>15.8</v>
      </c>
      <c r="J102" s="55">
        <v>0</v>
      </c>
      <c r="K102" s="167">
        <v>2.75</v>
      </c>
      <c r="L102" s="167">
        <v>6.625</v>
      </c>
      <c r="M102" s="167">
        <v>48.5</v>
      </c>
      <c r="N102" s="168" t="s">
        <v>129</v>
      </c>
      <c r="R102" s="78"/>
      <c r="U102">
        <v>40</v>
      </c>
      <c r="V102" s="71">
        <v>7</v>
      </c>
      <c r="W102">
        <v>45</v>
      </c>
    </row>
    <row r="103" spans="1:24" ht="15.75" customHeight="1" thickBot="1" x14ac:dyDescent="0.3">
      <c r="A103" s="1">
        <v>2022</v>
      </c>
      <c r="B103" s="1">
        <v>6</v>
      </c>
      <c r="C103" s="1">
        <v>10</v>
      </c>
      <c r="D103" s="1">
        <v>19.600000000000001</v>
      </c>
      <c r="E103" s="1" t="s">
        <v>14</v>
      </c>
      <c r="F103" s="17" t="s">
        <v>16</v>
      </c>
      <c r="G103">
        <f t="shared" si="6"/>
        <v>4.6000000000000014</v>
      </c>
      <c r="H103" s="5">
        <v>44722</v>
      </c>
      <c r="I103" s="60">
        <f t="shared" si="5"/>
        <v>19.600000000000001</v>
      </c>
      <c r="J103" s="55">
        <v>0</v>
      </c>
      <c r="K103" s="167">
        <v>1.375</v>
      </c>
      <c r="L103" s="167">
        <v>4</v>
      </c>
      <c r="M103" s="167">
        <v>45.75</v>
      </c>
      <c r="N103" s="168" t="s">
        <v>127</v>
      </c>
      <c r="R103" s="78"/>
      <c r="U103">
        <v>32</v>
      </c>
      <c r="V103" s="71">
        <v>14</v>
      </c>
      <c r="W103">
        <v>58</v>
      </c>
    </row>
    <row r="104" spans="1:24" ht="15.75" customHeight="1" thickBot="1" x14ac:dyDescent="0.3">
      <c r="A104" s="1">
        <v>2022</v>
      </c>
      <c r="B104" s="1">
        <v>6</v>
      </c>
      <c r="C104" s="1">
        <v>11</v>
      </c>
      <c r="D104" s="1">
        <v>23.5</v>
      </c>
      <c r="E104" s="1" t="s">
        <v>14</v>
      </c>
      <c r="F104" s="17" t="s">
        <v>16</v>
      </c>
      <c r="G104">
        <f t="shared" si="6"/>
        <v>8.5</v>
      </c>
      <c r="H104" s="5">
        <v>44723</v>
      </c>
      <c r="I104" s="60">
        <f t="shared" si="5"/>
        <v>23.5</v>
      </c>
      <c r="J104" s="55">
        <v>0</v>
      </c>
      <c r="K104" s="167">
        <v>1.25</v>
      </c>
      <c r="L104" s="167">
        <v>5.375</v>
      </c>
      <c r="M104" s="167">
        <v>50.875</v>
      </c>
      <c r="N104" s="168" t="s">
        <v>117</v>
      </c>
      <c r="R104" s="78"/>
      <c r="U104">
        <v>28</v>
      </c>
      <c r="V104" s="71">
        <v>13</v>
      </c>
      <c r="W104">
        <v>69</v>
      </c>
    </row>
    <row r="105" spans="1:24" ht="15.75" customHeight="1" thickBot="1" x14ac:dyDescent="0.3">
      <c r="A105" s="1">
        <v>2022</v>
      </c>
      <c r="B105" s="1">
        <v>6</v>
      </c>
      <c r="C105" s="1">
        <v>12</v>
      </c>
      <c r="D105" s="1">
        <v>23.4</v>
      </c>
      <c r="E105" s="1" t="s">
        <v>14</v>
      </c>
      <c r="F105" s="17" t="s">
        <v>16</v>
      </c>
      <c r="G105">
        <f t="shared" si="6"/>
        <v>8.3999999999999986</v>
      </c>
      <c r="H105" s="5">
        <v>44724</v>
      </c>
      <c r="I105" s="60">
        <f t="shared" si="5"/>
        <v>23.4</v>
      </c>
      <c r="J105" s="55">
        <v>0.9</v>
      </c>
      <c r="K105" s="167">
        <v>1.25</v>
      </c>
      <c r="L105" s="167">
        <v>4.375</v>
      </c>
      <c r="M105" s="167">
        <v>50.875</v>
      </c>
      <c r="N105" s="168" t="s">
        <v>120</v>
      </c>
      <c r="R105" s="78"/>
      <c r="U105">
        <v>20</v>
      </c>
      <c r="V105" s="71">
        <v>11</v>
      </c>
      <c r="W105">
        <v>53</v>
      </c>
      <c r="X105">
        <v>8</v>
      </c>
    </row>
    <row r="106" spans="1:24" ht="15.75" customHeight="1" thickBot="1" x14ac:dyDescent="0.3">
      <c r="A106" s="1">
        <v>2022</v>
      </c>
      <c r="B106" s="1">
        <v>6</v>
      </c>
      <c r="C106" s="1">
        <v>13</v>
      </c>
      <c r="D106" s="1">
        <v>23.2</v>
      </c>
      <c r="E106" s="1" t="s">
        <v>14</v>
      </c>
      <c r="F106" s="17" t="s">
        <v>16</v>
      </c>
      <c r="G106">
        <f t="shared" si="6"/>
        <v>8.1999999999999993</v>
      </c>
      <c r="H106" s="5">
        <v>44725</v>
      </c>
      <c r="I106" s="60">
        <f t="shared" si="5"/>
        <v>23.2</v>
      </c>
      <c r="J106" s="55">
        <v>0</v>
      </c>
      <c r="K106" s="167">
        <v>1.5</v>
      </c>
      <c r="L106" s="167">
        <v>3.75</v>
      </c>
      <c r="M106" s="167">
        <v>45.5</v>
      </c>
      <c r="N106" s="168" t="s">
        <v>117</v>
      </c>
      <c r="R106" s="78"/>
      <c r="U106">
        <v>26</v>
      </c>
      <c r="V106" s="71">
        <v>10</v>
      </c>
      <c r="W106">
        <v>75</v>
      </c>
      <c r="X106">
        <v>15</v>
      </c>
    </row>
    <row r="107" spans="1:24" ht="15.75" customHeight="1" thickBot="1" x14ac:dyDescent="0.3">
      <c r="A107" s="1">
        <v>2022</v>
      </c>
      <c r="B107" s="1">
        <v>6</v>
      </c>
      <c r="C107" s="1">
        <v>14</v>
      </c>
      <c r="D107" s="1">
        <v>24</v>
      </c>
      <c r="E107" s="1" t="s">
        <v>14</v>
      </c>
      <c r="F107" s="17" t="s">
        <v>16</v>
      </c>
      <c r="G107">
        <f t="shared" si="6"/>
        <v>9</v>
      </c>
      <c r="H107" s="5">
        <v>44726</v>
      </c>
      <c r="I107" s="60">
        <f t="shared" si="5"/>
        <v>24</v>
      </c>
      <c r="J107" s="55">
        <v>4</v>
      </c>
      <c r="K107" s="167">
        <v>1.625</v>
      </c>
      <c r="L107" s="167">
        <v>4.875</v>
      </c>
      <c r="M107" s="167">
        <v>58.75</v>
      </c>
      <c r="N107" s="168" t="s">
        <v>120</v>
      </c>
      <c r="R107" s="78"/>
      <c r="U107">
        <v>11</v>
      </c>
      <c r="V107" s="71">
        <v>6</v>
      </c>
      <c r="W107">
        <v>47</v>
      </c>
      <c r="X107">
        <v>7</v>
      </c>
    </row>
    <row r="108" spans="1:24" ht="15.75" customHeight="1" thickBot="1" x14ac:dyDescent="0.3">
      <c r="A108" s="1">
        <v>2022</v>
      </c>
      <c r="B108" s="1">
        <v>6</v>
      </c>
      <c r="C108" s="1">
        <v>15</v>
      </c>
      <c r="D108" s="1">
        <v>20.5</v>
      </c>
      <c r="E108" s="1" t="s">
        <v>14</v>
      </c>
      <c r="F108" s="17" t="s">
        <v>16</v>
      </c>
      <c r="G108">
        <f t="shared" si="6"/>
        <v>5.5</v>
      </c>
      <c r="H108" s="5">
        <v>44727</v>
      </c>
      <c r="I108" s="60">
        <f t="shared" si="5"/>
        <v>20.5</v>
      </c>
      <c r="J108" s="55">
        <v>0</v>
      </c>
      <c r="K108" s="167">
        <v>1.625</v>
      </c>
      <c r="L108" s="167">
        <v>4.875</v>
      </c>
      <c r="M108" s="167">
        <v>61.875</v>
      </c>
      <c r="N108" s="168" t="s">
        <v>120</v>
      </c>
      <c r="R108" s="78"/>
      <c r="U108">
        <v>19</v>
      </c>
      <c r="V108" s="71">
        <v>8</v>
      </c>
      <c r="W108">
        <v>82</v>
      </c>
      <c r="X108">
        <v>18</v>
      </c>
    </row>
    <row r="109" spans="1:24" ht="15.75" customHeight="1" thickBot="1" x14ac:dyDescent="0.3">
      <c r="A109" s="1">
        <v>2022</v>
      </c>
      <c r="B109" s="1">
        <v>6</v>
      </c>
      <c r="C109" s="1">
        <v>16</v>
      </c>
      <c r="D109" s="1">
        <v>18</v>
      </c>
      <c r="E109" s="1" t="s">
        <v>14</v>
      </c>
      <c r="F109" s="17" t="s">
        <v>16</v>
      </c>
      <c r="G109">
        <f t="shared" si="6"/>
        <v>3</v>
      </c>
      <c r="H109" s="5">
        <v>44728</v>
      </c>
      <c r="I109" s="60">
        <f t="shared" si="5"/>
        <v>18</v>
      </c>
      <c r="J109" s="55">
        <v>8.3000000000000007</v>
      </c>
      <c r="K109" s="167">
        <v>2.125</v>
      </c>
      <c r="L109" s="167">
        <v>6</v>
      </c>
      <c r="M109" s="167">
        <v>76.75</v>
      </c>
      <c r="N109" s="168" t="s">
        <v>119</v>
      </c>
      <c r="R109" s="78"/>
      <c r="U109">
        <v>6</v>
      </c>
      <c r="V109" s="71">
        <v>3</v>
      </c>
      <c r="W109">
        <v>38</v>
      </c>
      <c r="X109">
        <v>5</v>
      </c>
    </row>
    <row r="110" spans="1:24" ht="15.75" customHeight="1" thickBot="1" x14ac:dyDescent="0.3">
      <c r="A110" s="1">
        <v>2022</v>
      </c>
      <c r="B110" s="1">
        <v>6</v>
      </c>
      <c r="C110" s="1">
        <v>17</v>
      </c>
      <c r="D110" s="1">
        <v>17.399999999999999</v>
      </c>
      <c r="E110" s="1" t="s">
        <v>14</v>
      </c>
      <c r="F110" s="17" t="s">
        <v>16</v>
      </c>
      <c r="G110">
        <f t="shared" si="6"/>
        <v>2.3999999999999986</v>
      </c>
      <c r="H110" s="5">
        <v>44729</v>
      </c>
      <c r="I110" s="60">
        <f t="shared" si="5"/>
        <v>17.399999999999999</v>
      </c>
      <c r="J110" s="55">
        <v>0.6</v>
      </c>
      <c r="K110" s="167">
        <v>3.625</v>
      </c>
      <c r="L110" s="167">
        <v>7.625</v>
      </c>
      <c r="M110" s="167">
        <v>71.625</v>
      </c>
      <c r="N110" s="168" t="s">
        <v>122</v>
      </c>
      <c r="R110" s="78"/>
      <c r="U110">
        <v>15</v>
      </c>
      <c r="V110" s="71">
        <v>5</v>
      </c>
      <c r="W110">
        <v>54</v>
      </c>
      <c r="X110">
        <v>9</v>
      </c>
    </row>
    <row r="111" spans="1:24" ht="15.75" customHeight="1" thickBot="1" x14ac:dyDescent="0.3">
      <c r="A111" s="1">
        <v>2022</v>
      </c>
      <c r="B111" s="1">
        <v>6</v>
      </c>
      <c r="C111" s="1">
        <v>18</v>
      </c>
      <c r="D111" s="1">
        <v>17.7</v>
      </c>
      <c r="E111" s="1" t="s">
        <v>14</v>
      </c>
      <c r="F111" s="17" t="s">
        <v>16</v>
      </c>
      <c r="G111">
        <f t="shared" si="6"/>
        <v>2.6999999999999993</v>
      </c>
      <c r="H111" s="5">
        <v>44730</v>
      </c>
      <c r="I111" s="60">
        <f t="shared" si="5"/>
        <v>17.7</v>
      </c>
      <c r="J111" s="55">
        <v>3.7</v>
      </c>
      <c r="K111" s="167">
        <v>1.875</v>
      </c>
      <c r="L111" s="167">
        <v>5</v>
      </c>
      <c r="M111" s="167">
        <v>74.375</v>
      </c>
      <c r="N111" s="168" t="s">
        <v>123</v>
      </c>
      <c r="R111" s="78"/>
      <c r="U111">
        <v>9</v>
      </c>
      <c r="V111" s="71">
        <v>3</v>
      </c>
      <c r="W111">
        <v>43</v>
      </c>
      <c r="X111">
        <v>6</v>
      </c>
    </row>
    <row r="112" spans="1:24" ht="15.75" customHeight="1" thickBot="1" x14ac:dyDescent="0.3">
      <c r="A112" s="1">
        <v>2022</v>
      </c>
      <c r="B112" s="1">
        <v>6</v>
      </c>
      <c r="C112" s="1">
        <v>19</v>
      </c>
      <c r="D112" s="1">
        <v>16.899999999999999</v>
      </c>
      <c r="E112" s="1" t="s">
        <v>14</v>
      </c>
      <c r="F112" s="17" t="s">
        <v>16</v>
      </c>
      <c r="G112">
        <f t="shared" si="6"/>
        <v>1.8999999999999986</v>
      </c>
      <c r="H112" s="5">
        <v>44731</v>
      </c>
      <c r="I112" s="60">
        <f t="shared" si="5"/>
        <v>16.899999999999999</v>
      </c>
      <c r="J112" s="55">
        <v>43</v>
      </c>
      <c r="K112" s="167">
        <v>1.25</v>
      </c>
      <c r="L112" s="167">
        <v>4.75</v>
      </c>
      <c r="M112" s="167">
        <v>88</v>
      </c>
      <c r="N112" s="168" t="s">
        <v>118</v>
      </c>
      <c r="R112" s="78"/>
      <c r="U112">
        <v>3</v>
      </c>
      <c r="V112" s="71">
        <v>1</v>
      </c>
      <c r="W112">
        <v>2</v>
      </c>
      <c r="X112">
        <v>1</v>
      </c>
    </row>
    <row r="113" spans="1:25" ht="15.75" customHeight="1" thickBot="1" x14ac:dyDescent="0.3">
      <c r="A113" s="1">
        <v>2022</v>
      </c>
      <c r="B113" s="1">
        <v>6</v>
      </c>
      <c r="C113" s="1">
        <v>20</v>
      </c>
      <c r="D113" s="1">
        <v>17.600000000000001</v>
      </c>
      <c r="E113" s="1" t="s">
        <v>14</v>
      </c>
      <c r="F113" s="17" t="s">
        <v>16</v>
      </c>
      <c r="G113">
        <f t="shared" si="6"/>
        <v>2.6000000000000014</v>
      </c>
      <c r="H113" s="5">
        <v>44732</v>
      </c>
      <c r="I113" s="60">
        <f t="shared" si="5"/>
        <v>17.600000000000001</v>
      </c>
      <c r="J113" s="55">
        <v>0.1</v>
      </c>
      <c r="K113" s="167">
        <v>0.5</v>
      </c>
      <c r="L113" s="167">
        <v>3</v>
      </c>
      <c r="M113" s="167">
        <v>82.125</v>
      </c>
      <c r="N113" s="168" t="s">
        <v>121</v>
      </c>
      <c r="R113" s="78"/>
      <c r="V113" s="71">
        <v>2</v>
      </c>
      <c r="W113">
        <v>68</v>
      </c>
      <c r="X113">
        <v>4</v>
      </c>
    </row>
    <row r="114" spans="1:25" ht="15.75" customHeight="1" thickBot="1" x14ac:dyDescent="0.3">
      <c r="A114" s="1">
        <v>2022</v>
      </c>
      <c r="B114" s="1">
        <v>6</v>
      </c>
      <c r="C114" s="1">
        <v>21</v>
      </c>
      <c r="D114" s="1">
        <v>19.399999999999999</v>
      </c>
      <c r="E114" s="1" t="s">
        <v>14</v>
      </c>
      <c r="F114" s="17" t="s">
        <v>16</v>
      </c>
      <c r="G114">
        <f t="shared" si="6"/>
        <v>4.3999999999999986</v>
      </c>
      <c r="H114" s="5">
        <v>44733</v>
      </c>
      <c r="I114" s="60">
        <f t="shared" si="5"/>
        <v>19.399999999999999</v>
      </c>
      <c r="J114" s="55">
        <v>0</v>
      </c>
      <c r="K114" s="167">
        <v>1.75</v>
      </c>
      <c r="L114" s="167">
        <v>3.875</v>
      </c>
      <c r="M114" s="167">
        <v>68.125</v>
      </c>
      <c r="N114" s="168" t="s">
        <v>129</v>
      </c>
      <c r="R114" s="78"/>
      <c r="V114" s="71">
        <v>1</v>
      </c>
      <c r="W114">
        <v>84</v>
      </c>
      <c r="X114">
        <v>11</v>
      </c>
    </row>
    <row r="115" spans="1:25" ht="15.75" customHeight="1" thickBot="1" x14ac:dyDescent="0.3">
      <c r="A115" s="1">
        <v>2022</v>
      </c>
      <c r="B115" s="1">
        <v>6</v>
      </c>
      <c r="C115" s="1">
        <v>22</v>
      </c>
      <c r="D115" s="1">
        <v>21.8</v>
      </c>
      <c r="E115" s="1" t="s">
        <v>14</v>
      </c>
      <c r="F115" s="17" t="s">
        <v>16</v>
      </c>
      <c r="G115">
        <f t="shared" si="6"/>
        <v>6.8000000000000007</v>
      </c>
      <c r="H115" s="5">
        <v>44734</v>
      </c>
      <c r="I115" s="60">
        <f t="shared" si="5"/>
        <v>21.8</v>
      </c>
      <c r="J115" s="55">
        <v>2.2000000000000002</v>
      </c>
      <c r="K115" s="167">
        <v>2.125</v>
      </c>
      <c r="L115" s="167">
        <v>5.875</v>
      </c>
      <c r="M115" s="167">
        <v>67.5</v>
      </c>
      <c r="N115" s="168" t="s">
        <v>120</v>
      </c>
      <c r="R115" s="78"/>
      <c r="W115">
        <v>65</v>
      </c>
      <c r="X115">
        <v>7</v>
      </c>
    </row>
    <row r="116" spans="1:25" ht="15.75" customHeight="1" thickBot="1" x14ac:dyDescent="0.3">
      <c r="A116" s="1">
        <v>2022</v>
      </c>
      <c r="B116" s="1">
        <v>6</v>
      </c>
      <c r="C116" s="1">
        <v>23</v>
      </c>
      <c r="D116" s="1">
        <v>23.6</v>
      </c>
      <c r="E116" s="1" t="s">
        <v>14</v>
      </c>
      <c r="F116" s="17" t="s">
        <v>16</v>
      </c>
      <c r="G116">
        <f t="shared" si="6"/>
        <v>8.6000000000000014</v>
      </c>
      <c r="H116" s="5">
        <v>44735</v>
      </c>
      <c r="I116" s="60">
        <f t="shared" si="5"/>
        <v>23.6</v>
      </c>
      <c r="J116" s="55">
        <v>0</v>
      </c>
      <c r="K116" s="167">
        <v>2.25</v>
      </c>
      <c r="L116" s="167">
        <v>7.375</v>
      </c>
      <c r="M116" s="167">
        <v>57.875</v>
      </c>
      <c r="N116" s="168" t="s">
        <v>119</v>
      </c>
      <c r="R116" s="78"/>
      <c r="W116">
        <v>90</v>
      </c>
      <c r="X116">
        <v>14</v>
      </c>
    </row>
    <row r="117" spans="1:25" ht="15.75" customHeight="1" thickBot="1" x14ac:dyDescent="0.3">
      <c r="A117" s="1">
        <v>2022</v>
      </c>
      <c r="B117" s="1">
        <v>6</v>
      </c>
      <c r="C117" s="1">
        <v>24</v>
      </c>
      <c r="D117" s="1">
        <v>20.9</v>
      </c>
      <c r="E117" s="1" t="s">
        <v>14</v>
      </c>
      <c r="F117" s="17" t="s">
        <v>16</v>
      </c>
      <c r="G117">
        <f t="shared" si="6"/>
        <v>5.8999999999999986</v>
      </c>
      <c r="H117" s="5">
        <v>44736</v>
      </c>
      <c r="I117" s="60">
        <f t="shared" si="5"/>
        <v>20.9</v>
      </c>
      <c r="J117" s="55">
        <v>0</v>
      </c>
      <c r="K117" s="167">
        <v>1.625</v>
      </c>
      <c r="L117" s="167">
        <v>4.625</v>
      </c>
      <c r="M117" s="167">
        <v>62.25</v>
      </c>
      <c r="N117" s="168" t="s">
        <v>119</v>
      </c>
      <c r="R117" s="78"/>
      <c r="W117">
        <v>86</v>
      </c>
      <c r="X117">
        <v>17</v>
      </c>
    </row>
    <row r="118" spans="1:25" ht="15.75" customHeight="1" thickBot="1" x14ac:dyDescent="0.3">
      <c r="A118" s="1">
        <v>2022</v>
      </c>
      <c r="B118" s="1">
        <v>6</v>
      </c>
      <c r="C118" s="1">
        <v>25</v>
      </c>
      <c r="D118" s="1">
        <v>22.7</v>
      </c>
      <c r="E118" s="1" t="s">
        <v>14</v>
      </c>
      <c r="F118" s="17" t="s">
        <v>16</v>
      </c>
      <c r="G118">
        <f t="shared" si="6"/>
        <v>7.6999999999999993</v>
      </c>
      <c r="H118" s="5">
        <v>44737</v>
      </c>
      <c r="I118" s="60">
        <f t="shared" si="5"/>
        <v>22.7</v>
      </c>
      <c r="J118" s="55">
        <v>0</v>
      </c>
      <c r="K118" s="167">
        <v>3.125</v>
      </c>
      <c r="L118" s="167">
        <v>5.625</v>
      </c>
      <c r="M118" s="167">
        <v>54.75</v>
      </c>
      <c r="N118" s="168" t="s">
        <v>119</v>
      </c>
      <c r="R118" s="78"/>
      <c r="W118">
        <v>82</v>
      </c>
      <c r="X118">
        <v>21</v>
      </c>
      <c r="Y118">
        <v>1</v>
      </c>
    </row>
    <row r="119" spans="1:25" ht="15.75" customHeight="1" thickBot="1" x14ac:dyDescent="0.3">
      <c r="A119" s="1">
        <v>2022</v>
      </c>
      <c r="B119" s="1">
        <v>6</v>
      </c>
      <c r="C119" s="1">
        <v>26</v>
      </c>
      <c r="D119" s="1">
        <v>27.3</v>
      </c>
      <c r="E119" s="1" t="s">
        <v>14</v>
      </c>
      <c r="F119" s="17" t="s">
        <v>16</v>
      </c>
      <c r="G119">
        <f t="shared" si="6"/>
        <v>12.3</v>
      </c>
      <c r="H119" s="5">
        <v>44738</v>
      </c>
      <c r="I119" s="60">
        <f t="shared" si="5"/>
        <v>27.3</v>
      </c>
      <c r="J119" s="55">
        <v>0</v>
      </c>
      <c r="K119" s="167">
        <v>2.75</v>
      </c>
      <c r="L119" s="167">
        <v>7.375</v>
      </c>
      <c r="M119" s="167">
        <v>51.125</v>
      </c>
      <c r="N119" s="168" t="s">
        <v>119</v>
      </c>
      <c r="R119" s="78"/>
      <c r="W119">
        <v>78</v>
      </c>
      <c r="X119">
        <v>28</v>
      </c>
      <c r="Y119">
        <v>2</v>
      </c>
    </row>
    <row r="120" spans="1:25" ht="15.75" customHeight="1" thickBot="1" x14ac:dyDescent="0.3">
      <c r="A120" s="1">
        <v>2022</v>
      </c>
      <c r="B120" s="1">
        <v>6</v>
      </c>
      <c r="C120" s="1">
        <v>27</v>
      </c>
      <c r="D120" s="1">
        <v>21.5</v>
      </c>
      <c r="E120" s="1" t="s">
        <v>14</v>
      </c>
      <c r="F120" s="17" t="s">
        <v>16</v>
      </c>
      <c r="G120">
        <f t="shared" si="6"/>
        <v>6.5</v>
      </c>
      <c r="H120" s="5">
        <v>44739</v>
      </c>
      <c r="I120" s="60">
        <f t="shared" si="5"/>
        <v>21.5</v>
      </c>
      <c r="J120" s="55">
        <v>19.8</v>
      </c>
      <c r="K120" s="167">
        <v>1.75</v>
      </c>
      <c r="L120" s="167">
        <v>7.25</v>
      </c>
      <c r="M120" s="167">
        <v>90.75</v>
      </c>
      <c r="N120" s="168" t="s">
        <v>117</v>
      </c>
      <c r="R120" s="78"/>
      <c r="W120">
        <v>15</v>
      </c>
      <c r="X120">
        <v>5</v>
      </c>
      <c r="Y120">
        <v>1</v>
      </c>
    </row>
    <row r="121" spans="1:25" ht="15.75" customHeight="1" thickBot="1" x14ac:dyDescent="0.3">
      <c r="A121" s="1">
        <v>2022</v>
      </c>
      <c r="B121" s="1">
        <v>6</v>
      </c>
      <c r="C121" s="1">
        <v>28</v>
      </c>
      <c r="D121" s="1">
        <v>17.2</v>
      </c>
      <c r="E121" s="1" t="s">
        <v>14</v>
      </c>
      <c r="F121" s="17" t="s">
        <v>16</v>
      </c>
      <c r="G121">
        <f t="shared" si="6"/>
        <v>2.1999999999999993</v>
      </c>
      <c r="H121" s="5">
        <v>44740</v>
      </c>
      <c r="I121" s="60">
        <f t="shared" si="5"/>
        <v>17.2</v>
      </c>
      <c r="J121" s="55">
        <v>0.8</v>
      </c>
      <c r="K121" s="167">
        <v>2.125</v>
      </c>
      <c r="L121" s="167">
        <v>5.375</v>
      </c>
      <c r="M121" s="167">
        <v>70.125</v>
      </c>
      <c r="N121" s="168" t="s">
        <v>117</v>
      </c>
      <c r="R121" s="78"/>
      <c r="W121">
        <v>53</v>
      </c>
      <c r="X121">
        <v>8</v>
      </c>
      <c r="Y121">
        <v>3</v>
      </c>
    </row>
    <row r="122" spans="1:25" ht="15.75" customHeight="1" thickBot="1" x14ac:dyDescent="0.3">
      <c r="A122" s="1">
        <v>2022</v>
      </c>
      <c r="B122" s="1">
        <v>6</v>
      </c>
      <c r="C122" s="1">
        <v>29</v>
      </c>
      <c r="D122" s="1">
        <v>19.2</v>
      </c>
      <c r="E122" s="1" t="s">
        <v>14</v>
      </c>
      <c r="F122" s="17" t="s">
        <v>16</v>
      </c>
      <c r="G122">
        <f t="shared" si="6"/>
        <v>4.1999999999999993</v>
      </c>
      <c r="H122" s="5">
        <v>44741</v>
      </c>
      <c r="I122" s="60">
        <f t="shared" si="5"/>
        <v>19.2</v>
      </c>
      <c r="J122" s="55">
        <v>0</v>
      </c>
      <c r="K122" s="167">
        <v>3.5</v>
      </c>
      <c r="L122" s="167">
        <v>8</v>
      </c>
      <c r="M122" s="167">
        <v>56.75</v>
      </c>
      <c r="N122" s="168" t="s">
        <v>117</v>
      </c>
      <c r="R122" s="78"/>
      <c r="W122">
        <v>67</v>
      </c>
      <c r="X122">
        <v>12</v>
      </c>
      <c r="Y122">
        <v>4</v>
      </c>
    </row>
    <row r="123" spans="1:25" ht="15.75" customHeight="1" thickBot="1" x14ac:dyDescent="0.3">
      <c r="A123" s="1">
        <v>2022</v>
      </c>
      <c r="B123" s="1">
        <v>6</v>
      </c>
      <c r="C123" s="1">
        <v>30</v>
      </c>
      <c r="D123" s="1">
        <v>17.7</v>
      </c>
      <c r="E123" s="1" t="s">
        <v>14</v>
      </c>
      <c r="F123" s="17" t="s">
        <v>16</v>
      </c>
      <c r="G123">
        <f t="shared" si="6"/>
        <v>2.6999999999999993</v>
      </c>
      <c r="H123" s="5">
        <v>44742</v>
      </c>
      <c r="I123" s="60">
        <f t="shared" si="5"/>
        <v>17.7</v>
      </c>
      <c r="J123" s="55">
        <v>0</v>
      </c>
      <c r="K123" s="167">
        <v>2.875</v>
      </c>
      <c r="L123" s="167">
        <v>7.75</v>
      </c>
      <c r="M123" s="167">
        <v>59.875</v>
      </c>
      <c r="N123" s="168" t="s">
        <v>120</v>
      </c>
      <c r="R123" s="78"/>
      <c r="W123">
        <v>61</v>
      </c>
      <c r="X123">
        <v>9</v>
      </c>
      <c r="Y123">
        <v>6</v>
      </c>
    </row>
    <row r="124" spans="1:25" ht="15.75" customHeight="1" thickBot="1" x14ac:dyDescent="0.3">
      <c r="A124" s="1">
        <v>2022</v>
      </c>
      <c r="B124" s="1">
        <v>7</v>
      </c>
      <c r="C124" s="1">
        <v>1</v>
      </c>
      <c r="D124" s="1">
        <v>16</v>
      </c>
      <c r="E124" s="1" t="s">
        <v>14</v>
      </c>
      <c r="F124" s="17" t="s">
        <v>16</v>
      </c>
      <c r="G124">
        <f t="shared" si="6"/>
        <v>1</v>
      </c>
      <c r="H124" s="5">
        <v>44743</v>
      </c>
      <c r="I124" s="60">
        <f t="shared" si="5"/>
        <v>16</v>
      </c>
      <c r="J124" s="55">
        <v>0</v>
      </c>
      <c r="K124" s="167">
        <v>2.25</v>
      </c>
      <c r="L124" s="167">
        <v>6</v>
      </c>
      <c r="M124" s="167">
        <v>54.75</v>
      </c>
      <c r="N124" s="168" t="s">
        <v>122</v>
      </c>
      <c r="R124" s="78"/>
      <c r="W124">
        <v>55</v>
      </c>
      <c r="X124">
        <v>7</v>
      </c>
      <c r="Y124">
        <v>8</v>
      </c>
    </row>
    <row r="125" spans="1:25" ht="15.75" customHeight="1" thickBot="1" x14ac:dyDescent="0.3">
      <c r="A125" s="1">
        <v>2022</v>
      </c>
      <c r="B125" s="1">
        <v>7</v>
      </c>
      <c r="C125" s="1">
        <v>2</v>
      </c>
      <c r="D125" s="1">
        <v>16.2</v>
      </c>
      <c r="E125" s="1" t="s">
        <v>14</v>
      </c>
      <c r="F125" s="17" t="s">
        <v>16</v>
      </c>
      <c r="G125">
        <f t="shared" si="6"/>
        <v>1.1999999999999993</v>
      </c>
      <c r="H125" s="5">
        <v>44744</v>
      </c>
      <c r="I125" s="60">
        <f t="shared" si="5"/>
        <v>16.2</v>
      </c>
      <c r="J125" s="55">
        <v>0.1</v>
      </c>
      <c r="K125" s="167">
        <v>2</v>
      </c>
      <c r="L125" s="167">
        <v>5.375</v>
      </c>
      <c r="M125" s="167">
        <v>77.875</v>
      </c>
      <c r="N125" s="168" t="s">
        <v>120</v>
      </c>
      <c r="R125" s="78"/>
      <c r="W125">
        <v>48</v>
      </c>
      <c r="X125">
        <v>6</v>
      </c>
      <c r="Y125">
        <v>7</v>
      </c>
    </row>
    <row r="126" spans="1:25" ht="15.75" customHeight="1" thickBot="1" x14ac:dyDescent="0.3">
      <c r="A126" s="1">
        <v>2022</v>
      </c>
      <c r="B126" s="1">
        <v>7</v>
      </c>
      <c r="C126" s="1">
        <v>3</v>
      </c>
      <c r="D126" s="1">
        <v>15.9</v>
      </c>
      <c r="E126" s="1" t="s">
        <v>14</v>
      </c>
      <c r="F126" s="17" t="s">
        <v>16</v>
      </c>
      <c r="G126">
        <f t="shared" si="6"/>
        <v>0.90000000000000036</v>
      </c>
      <c r="H126" s="5">
        <v>44745</v>
      </c>
      <c r="I126" s="60">
        <f t="shared" si="5"/>
        <v>15.9</v>
      </c>
      <c r="J126" s="55">
        <v>2.2000000000000002</v>
      </c>
      <c r="K126" s="167">
        <v>1.125</v>
      </c>
      <c r="L126" s="167">
        <v>3.75</v>
      </c>
      <c r="M126" s="167">
        <v>75.75</v>
      </c>
      <c r="N126" s="168" t="s">
        <v>121</v>
      </c>
      <c r="R126" s="78"/>
      <c r="W126">
        <v>35</v>
      </c>
      <c r="X126">
        <v>4</v>
      </c>
      <c r="Y126">
        <v>6</v>
      </c>
    </row>
    <row r="127" spans="1:25" ht="15.75" customHeight="1" thickBot="1" x14ac:dyDescent="0.3">
      <c r="A127" s="1">
        <v>2022</v>
      </c>
      <c r="B127" s="1">
        <v>7</v>
      </c>
      <c r="C127" s="1">
        <v>4</v>
      </c>
      <c r="D127" s="1">
        <v>17.100000000000001</v>
      </c>
      <c r="E127" s="1" t="s">
        <v>14</v>
      </c>
      <c r="F127" s="17" t="s">
        <v>16</v>
      </c>
      <c r="G127">
        <f t="shared" si="6"/>
        <v>2.1000000000000014</v>
      </c>
      <c r="H127" s="5">
        <v>44746</v>
      </c>
      <c r="I127" s="60">
        <f t="shared" si="5"/>
        <v>17.100000000000001</v>
      </c>
      <c r="J127" s="55">
        <v>1.2</v>
      </c>
      <c r="K127" s="167">
        <v>1</v>
      </c>
      <c r="L127" s="167">
        <v>2.625</v>
      </c>
      <c r="M127" s="167">
        <v>64.125</v>
      </c>
      <c r="N127" s="168" t="s">
        <v>125</v>
      </c>
      <c r="R127" s="78"/>
      <c r="W127">
        <v>32</v>
      </c>
      <c r="X127">
        <v>5</v>
      </c>
      <c r="Y127">
        <v>7</v>
      </c>
    </row>
    <row r="128" spans="1:25" ht="15.75" customHeight="1" thickBot="1" x14ac:dyDescent="0.3">
      <c r="A128" s="1">
        <v>2022</v>
      </c>
      <c r="B128" s="1">
        <v>7</v>
      </c>
      <c r="C128" s="1">
        <v>5</v>
      </c>
      <c r="D128" s="1">
        <v>19.399999999999999</v>
      </c>
      <c r="E128" s="1" t="s">
        <v>14</v>
      </c>
      <c r="F128" s="17" t="s">
        <v>16</v>
      </c>
      <c r="G128">
        <f t="shared" si="6"/>
        <v>4.3999999999999986</v>
      </c>
      <c r="H128" s="5">
        <v>44747</v>
      </c>
      <c r="I128" s="60">
        <f t="shared" si="5"/>
        <v>19.399999999999999</v>
      </c>
      <c r="J128" s="55">
        <v>4.2</v>
      </c>
      <c r="K128" s="167">
        <v>1.5</v>
      </c>
      <c r="L128" s="167">
        <v>5.375</v>
      </c>
      <c r="M128" s="167">
        <v>76.75</v>
      </c>
      <c r="N128" s="168" t="s">
        <v>118</v>
      </c>
      <c r="R128" s="78"/>
      <c r="W128">
        <v>22</v>
      </c>
      <c r="X128">
        <v>3</v>
      </c>
      <c r="Y128">
        <v>5</v>
      </c>
    </row>
    <row r="129" spans="1:26" ht="15.75" customHeight="1" thickBot="1" x14ac:dyDescent="0.3">
      <c r="A129" s="1">
        <v>2022</v>
      </c>
      <c r="B129" s="1">
        <v>7</v>
      </c>
      <c r="C129" s="1">
        <v>6</v>
      </c>
      <c r="D129" s="1">
        <v>15.6</v>
      </c>
      <c r="E129" s="1" t="s">
        <v>14</v>
      </c>
      <c r="F129" s="17" t="s">
        <v>16</v>
      </c>
      <c r="G129">
        <f t="shared" si="6"/>
        <v>0.59999999999999964</v>
      </c>
      <c r="H129" s="5">
        <v>44748</v>
      </c>
      <c r="I129" s="60">
        <f t="shared" si="5"/>
        <v>15.6</v>
      </c>
      <c r="J129" s="55">
        <v>26.6</v>
      </c>
      <c r="K129" s="167">
        <v>2.25</v>
      </c>
      <c r="L129" s="167">
        <v>5.75</v>
      </c>
      <c r="M129" s="167">
        <v>91.5</v>
      </c>
      <c r="N129" s="168" t="s">
        <v>119</v>
      </c>
      <c r="R129" s="78"/>
      <c r="W129">
        <v>2</v>
      </c>
      <c r="X129">
        <v>1</v>
      </c>
      <c r="Y129">
        <v>1</v>
      </c>
    </row>
    <row r="130" spans="1:26" ht="15.75" customHeight="1" thickBot="1" x14ac:dyDescent="0.3">
      <c r="A130" s="1">
        <v>2022</v>
      </c>
      <c r="B130" s="1">
        <v>7</v>
      </c>
      <c r="C130" s="1">
        <v>7</v>
      </c>
      <c r="D130" s="1">
        <v>18.100000000000001</v>
      </c>
      <c r="E130" s="1" t="s">
        <v>14</v>
      </c>
      <c r="F130" s="17" t="s">
        <v>16</v>
      </c>
      <c r="G130">
        <f t="shared" si="6"/>
        <v>3.1000000000000014</v>
      </c>
      <c r="H130" s="5">
        <v>44749</v>
      </c>
      <c r="I130" s="60">
        <f t="shared" si="5"/>
        <v>18.100000000000001</v>
      </c>
      <c r="J130" s="55">
        <v>7.3</v>
      </c>
      <c r="K130" s="167">
        <v>1.75</v>
      </c>
      <c r="L130" s="167">
        <v>4</v>
      </c>
      <c r="M130" s="167">
        <v>81.875</v>
      </c>
      <c r="N130" s="168" t="s">
        <v>118</v>
      </c>
      <c r="R130" s="78"/>
      <c r="W130">
        <v>5</v>
      </c>
      <c r="X130">
        <v>2</v>
      </c>
      <c r="Y130">
        <v>2</v>
      </c>
    </row>
    <row r="131" spans="1:26" ht="15.75" customHeight="1" thickBot="1" x14ac:dyDescent="0.3">
      <c r="A131" s="1">
        <v>2022</v>
      </c>
      <c r="B131" s="1">
        <v>7</v>
      </c>
      <c r="C131" s="1">
        <v>8</v>
      </c>
      <c r="D131" s="1">
        <v>19.399999999999999</v>
      </c>
      <c r="E131" s="1" t="s">
        <v>14</v>
      </c>
      <c r="F131" s="17" t="s">
        <v>16</v>
      </c>
      <c r="G131">
        <f t="shared" si="6"/>
        <v>4.3999999999999986</v>
      </c>
      <c r="H131" s="5">
        <v>44750</v>
      </c>
      <c r="I131" s="60">
        <f t="shared" ref="I131:I194" si="7">D131</f>
        <v>19.399999999999999</v>
      </c>
      <c r="J131" s="55">
        <v>0</v>
      </c>
      <c r="K131" s="167">
        <v>1.125</v>
      </c>
      <c r="L131" s="167">
        <v>2.625</v>
      </c>
      <c r="M131" s="167">
        <v>79.25</v>
      </c>
      <c r="N131" s="168" t="s">
        <v>118</v>
      </c>
      <c r="R131" s="78"/>
      <c r="W131">
        <v>28</v>
      </c>
      <c r="X131">
        <v>5</v>
      </c>
      <c r="Y131">
        <v>6</v>
      </c>
    </row>
    <row r="132" spans="1:26" ht="15.75" customHeight="1" thickBot="1" x14ac:dyDescent="0.3">
      <c r="A132" s="1">
        <v>2022</v>
      </c>
      <c r="B132" s="1">
        <v>7</v>
      </c>
      <c r="C132" s="1">
        <v>9</v>
      </c>
      <c r="D132" s="1">
        <v>20.8</v>
      </c>
      <c r="E132" s="1" t="s">
        <v>14</v>
      </c>
      <c r="F132" s="17" t="s">
        <v>16</v>
      </c>
      <c r="G132">
        <f t="shared" si="6"/>
        <v>5.8000000000000007</v>
      </c>
      <c r="H132" s="5">
        <v>44751</v>
      </c>
      <c r="I132" s="60">
        <f t="shared" si="7"/>
        <v>20.8</v>
      </c>
      <c r="J132" s="55">
        <v>0</v>
      </c>
      <c r="K132" s="167">
        <v>1.125</v>
      </c>
      <c r="L132" s="167">
        <v>4.75</v>
      </c>
      <c r="M132" s="167">
        <v>69</v>
      </c>
      <c r="N132" s="168" t="s">
        <v>125</v>
      </c>
      <c r="R132" s="78"/>
      <c r="W132">
        <v>35</v>
      </c>
      <c r="X132">
        <v>7</v>
      </c>
      <c r="Y132">
        <v>31</v>
      </c>
      <c r="Z132">
        <v>3</v>
      </c>
    </row>
    <row r="133" spans="1:26" ht="15.75" customHeight="1" thickBot="1" x14ac:dyDescent="0.3">
      <c r="A133" s="1">
        <v>2022</v>
      </c>
      <c r="B133" s="1">
        <v>7</v>
      </c>
      <c r="C133" s="1">
        <v>10</v>
      </c>
      <c r="D133" s="1">
        <v>22</v>
      </c>
      <c r="E133" s="1" t="s">
        <v>14</v>
      </c>
      <c r="F133" s="17" t="s">
        <v>16</v>
      </c>
      <c r="G133">
        <f t="shared" si="6"/>
        <v>7</v>
      </c>
      <c r="H133" s="5">
        <v>44752</v>
      </c>
      <c r="I133" s="60">
        <f t="shared" si="7"/>
        <v>22</v>
      </c>
      <c r="J133" s="55">
        <v>0</v>
      </c>
      <c r="K133" s="167">
        <v>1</v>
      </c>
      <c r="L133" s="167">
        <v>5</v>
      </c>
      <c r="M133" s="167">
        <v>58.75</v>
      </c>
      <c r="N133" s="168" t="s">
        <v>130</v>
      </c>
      <c r="R133" s="78"/>
      <c r="W133">
        <v>42</v>
      </c>
      <c r="X133">
        <v>9</v>
      </c>
      <c r="Y133">
        <v>17</v>
      </c>
      <c r="Z133">
        <v>5</v>
      </c>
    </row>
    <row r="134" spans="1:26" ht="15.75" customHeight="1" thickBot="1" x14ac:dyDescent="0.3">
      <c r="A134" s="1">
        <v>2022</v>
      </c>
      <c r="B134" s="1">
        <v>7</v>
      </c>
      <c r="C134" s="1">
        <v>11</v>
      </c>
      <c r="D134" s="1">
        <v>22.9</v>
      </c>
      <c r="E134" s="1" t="s">
        <v>14</v>
      </c>
      <c r="F134" s="17" t="s">
        <v>16</v>
      </c>
      <c r="G134">
        <f t="shared" si="6"/>
        <v>7.8999999999999986</v>
      </c>
      <c r="H134" s="5">
        <v>44753</v>
      </c>
      <c r="I134" s="60">
        <f t="shared" si="7"/>
        <v>22.9</v>
      </c>
      <c r="J134" s="55">
        <v>0</v>
      </c>
      <c r="K134" s="167">
        <v>2</v>
      </c>
      <c r="L134" s="167">
        <v>4.875</v>
      </c>
      <c r="M134" s="167">
        <v>57.375</v>
      </c>
      <c r="N134" s="168" t="s">
        <v>125</v>
      </c>
      <c r="R134" s="78"/>
      <c r="W134">
        <v>37</v>
      </c>
      <c r="X134">
        <v>6</v>
      </c>
      <c r="Y134">
        <v>15</v>
      </c>
      <c r="Z134">
        <v>7</v>
      </c>
    </row>
    <row r="135" spans="1:26" ht="15.75" customHeight="1" thickBot="1" x14ac:dyDescent="0.3">
      <c r="A135" s="1">
        <v>2022</v>
      </c>
      <c r="B135" s="1">
        <v>7</v>
      </c>
      <c r="C135" s="1">
        <v>12</v>
      </c>
      <c r="D135" s="1">
        <v>21.4</v>
      </c>
      <c r="E135" s="1" t="s">
        <v>14</v>
      </c>
      <c r="F135" s="17" t="s">
        <v>16</v>
      </c>
      <c r="G135">
        <f t="shared" si="6"/>
        <v>6.3999999999999986</v>
      </c>
      <c r="H135" s="5">
        <v>44754</v>
      </c>
      <c r="I135" s="60">
        <f t="shared" si="7"/>
        <v>21.4</v>
      </c>
      <c r="J135" s="55">
        <v>0</v>
      </c>
      <c r="K135" s="167">
        <v>2</v>
      </c>
      <c r="L135" s="167">
        <v>6.5</v>
      </c>
      <c r="M135" s="167">
        <v>57.375</v>
      </c>
      <c r="N135" s="168" t="s">
        <v>117</v>
      </c>
      <c r="R135" s="78"/>
      <c r="W135">
        <v>32</v>
      </c>
      <c r="X135">
        <v>4</v>
      </c>
      <c r="Y135">
        <v>14</v>
      </c>
      <c r="Z135">
        <v>8</v>
      </c>
    </row>
    <row r="136" spans="1:26" ht="15.75" customHeight="1" thickBot="1" x14ac:dyDescent="0.3">
      <c r="A136" s="1">
        <v>2022</v>
      </c>
      <c r="B136" s="1">
        <v>7</v>
      </c>
      <c r="C136" s="1">
        <v>13</v>
      </c>
      <c r="D136" s="1">
        <v>18.100000000000001</v>
      </c>
      <c r="E136" s="1" t="s">
        <v>14</v>
      </c>
      <c r="F136" s="17" t="s">
        <v>16</v>
      </c>
      <c r="G136">
        <f t="shared" si="6"/>
        <v>3.1000000000000014</v>
      </c>
      <c r="H136" s="5">
        <v>44755</v>
      </c>
      <c r="I136" s="60">
        <f t="shared" si="7"/>
        <v>18.100000000000001</v>
      </c>
      <c r="J136" s="55">
        <v>0</v>
      </c>
      <c r="K136" s="167">
        <v>1.5</v>
      </c>
      <c r="L136" s="167">
        <v>5</v>
      </c>
      <c r="M136" s="167">
        <v>64.25</v>
      </c>
      <c r="N136" s="168" t="s">
        <v>120</v>
      </c>
      <c r="R136" s="78"/>
      <c r="W136">
        <v>27</v>
      </c>
      <c r="Y136">
        <v>13</v>
      </c>
      <c r="Z136">
        <v>8</v>
      </c>
    </row>
    <row r="137" spans="1:26" ht="15.75" customHeight="1" thickBot="1" x14ac:dyDescent="0.3">
      <c r="A137" s="1">
        <v>2022</v>
      </c>
      <c r="B137" s="1">
        <v>7</v>
      </c>
      <c r="C137" s="1">
        <v>14</v>
      </c>
      <c r="D137" s="1">
        <v>16.5</v>
      </c>
      <c r="E137" s="1" t="s">
        <v>14</v>
      </c>
      <c r="F137" s="17" t="s">
        <v>16</v>
      </c>
      <c r="G137">
        <f t="shared" si="6"/>
        <v>1.5</v>
      </c>
      <c r="H137" s="5">
        <v>44756</v>
      </c>
      <c r="I137" s="60">
        <f t="shared" si="7"/>
        <v>16.5</v>
      </c>
      <c r="J137" s="55">
        <v>0</v>
      </c>
      <c r="K137" s="167">
        <v>1.125</v>
      </c>
      <c r="L137" s="167">
        <v>3.125</v>
      </c>
      <c r="M137" s="167">
        <v>58.75</v>
      </c>
      <c r="N137" s="168" t="s">
        <v>120</v>
      </c>
      <c r="R137" s="78"/>
      <c r="W137">
        <v>22</v>
      </c>
      <c r="Y137">
        <v>12</v>
      </c>
      <c r="Z137">
        <v>10</v>
      </c>
    </row>
    <row r="138" spans="1:26" ht="15.75" customHeight="1" thickBot="1" x14ac:dyDescent="0.3">
      <c r="A138" s="1">
        <v>2022</v>
      </c>
      <c r="B138" s="1">
        <v>7</v>
      </c>
      <c r="C138" s="1">
        <v>15</v>
      </c>
      <c r="D138" s="1">
        <v>17.2</v>
      </c>
      <c r="E138" s="1" t="s">
        <v>14</v>
      </c>
      <c r="F138" s="17" t="s">
        <v>16</v>
      </c>
      <c r="G138">
        <f t="shared" si="6"/>
        <v>2.1999999999999993</v>
      </c>
      <c r="H138" s="5">
        <v>44757</v>
      </c>
      <c r="I138" s="60">
        <f t="shared" si="7"/>
        <v>17.2</v>
      </c>
      <c r="J138" s="55">
        <v>0</v>
      </c>
      <c r="K138" s="167">
        <v>1.125</v>
      </c>
      <c r="L138" s="167">
        <v>3.75</v>
      </c>
      <c r="M138" s="167">
        <v>65</v>
      </c>
      <c r="N138" s="168" t="s">
        <v>118</v>
      </c>
      <c r="R138" s="78"/>
      <c r="W138">
        <v>18</v>
      </c>
      <c r="Y138">
        <v>11</v>
      </c>
      <c r="Z138">
        <v>11</v>
      </c>
    </row>
    <row r="139" spans="1:26" ht="15.75" customHeight="1" thickBot="1" x14ac:dyDescent="0.3">
      <c r="A139" s="1">
        <v>2022</v>
      </c>
      <c r="B139" s="1">
        <v>7</v>
      </c>
      <c r="C139" s="1">
        <v>16</v>
      </c>
      <c r="D139" s="1">
        <v>17</v>
      </c>
      <c r="E139" s="1" t="s">
        <v>14</v>
      </c>
      <c r="F139" s="17" t="s">
        <v>16</v>
      </c>
      <c r="G139">
        <f t="shared" si="6"/>
        <v>2</v>
      </c>
      <c r="H139" s="5">
        <v>44758</v>
      </c>
      <c r="I139" s="60">
        <f t="shared" si="7"/>
        <v>17</v>
      </c>
      <c r="J139" s="55">
        <v>0</v>
      </c>
      <c r="K139" s="167">
        <v>0.75</v>
      </c>
      <c r="L139" s="167">
        <v>2.625</v>
      </c>
      <c r="M139" s="167">
        <v>69.5</v>
      </c>
      <c r="N139" s="168" t="s">
        <v>127</v>
      </c>
      <c r="R139" s="78"/>
      <c r="W139">
        <v>14</v>
      </c>
      <c r="Y139">
        <v>10</v>
      </c>
      <c r="Z139">
        <v>13</v>
      </c>
    </row>
    <row r="140" spans="1:26" ht="15.75" customHeight="1" thickBot="1" x14ac:dyDescent="0.3">
      <c r="A140" s="1">
        <v>2022</v>
      </c>
      <c r="B140" s="1">
        <v>7</v>
      </c>
      <c r="C140" s="1">
        <v>17</v>
      </c>
      <c r="D140" s="1">
        <v>19.100000000000001</v>
      </c>
      <c r="E140" s="1" t="s">
        <v>14</v>
      </c>
      <c r="F140" s="17" t="s">
        <v>16</v>
      </c>
      <c r="G140">
        <f t="shared" ref="G140:G169" si="8">D140-15</f>
        <v>4.1000000000000014</v>
      </c>
      <c r="H140" s="5">
        <v>44759</v>
      </c>
      <c r="I140" s="60">
        <f t="shared" si="7"/>
        <v>19.100000000000001</v>
      </c>
      <c r="J140" s="55">
        <v>0</v>
      </c>
      <c r="K140" s="167">
        <v>1.125</v>
      </c>
      <c r="L140" s="167">
        <v>4</v>
      </c>
      <c r="M140" s="167">
        <v>72.125</v>
      </c>
      <c r="N140" s="168" t="s">
        <v>120</v>
      </c>
      <c r="R140" s="78"/>
      <c r="W140">
        <v>11</v>
      </c>
      <c r="Y140">
        <v>11</v>
      </c>
      <c r="Z140">
        <v>14</v>
      </c>
    </row>
    <row r="141" spans="1:26" ht="15.75" customHeight="1" thickBot="1" x14ac:dyDescent="0.3">
      <c r="A141" s="1">
        <v>2022</v>
      </c>
      <c r="B141" s="1">
        <v>7</v>
      </c>
      <c r="C141" s="1">
        <v>18</v>
      </c>
      <c r="D141" s="1">
        <v>17</v>
      </c>
      <c r="E141" s="1" t="s">
        <v>14</v>
      </c>
      <c r="F141" s="17" t="s">
        <v>16</v>
      </c>
      <c r="G141">
        <f t="shared" si="8"/>
        <v>2</v>
      </c>
      <c r="H141" s="5">
        <v>44760</v>
      </c>
      <c r="I141" s="60">
        <f t="shared" si="7"/>
        <v>17</v>
      </c>
      <c r="J141" s="55">
        <v>0.4</v>
      </c>
      <c r="K141" s="167">
        <v>2.375</v>
      </c>
      <c r="L141" s="167">
        <v>6.5</v>
      </c>
      <c r="M141" s="167">
        <v>69.625</v>
      </c>
      <c r="N141" s="168" t="s">
        <v>123</v>
      </c>
      <c r="R141" s="78"/>
      <c r="W141">
        <v>7</v>
      </c>
      <c r="Y141">
        <v>10</v>
      </c>
      <c r="Z141">
        <v>13</v>
      </c>
    </row>
    <row r="142" spans="1:26" ht="15.75" customHeight="1" thickBot="1" x14ac:dyDescent="0.3">
      <c r="A142" s="1">
        <v>2022</v>
      </c>
      <c r="B142" s="1">
        <v>7</v>
      </c>
      <c r="C142" s="1">
        <v>19</v>
      </c>
      <c r="D142" s="1">
        <v>16.899999999999999</v>
      </c>
      <c r="E142" s="1" t="s">
        <v>14</v>
      </c>
      <c r="F142" s="17" t="s">
        <v>16</v>
      </c>
      <c r="G142">
        <f t="shared" si="8"/>
        <v>1.8999999999999986</v>
      </c>
      <c r="H142" s="5">
        <v>44761</v>
      </c>
      <c r="I142" s="60">
        <f t="shared" si="7"/>
        <v>16.899999999999999</v>
      </c>
      <c r="J142" s="55">
        <v>0</v>
      </c>
      <c r="K142" s="167">
        <v>1.375</v>
      </c>
      <c r="L142" s="167">
        <v>4.125</v>
      </c>
      <c r="M142" s="167">
        <v>70.5</v>
      </c>
      <c r="N142" s="168" t="s">
        <v>117</v>
      </c>
      <c r="R142" s="78"/>
      <c r="W142">
        <v>4</v>
      </c>
      <c r="Y142">
        <v>10</v>
      </c>
      <c r="Z142">
        <v>15</v>
      </c>
    </row>
    <row r="143" spans="1:26" ht="15.75" customHeight="1" thickBot="1" x14ac:dyDescent="0.3">
      <c r="A143" s="1">
        <v>2022</v>
      </c>
      <c r="B143" s="1">
        <v>7</v>
      </c>
      <c r="C143" s="1">
        <v>20</v>
      </c>
      <c r="D143" s="1">
        <v>18.399999999999999</v>
      </c>
      <c r="E143" s="1" t="s">
        <v>14</v>
      </c>
      <c r="F143" s="17" t="s">
        <v>16</v>
      </c>
      <c r="G143">
        <f t="shared" si="8"/>
        <v>3.3999999999999986</v>
      </c>
      <c r="H143" s="5">
        <v>44762</v>
      </c>
      <c r="I143" s="60">
        <f t="shared" si="7"/>
        <v>18.399999999999999</v>
      </c>
      <c r="J143" s="55">
        <v>0</v>
      </c>
      <c r="K143" s="167">
        <v>0.875</v>
      </c>
      <c r="L143" s="167">
        <v>3.125</v>
      </c>
      <c r="M143" s="167">
        <v>62.875</v>
      </c>
      <c r="N143" s="168" t="s">
        <v>121</v>
      </c>
      <c r="R143" s="78"/>
      <c r="W143">
        <v>2</v>
      </c>
      <c r="Y143">
        <v>10</v>
      </c>
      <c r="Z143">
        <v>17</v>
      </c>
    </row>
    <row r="144" spans="1:26" ht="15.75" customHeight="1" thickBot="1" x14ac:dyDescent="0.3">
      <c r="A144" s="1">
        <v>2022</v>
      </c>
      <c r="B144" s="1">
        <v>7</v>
      </c>
      <c r="C144" s="1">
        <v>21</v>
      </c>
      <c r="D144" s="1">
        <v>19.8</v>
      </c>
      <c r="E144" s="1" t="s">
        <v>14</v>
      </c>
      <c r="F144" s="17" t="s">
        <v>16</v>
      </c>
      <c r="G144">
        <f t="shared" si="8"/>
        <v>4.8000000000000007</v>
      </c>
      <c r="H144" s="5">
        <v>44763</v>
      </c>
      <c r="I144" s="60">
        <f t="shared" si="7"/>
        <v>19.8</v>
      </c>
      <c r="J144" s="55">
        <v>0.7</v>
      </c>
      <c r="K144" s="167">
        <v>1.75</v>
      </c>
      <c r="L144" s="167">
        <v>6</v>
      </c>
      <c r="M144" s="167">
        <v>75.875</v>
      </c>
      <c r="N144" s="168" t="s">
        <v>117</v>
      </c>
      <c r="R144" s="78"/>
      <c r="W144">
        <v>3</v>
      </c>
      <c r="Y144">
        <v>9</v>
      </c>
      <c r="Z144">
        <v>15</v>
      </c>
    </row>
    <row r="145" spans="1:28" ht="15.75" customHeight="1" thickBot="1" x14ac:dyDescent="0.3">
      <c r="A145" s="1">
        <v>2022</v>
      </c>
      <c r="B145" s="1">
        <v>7</v>
      </c>
      <c r="C145" s="1">
        <v>22</v>
      </c>
      <c r="D145" s="1">
        <v>21.6</v>
      </c>
      <c r="E145" s="1" t="s">
        <v>14</v>
      </c>
      <c r="F145" s="17" t="s">
        <v>16</v>
      </c>
      <c r="G145">
        <f t="shared" si="8"/>
        <v>6.6000000000000014</v>
      </c>
      <c r="H145" s="5">
        <v>44764</v>
      </c>
      <c r="I145" s="60">
        <f t="shared" si="7"/>
        <v>21.6</v>
      </c>
      <c r="J145" s="55">
        <v>5.0999999999999996</v>
      </c>
      <c r="K145" s="167">
        <v>3.375</v>
      </c>
      <c r="L145" s="167">
        <v>8.375</v>
      </c>
      <c r="M145" s="167">
        <v>70.125</v>
      </c>
      <c r="N145" s="168" t="s">
        <v>119</v>
      </c>
      <c r="R145" s="78"/>
      <c r="W145">
        <v>3</v>
      </c>
      <c r="Y145">
        <v>7</v>
      </c>
      <c r="Z145">
        <v>10</v>
      </c>
    </row>
    <row r="146" spans="1:28" ht="15.75" customHeight="1" thickBot="1" x14ac:dyDescent="0.3">
      <c r="A146" s="1">
        <v>2022</v>
      </c>
      <c r="B146" s="1">
        <v>7</v>
      </c>
      <c r="C146" s="1">
        <v>23</v>
      </c>
      <c r="D146" s="1">
        <v>18.7</v>
      </c>
      <c r="E146" s="1" t="s">
        <v>14</v>
      </c>
      <c r="F146" s="17" t="s">
        <v>16</v>
      </c>
      <c r="G146">
        <f t="shared" si="8"/>
        <v>3.6999999999999993</v>
      </c>
      <c r="H146" s="5">
        <v>44765</v>
      </c>
      <c r="I146" s="60">
        <f t="shared" si="7"/>
        <v>18.7</v>
      </c>
      <c r="J146" s="55">
        <v>1.1000000000000001</v>
      </c>
      <c r="K146" s="167">
        <v>1.625</v>
      </c>
      <c r="L146" s="167">
        <v>5.375</v>
      </c>
      <c r="M146" s="167">
        <v>66.875</v>
      </c>
      <c r="N146" s="168" t="s">
        <v>122</v>
      </c>
      <c r="R146" s="78"/>
      <c r="W146">
        <v>2</v>
      </c>
      <c r="Y146">
        <v>8</v>
      </c>
      <c r="Z146">
        <v>9</v>
      </c>
    </row>
    <row r="147" spans="1:28" ht="15.75" customHeight="1" thickBot="1" x14ac:dyDescent="0.3">
      <c r="A147" s="1">
        <v>2022</v>
      </c>
      <c r="B147" s="1">
        <v>7</v>
      </c>
      <c r="C147" s="1">
        <v>24</v>
      </c>
      <c r="D147" s="1">
        <v>17</v>
      </c>
      <c r="E147" s="1" t="s">
        <v>14</v>
      </c>
      <c r="F147" s="17" t="s">
        <v>16</v>
      </c>
      <c r="G147">
        <f t="shared" si="8"/>
        <v>2</v>
      </c>
      <c r="H147" s="5">
        <v>44766</v>
      </c>
      <c r="I147" s="60">
        <f t="shared" si="7"/>
        <v>17</v>
      </c>
      <c r="J147" s="55">
        <v>6.7</v>
      </c>
      <c r="K147" s="167">
        <v>1.625</v>
      </c>
      <c r="L147" s="167">
        <v>5</v>
      </c>
      <c r="M147" s="167">
        <v>82.625</v>
      </c>
      <c r="N147" s="168" t="s">
        <v>122</v>
      </c>
      <c r="R147" s="78"/>
      <c r="Y147">
        <v>4</v>
      </c>
      <c r="Z147">
        <v>5</v>
      </c>
    </row>
    <row r="148" spans="1:28" ht="15.75" customHeight="1" thickBot="1" x14ac:dyDescent="0.3">
      <c r="A148" s="1">
        <v>2022</v>
      </c>
      <c r="B148" s="1">
        <v>7</v>
      </c>
      <c r="C148" s="1">
        <v>25</v>
      </c>
      <c r="D148" s="1">
        <v>15.5</v>
      </c>
      <c r="E148" s="1" t="s">
        <v>14</v>
      </c>
      <c r="F148" s="17" t="s">
        <v>16</v>
      </c>
      <c r="G148">
        <f t="shared" si="8"/>
        <v>0.5</v>
      </c>
      <c r="H148" s="5">
        <v>44767</v>
      </c>
      <c r="I148" s="60">
        <f t="shared" si="7"/>
        <v>15.5</v>
      </c>
      <c r="J148" s="55">
        <v>0.3</v>
      </c>
      <c r="K148" s="167">
        <v>1</v>
      </c>
      <c r="L148" s="167">
        <v>3.375</v>
      </c>
      <c r="M148" s="167">
        <v>77.25</v>
      </c>
      <c r="N148" s="168" t="s">
        <v>117</v>
      </c>
      <c r="R148" s="78"/>
      <c r="Y148">
        <v>6</v>
      </c>
      <c r="Z148">
        <v>4</v>
      </c>
    </row>
    <row r="149" spans="1:28" ht="15.75" customHeight="1" thickBot="1" x14ac:dyDescent="0.3">
      <c r="A149" s="1">
        <v>2022</v>
      </c>
      <c r="B149" s="1">
        <v>7</v>
      </c>
      <c r="C149" s="1">
        <v>26</v>
      </c>
      <c r="D149" s="1">
        <v>18</v>
      </c>
      <c r="E149" s="1" t="s">
        <v>14</v>
      </c>
      <c r="F149" s="17" t="s">
        <v>16</v>
      </c>
      <c r="G149">
        <f t="shared" si="8"/>
        <v>3</v>
      </c>
      <c r="H149" s="5">
        <v>44768</v>
      </c>
      <c r="I149" s="60">
        <f t="shared" si="7"/>
        <v>18</v>
      </c>
      <c r="J149" s="55">
        <v>0</v>
      </c>
      <c r="K149" s="167">
        <v>1</v>
      </c>
      <c r="L149" s="167">
        <v>3.125</v>
      </c>
      <c r="M149" s="167">
        <v>58.875</v>
      </c>
      <c r="N149" s="168" t="s">
        <v>119</v>
      </c>
      <c r="R149" s="78"/>
      <c r="W149">
        <v>1</v>
      </c>
      <c r="Y149">
        <v>7</v>
      </c>
      <c r="Z149">
        <v>6</v>
      </c>
    </row>
    <row r="150" spans="1:28" ht="15.75" customHeight="1" thickBot="1" x14ac:dyDescent="0.3">
      <c r="A150" s="1">
        <v>2022</v>
      </c>
      <c r="B150" s="1">
        <v>7</v>
      </c>
      <c r="C150" s="1">
        <v>27</v>
      </c>
      <c r="D150" s="1">
        <v>21.5</v>
      </c>
      <c r="E150" s="1" t="s">
        <v>14</v>
      </c>
      <c r="F150" s="17" t="s">
        <v>16</v>
      </c>
      <c r="G150">
        <f t="shared" si="8"/>
        <v>6.5</v>
      </c>
      <c r="H150" s="5">
        <v>44769</v>
      </c>
      <c r="I150" s="60">
        <f t="shared" si="7"/>
        <v>21.5</v>
      </c>
      <c r="J150" s="55">
        <v>0</v>
      </c>
      <c r="K150" s="167">
        <v>0.5</v>
      </c>
      <c r="L150" s="167">
        <v>2.25</v>
      </c>
      <c r="M150" s="167">
        <v>66.75</v>
      </c>
      <c r="N150" s="168" t="s">
        <v>129</v>
      </c>
      <c r="R150" s="78"/>
      <c r="W150">
        <v>2</v>
      </c>
      <c r="Y150">
        <v>7</v>
      </c>
      <c r="Z150">
        <v>8</v>
      </c>
      <c r="AA150" s="57">
        <v>7</v>
      </c>
    </row>
    <row r="151" spans="1:28" ht="15.75" customHeight="1" thickBot="1" x14ac:dyDescent="0.3">
      <c r="A151" s="1">
        <v>2022</v>
      </c>
      <c r="B151" s="1">
        <v>7</v>
      </c>
      <c r="C151" s="1">
        <v>28</v>
      </c>
      <c r="D151" s="1">
        <v>21.5</v>
      </c>
      <c r="E151" s="1" t="s">
        <v>14</v>
      </c>
      <c r="F151" s="17" t="s">
        <v>16</v>
      </c>
      <c r="G151">
        <f t="shared" si="8"/>
        <v>6.5</v>
      </c>
      <c r="H151" s="5">
        <v>44770</v>
      </c>
      <c r="I151" s="60">
        <f t="shared" si="7"/>
        <v>21.5</v>
      </c>
      <c r="J151" s="55">
        <v>0</v>
      </c>
      <c r="K151" s="167">
        <v>1</v>
      </c>
      <c r="L151" s="167">
        <v>3.875</v>
      </c>
      <c r="M151" s="167">
        <v>68.125</v>
      </c>
      <c r="N151" s="168" t="s">
        <v>125</v>
      </c>
      <c r="R151" s="78"/>
      <c r="W151">
        <v>3</v>
      </c>
      <c r="Y151">
        <v>6</v>
      </c>
      <c r="Z151">
        <v>11</v>
      </c>
      <c r="AA151" s="57">
        <v>9</v>
      </c>
    </row>
    <row r="152" spans="1:28" ht="15.75" customHeight="1" thickBot="1" x14ac:dyDescent="0.3">
      <c r="A152" s="1">
        <v>2022</v>
      </c>
      <c r="B152" s="1">
        <v>7</v>
      </c>
      <c r="C152" s="1">
        <v>29</v>
      </c>
      <c r="D152" s="1">
        <v>22.3</v>
      </c>
      <c r="E152" s="1" t="s">
        <v>14</v>
      </c>
      <c r="F152" s="17" t="s">
        <v>16</v>
      </c>
      <c r="G152">
        <f t="shared" si="8"/>
        <v>7.3000000000000007</v>
      </c>
      <c r="H152" s="5">
        <v>44771</v>
      </c>
      <c r="I152" s="60">
        <f t="shared" si="7"/>
        <v>22.3</v>
      </c>
      <c r="J152" s="55">
        <v>0</v>
      </c>
      <c r="K152" s="167">
        <v>1.25</v>
      </c>
      <c r="L152" s="167">
        <v>3.625</v>
      </c>
      <c r="M152" s="167">
        <v>65.875</v>
      </c>
      <c r="N152" s="168" t="s">
        <v>125</v>
      </c>
      <c r="R152" s="78"/>
      <c r="W152">
        <v>2</v>
      </c>
      <c r="Y152">
        <v>7</v>
      </c>
      <c r="Z152">
        <v>20</v>
      </c>
      <c r="AA152" s="57">
        <v>12</v>
      </c>
    </row>
    <row r="153" spans="1:28" ht="15.75" customHeight="1" thickBot="1" x14ac:dyDescent="0.3">
      <c r="A153" s="1">
        <v>2022</v>
      </c>
      <c r="B153" s="1">
        <v>7</v>
      </c>
      <c r="C153" s="1">
        <v>30</v>
      </c>
      <c r="D153" s="1">
        <v>20.7</v>
      </c>
      <c r="E153" s="1" t="s">
        <v>14</v>
      </c>
      <c r="F153" s="17" t="s">
        <v>16</v>
      </c>
      <c r="G153">
        <f t="shared" si="8"/>
        <v>5.6999999999999993</v>
      </c>
      <c r="H153" s="5">
        <v>44772</v>
      </c>
      <c r="I153" s="60">
        <f t="shared" si="7"/>
        <v>20.7</v>
      </c>
      <c r="J153" s="55">
        <v>0</v>
      </c>
      <c r="K153" s="167">
        <v>1</v>
      </c>
      <c r="L153" s="167">
        <v>3.5</v>
      </c>
      <c r="M153" s="167">
        <v>72.75</v>
      </c>
      <c r="N153" s="168" t="s">
        <v>120</v>
      </c>
      <c r="R153" s="78"/>
      <c r="W153">
        <v>1</v>
      </c>
      <c r="Y153">
        <v>6</v>
      </c>
      <c r="Z153">
        <v>12</v>
      </c>
      <c r="AA153" s="57">
        <v>16</v>
      </c>
    </row>
    <row r="154" spans="1:28" ht="15.75" customHeight="1" thickBot="1" x14ac:dyDescent="0.3">
      <c r="A154" s="1">
        <v>2022</v>
      </c>
      <c r="B154" s="1">
        <v>7</v>
      </c>
      <c r="C154" s="1">
        <v>31</v>
      </c>
      <c r="D154" s="1">
        <v>21.8</v>
      </c>
      <c r="E154" s="1" t="s">
        <v>14</v>
      </c>
      <c r="F154" s="17" t="s">
        <v>16</v>
      </c>
      <c r="G154">
        <f t="shared" si="8"/>
        <v>6.8000000000000007</v>
      </c>
      <c r="H154" s="5">
        <v>44773</v>
      </c>
      <c r="I154" s="60">
        <f t="shared" si="7"/>
        <v>21.8</v>
      </c>
      <c r="J154" s="55">
        <v>0</v>
      </c>
      <c r="K154" s="167">
        <v>1</v>
      </c>
      <c r="L154" s="167">
        <v>3.875</v>
      </c>
      <c r="M154" s="167">
        <v>70</v>
      </c>
      <c r="N154" s="168" t="s">
        <v>129</v>
      </c>
      <c r="R154" s="78"/>
      <c r="Y154">
        <v>5</v>
      </c>
      <c r="Z154" s="57">
        <v>10</v>
      </c>
      <c r="AA154" s="57">
        <v>21</v>
      </c>
      <c r="AB154">
        <v>8</v>
      </c>
    </row>
    <row r="155" spans="1:28" ht="15.75" customHeight="1" thickBot="1" x14ac:dyDescent="0.3">
      <c r="A155" s="1">
        <v>2022</v>
      </c>
      <c r="B155" s="1">
        <v>8</v>
      </c>
      <c r="C155" s="1">
        <v>1</v>
      </c>
      <c r="D155" s="1">
        <v>20.399999999999999</v>
      </c>
      <c r="E155" s="1" t="s">
        <v>14</v>
      </c>
      <c r="F155" s="17" t="s">
        <v>16</v>
      </c>
      <c r="G155">
        <f t="shared" si="8"/>
        <v>5.3999999999999986</v>
      </c>
      <c r="H155" s="5">
        <v>44774</v>
      </c>
      <c r="I155" s="60">
        <f t="shared" si="7"/>
        <v>20.399999999999999</v>
      </c>
      <c r="J155" s="55">
        <v>8.1</v>
      </c>
      <c r="K155" s="167">
        <v>1.375</v>
      </c>
      <c r="L155" s="167">
        <v>4.875</v>
      </c>
      <c r="M155" s="167">
        <v>80.75</v>
      </c>
      <c r="N155" s="168" t="s">
        <v>118</v>
      </c>
      <c r="R155" s="78"/>
      <c r="W155">
        <v>1</v>
      </c>
      <c r="Y155">
        <v>2</v>
      </c>
      <c r="Z155" s="57">
        <v>6</v>
      </c>
      <c r="AA155" s="57">
        <v>6</v>
      </c>
      <c r="AB155">
        <v>3</v>
      </c>
    </row>
    <row r="156" spans="1:28" ht="15.75" customHeight="1" thickBot="1" x14ac:dyDescent="0.3">
      <c r="A156" s="1">
        <v>2022</v>
      </c>
      <c r="B156" s="1">
        <v>8</v>
      </c>
      <c r="C156" s="1">
        <v>2</v>
      </c>
      <c r="D156" s="1">
        <v>18.600000000000001</v>
      </c>
      <c r="E156" s="1" t="s">
        <v>14</v>
      </c>
      <c r="F156" s="17" t="s">
        <v>16</v>
      </c>
      <c r="G156">
        <f t="shared" si="8"/>
        <v>3.6000000000000014</v>
      </c>
      <c r="H156" s="5">
        <v>44775</v>
      </c>
      <c r="I156" s="60">
        <f t="shared" si="7"/>
        <v>18.600000000000001</v>
      </c>
      <c r="J156" s="55">
        <v>1.6</v>
      </c>
      <c r="K156" s="167">
        <v>0.875</v>
      </c>
      <c r="L156" s="167">
        <v>3.875</v>
      </c>
      <c r="M156" s="167">
        <v>85.625</v>
      </c>
      <c r="N156" s="168" t="s">
        <v>117</v>
      </c>
      <c r="R156" s="78"/>
      <c r="W156">
        <v>1</v>
      </c>
      <c r="Y156">
        <v>1</v>
      </c>
      <c r="Z156" s="57">
        <v>5</v>
      </c>
      <c r="AA156" s="57">
        <v>28</v>
      </c>
      <c r="AB156">
        <v>7</v>
      </c>
    </row>
    <row r="157" spans="1:28" ht="15.75" customHeight="1" thickBot="1" x14ac:dyDescent="0.3">
      <c r="A157" s="1">
        <v>2022</v>
      </c>
      <c r="B157" s="1">
        <v>8</v>
      </c>
      <c r="C157" s="1">
        <v>3</v>
      </c>
      <c r="D157" s="1">
        <v>17.3</v>
      </c>
      <c r="E157" s="1" t="s">
        <v>14</v>
      </c>
      <c r="F157" s="17" t="s">
        <v>16</v>
      </c>
      <c r="G157">
        <f t="shared" si="8"/>
        <v>2.3000000000000007</v>
      </c>
      <c r="H157" s="5">
        <v>44776</v>
      </c>
      <c r="I157" s="60">
        <f t="shared" si="7"/>
        <v>17.3</v>
      </c>
      <c r="J157" s="55">
        <v>0</v>
      </c>
      <c r="K157" s="167">
        <v>0.625</v>
      </c>
      <c r="L157" s="167">
        <v>2.75</v>
      </c>
      <c r="M157" s="167">
        <v>63.375</v>
      </c>
      <c r="N157" s="168" t="s">
        <v>127</v>
      </c>
      <c r="R157" s="78"/>
      <c r="W157">
        <v>1</v>
      </c>
      <c r="Z157" s="57">
        <v>7</v>
      </c>
      <c r="AA157" s="57">
        <v>48</v>
      </c>
      <c r="AB157">
        <v>14</v>
      </c>
    </row>
    <row r="158" spans="1:28" ht="15.75" customHeight="1" thickBot="1" x14ac:dyDescent="0.3">
      <c r="A158" s="1">
        <v>2022</v>
      </c>
      <c r="B158" s="1">
        <v>8</v>
      </c>
      <c r="C158" s="1">
        <v>4</v>
      </c>
      <c r="D158" s="1">
        <v>17.2</v>
      </c>
      <c r="E158" s="1" t="s">
        <v>14</v>
      </c>
      <c r="F158" s="17" t="s">
        <v>16</v>
      </c>
      <c r="G158">
        <f t="shared" si="8"/>
        <v>2.1999999999999993</v>
      </c>
      <c r="H158" s="5">
        <v>44777</v>
      </c>
      <c r="I158" s="60">
        <f t="shared" si="7"/>
        <v>17.2</v>
      </c>
      <c r="J158" s="55">
        <v>0</v>
      </c>
      <c r="K158" s="167">
        <v>1</v>
      </c>
      <c r="L158" s="167">
        <v>3.75</v>
      </c>
      <c r="M158" s="167">
        <v>62.625</v>
      </c>
      <c r="N158" s="168" t="s">
        <v>118</v>
      </c>
      <c r="R158" s="78"/>
      <c r="Z158" s="57">
        <v>9</v>
      </c>
      <c r="AA158" s="57">
        <v>62</v>
      </c>
      <c r="AB158">
        <v>18</v>
      </c>
    </row>
    <row r="159" spans="1:28" ht="15.75" customHeight="1" thickBot="1" x14ac:dyDescent="0.3">
      <c r="A159" s="1">
        <v>2022</v>
      </c>
      <c r="B159" s="1">
        <v>8</v>
      </c>
      <c r="C159" s="1">
        <v>5</v>
      </c>
      <c r="D159" s="1">
        <v>16.600000000000001</v>
      </c>
      <c r="E159" s="1" t="s">
        <v>14</v>
      </c>
      <c r="F159" s="17" t="s">
        <v>16</v>
      </c>
      <c r="G159">
        <f t="shared" si="8"/>
        <v>1.6000000000000014</v>
      </c>
      <c r="H159" s="5">
        <v>44778</v>
      </c>
      <c r="I159" s="60">
        <f t="shared" si="7"/>
        <v>16.600000000000001</v>
      </c>
      <c r="J159" s="55">
        <v>0</v>
      </c>
      <c r="K159" s="167">
        <v>0.875</v>
      </c>
      <c r="L159" s="167">
        <v>3.125</v>
      </c>
      <c r="M159" s="167">
        <v>66.875</v>
      </c>
      <c r="N159" s="168" t="s">
        <v>130</v>
      </c>
      <c r="R159" s="78"/>
      <c r="Z159" s="57">
        <v>10</v>
      </c>
      <c r="AA159" s="57">
        <v>100</v>
      </c>
      <c r="AB159">
        <v>23</v>
      </c>
    </row>
    <row r="160" spans="1:28" ht="15.75" customHeight="1" thickBot="1" x14ac:dyDescent="0.3">
      <c r="A160" s="1">
        <v>2022</v>
      </c>
      <c r="B160" s="1">
        <v>8</v>
      </c>
      <c r="C160" s="1">
        <v>6</v>
      </c>
      <c r="D160" s="1">
        <v>17.600000000000001</v>
      </c>
      <c r="E160" s="1" t="s">
        <v>14</v>
      </c>
      <c r="F160" s="17" t="s">
        <v>16</v>
      </c>
      <c r="G160">
        <f t="shared" si="8"/>
        <v>2.6000000000000014</v>
      </c>
      <c r="H160" s="5">
        <v>44779</v>
      </c>
      <c r="I160" s="60">
        <f t="shared" si="7"/>
        <v>17.600000000000001</v>
      </c>
      <c r="J160" s="55">
        <v>0</v>
      </c>
      <c r="K160" s="167">
        <v>0.625</v>
      </c>
      <c r="L160" s="167">
        <v>3.25</v>
      </c>
      <c r="M160" s="167">
        <v>65</v>
      </c>
      <c r="N160" s="168" t="s">
        <v>125</v>
      </c>
      <c r="R160" s="78"/>
      <c r="Z160" s="57">
        <v>8</v>
      </c>
      <c r="AA160" s="57">
        <v>92</v>
      </c>
      <c r="AB160">
        <v>48</v>
      </c>
    </row>
    <row r="161" spans="1:28" ht="15.75" customHeight="1" thickBot="1" x14ac:dyDescent="0.3">
      <c r="A161" s="1">
        <v>2022</v>
      </c>
      <c r="B161" s="1">
        <v>8</v>
      </c>
      <c r="C161" s="1">
        <v>7</v>
      </c>
      <c r="D161" s="1">
        <v>19</v>
      </c>
      <c r="E161" s="1" t="s">
        <v>14</v>
      </c>
      <c r="F161" s="17" t="s">
        <v>16</v>
      </c>
      <c r="G161">
        <f t="shared" si="8"/>
        <v>4</v>
      </c>
      <c r="H161" s="5">
        <v>44780</v>
      </c>
      <c r="I161" s="60">
        <f t="shared" si="7"/>
        <v>19</v>
      </c>
      <c r="J161" s="55">
        <v>0</v>
      </c>
      <c r="K161" s="167">
        <v>0.5</v>
      </c>
      <c r="L161" s="167">
        <v>2.375</v>
      </c>
      <c r="M161" s="167">
        <v>65.625</v>
      </c>
      <c r="N161" s="168" t="s">
        <v>125</v>
      </c>
      <c r="R161" s="78"/>
      <c r="Z161" s="57">
        <v>6</v>
      </c>
      <c r="AA161" s="57">
        <v>85</v>
      </c>
      <c r="AB161">
        <v>37</v>
      </c>
    </row>
    <row r="162" spans="1:28" ht="15.75" customHeight="1" thickBot="1" x14ac:dyDescent="0.3">
      <c r="A162" s="1">
        <v>2022</v>
      </c>
      <c r="B162" s="1">
        <v>8</v>
      </c>
      <c r="C162" s="1">
        <v>8</v>
      </c>
      <c r="D162" s="1">
        <v>19.399999999999999</v>
      </c>
      <c r="E162" s="1" t="s">
        <v>14</v>
      </c>
      <c r="F162" s="17" t="s">
        <v>16</v>
      </c>
      <c r="G162">
        <f t="shared" si="8"/>
        <v>4.3999999999999986</v>
      </c>
      <c r="H162" s="5">
        <v>44781</v>
      </c>
      <c r="I162" s="60">
        <f t="shared" si="7"/>
        <v>19.399999999999999</v>
      </c>
      <c r="J162" s="55">
        <v>0</v>
      </c>
      <c r="K162" s="167">
        <v>1</v>
      </c>
      <c r="L162" s="167">
        <v>3.125</v>
      </c>
      <c r="M162" s="167">
        <v>63.25</v>
      </c>
      <c r="N162" s="168" t="s">
        <v>127</v>
      </c>
      <c r="R162" s="78"/>
      <c r="Z162" s="57">
        <v>4</v>
      </c>
      <c r="AA162" s="57">
        <v>78</v>
      </c>
      <c r="AB162">
        <v>32</v>
      </c>
    </row>
    <row r="163" spans="1:28" ht="15.75" customHeight="1" thickBot="1" x14ac:dyDescent="0.3">
      <c r="A163" s="1">
        <v>2022</v>
      </c>
      <c r="B163" s="1">
        <v>8</v>
      </c>
      <c r="C163" s="1">
        <v>9</v>
      </c>
      <c r="D163" s="1">
        <v>21.4</v>
      </c>
      <c r="E163" s="1" t="s">
        <v>14</v>
      </c>
      <c r="F163" s="17" t="s">
        <v>16</v>
      </c>
      <c r="G163">
        <f t="shared" si="8"/>
        <v>6.3999999999999986</v>
      </c>
      <c r="H163" s="5">
        <v>44782</v>
      </c>
      <c r="I163" s="60">
        <f t="shared" si="7"/>
        <v>21.4</v>
      </c>
      <c r="J163" s="55">
        <v>0</v>
      </c>
      <c r="K163" s="167">
        <v>1.5</v>
      </c>
      <c r="L163" s="167">
        <v>4.375</v>
      </c>
      <c r="M163" s="167">
        <v>60.625</v>
      </c>
      <c r="N163" s="168" t="s">
        <v>124</v>
      </c>
      <c r="R163" s="78"/>
      <c r="Z163" s="57">
        <v>2</v>
      </c>
      <c r="AA163" s="57">
        <v>72</v>
      </c>
      <c r="AB163">
        <v>28</v>
      </c>
    </row>
    <row r="164" spans="1:28" ht="15.75" customHeight="1" thickBot="1" x14ac:dyDescent="0.3">
      <c r="A164" s="1">
        <v>2022</v>
      </c>
      <c r="B164" s="1">
        <v>8</v>
      </c>
      <c r="C164" s="1">
        <v>10</v>
      </c>
      <c r="D164" s="1">
        <v>21.9</v>
      </c>
      <c r="E164" s="1" t="s">
        <v>14</v>
      </c>
      <c r="F164" s="17" t="s">
        <v>16</v>
      </c>
      <c r="G164">
        <f t="shared" si="8"/>
        <v>6.8999999999999986</v>
      </c>
      <c r="H164" s="5">
        <v>44783</v>
      </c>
      <c r="I164" s="60">
        <f t="shared" si="7"/>
        <v>21.9</v>
      </c>
      <c r="J164" s="55">
        <v>0</v>
      </c>
      <c r="K164" s="167">
        <v>0.875</v>
      </c>
      <c r="L164" s="167">
        <v>3.375</v>
      </c>
      <c r="M164" s="167">
        <v>72.625</v>
      </c>
      <c r="N164" s="168" t="s">
        <v>127</v>
      </c>
      <c r="R164" s="78"/>
      <c r="Z164" s="57">
        <v>1</v>
      </c>
      <c r="AA164" s="57">
        <v>65</v>
      </c>
      <c r="AB164">
        <v>31</v>
      </c>
    </row>
    <row r="165" spans="1:28" ht="15.75" customHeight="1" thickBot="1" x14ac:dyDescent="0.3">
      <c r="A165" s="1">
        <v>2022</v>
      </c>
      <c r="B165" s="1">
        <v>8</v>
      </c>
      <c r="C165" s="1">
        <v>11</v>
      </c>
      <c r="D165" s="1">
        <v>21.6</v>
      </c>
      <c r="E165" s="1" t="s">
        <v>14</v>
      </c>
      <c r="F165" s="17" t="s">
        <v>16</v>
      </c>
      <c r="G165">
        <f t="shared" si="8"/>
        <v>6.6000000000000014</v>
      </c>
      <c r="H165" s="5">
        <v>44784</v>
      </c>
      <c r="I165" s="60">
        <f t="shared" si="7"/>
        <v>21.6</v>
      </c>
      <c r="J165" s="55">
        <v>0</v>
      </c>
      <c r="K165" s="167">
        <v>1.375</v>
      </c>
      <c r="L165" s="167">
        <v>4.75</v>
      </c>
      <c r="M165" s="167">
        <v>70.5</v>
      </c>
      <c r="N165" s="168" t="s">
        <v>118</v>
      </c>
      <c r="R165" s="78"/>
      <c r="Z165" s="57">
        <v>1</v>
      </c>
      <c r="AA165" s="57">
        <v>58</v>
      </c>
      <c r="AB165">
        <v>29</v>
      </c>
    </row>
    <row r="166" spans="1:28" ht="15.75" customHeight="1" thickBot="1" x14ac:dyDescent="0.3">
      <c r="A166" s="1">
        <v>2022</v>
      </c>
      <c r="B166" s="1">
        <v>8</v>
      </c>
      <c r="C166" s="1">
        <v>12</v>
      </c>
      <c r="D166" s="1">
        <v>20.9</v>
      </c>
      <c r="E166" s="1" t="s">
        <v>14</v>
      </c>
      <c r="F166" s="17" t="s">
        <v>16</v>
      </c>
      <c r="G166">
        <f t="shared" si="8"/>
        <v>5.8999999999999986</v>
      </c>
      <c r="H166" s="5">
        <v>44785</v>
      </c>
      <c r="I166" s="60">
        <f t="shared" si="7"/>
        <v>20.9</v>
      </c>
      <c r="J166" s="55">
        <v>0.7</v>
      </c>
      <c r="K166" s="167">
        <v>0.875</v>
      </c>
      <c r="L166" s="167">
        <v>3.5</v>
      </c>
      <c r="M166" s="167">
        <v>74.5</v>
      </c>
      <c r="N166" s="168" t="s">
        <v>129</v>
      </c>
      <c r="R166" s="78"/>
      <c r="Z166" s="57">
        <v>1</v>
      </c>
      <c r="AA166" s="57">
        <v>47</v>
      </c>
      <c r="AB166">
        <v>17</v>
      </c>
    </row>
    <row r="167" spans="1:28" ht="15.75" customHeight="1" thickBot="1" x14ac:dyDescent="0.3">
      <c r="A167" s="1">
        <v>2022</v>
      </c>
      <c r="B167" s="1">
        <v>8</v>
      </c>
      <c r="C167" s="1">
        <v>13</v>
      </c>
      <c r="D167" s="1">
        <v>18.5</v>
      </c>
      <c r="E167" s="1" t="s">
        <v>14</v>
      </c>
      <c r="F167" s="17" t="s">
        <v>16</v>
      </c>
      <c r="G167">
        <f t="shared" si="8"/>
        <v>3.5</v>
      </c>
      <c r="H167" s="5">
        <v>44786</v>
      </c>
      <c r="I167" s="60">
        <f t="shared" si="7"/>
        <v>18.5</v>
      </c>
      <c r="J167" s="55">
        <v>1</v>
      </c>
      <c r="K167" s="167">
        <v>1.375</v>
      </c>
      <c r="L167" s="167">
        <v>4.875</v>
      </c>
      <c r="M167" s="167">
        <v>89.5</v>
      </c>
      <c r="N167" s="168" t="s">
        <v>119</v>
      </c>
      <c r="R167" s="78"/>
      <c r="Z167" s="57">
        <v>1</v>
      </c>
      <c r="AA167" s="57">
        <v>38</v>
      </c>
      <c r="AB167">
        <v>12</v>
      </c>
    </row>
    <row r="168" spans="1:28" ht="15.75" customHeight="1" thickBot="1" x14ac:dyDescent="0.3">
      <c r="A168" s="1">
        <v>2022</v>
      </c>
      <c r="B168" s="1">
        <v>8</v>
      </c>
      <c r="C168" s="1">
        <v>14</v>
      </c>
      <c r="D168" s="1">
        <v>19.2</v>
      </c>
      <c r="E168" s="1" t="s">
        <v>14</v>
      </c>
      <c r="F168" s="17" t="s">
        <v>16</v>
      </c>
      <c r="G168">
        <f t="shared" si="8"/>
        <v>4.1999999999999993</v>
      </c>
      <c r="H168" s="5">
        <v>44787</v>
      </c>
      <c r="I168" s="60">
        <f t="shared" si="7"/>
        <v>19.2</v>
      </c>
      <c r="J168" s="55">
        <v>0.6</v>
      </c>
      <c r="K168" s="167">
        <v>3.625</v>
      </c>
      <c r="L168" s="167">
        <v>8.25</v>
      </c>
      <c r="M168" s="167">
        <v>61.375</v>
      </c>
      <c r="N168" s="168" t="s">
        <v>122</v>
      </c>
      <c r="R168" s="78"/>
      <c r="Z168" s="57">
        <v>1</v>
      </c>
      <c r="AA168" s="57">
        <v>34</v>
      </c>
      <c r="AB168">
        <v>9</v>
      </c>
    </row>
    <row r="169" spans="1:28" ht="15.75" customHeight="1" thickBot="1" x14ac:dyDescent="0.3">
      <c r="A169" s="51">
        <v>2022</v>
      </c>
      <c r="B169" s="51">
        <v>8</v>
      </c>
      <c r="C169" s="51">
        <v>15</v>
      </c>
      <c r="D169" s="51">
        <v>16.399999999999999</v>
      </c>
      <c r="E169" s="51" t="s">
        <v>14</v>
      </c>
      <c r="F169" s="17" t="s">
        <v>16</v>
      </c>
      <c r="G169" s="30">
        <f t="shared" si="8"/>
        <v>1.3999999999999986</v>
      </c>
      <c r="H169" s="31">
        <v>44788</v>
      </c>
      <c r="I169" s="117">
        <f t="shared" si="7"/>
        <v>16.399999999999999</v>
      </c>
      <c r="J169" s="55">
        <v>0</v>
      </c>
      <c r="K169" s="167">
        <v>2.375</v>
      </c>
      <c r="L169" s="167">
        <v>7.25</v>
      </c>
      <c r="M169" s="167">
        <v>64.25</v>
      </c>
      <c r="N169" s="168" t="s">
        <v>123</v>
      </c>
      <c r="R169" s="78"/>
      <c r="AA169" s="57">
        <v>32</v>
      </c>
      <c r="AB169">
        <v>15</v>
      </c>
    </row>
    <row r="170" spans="1:28" ht="15.75" customHeight="1" thickBot="1" x14ac:dyDescent="0.3">
      <c r="A170" s="1">
        <v>2022</v>
      </c>
      <c r="B170" s="1">
        <v>8</v>
      </c>
      <c r="C170" s="1">
        <v>16</v>
      </c>
      <c r="D170" s="1">
        <v>13</v>
      </c>
      <c r="E170" s="1" t="s">
        <v>13</v>
      </c>
      <c r="F170" s="38" t="s">
        <v>17</v>
      </c>
      <c r="G170">
        <f>D170-10</f>
        <v>3</v>
      </c>
      <c r="H170" s="5">
        <v>44789</v>
      </c>
      <c r="I170" s="60">
        <f t="shared" si="7"/>
        <v>13</v>
      </c>
      <c r="J170" s="55">
        <v>0.1</v>
      </c>
      <c r="K170" s="167">
        <v>1.625</v>
      </c>
      <c r="L170" s="167">
        <v>5.875</v>
      </c>
      <c r="M170" s="167">
        <v>62.875</v>
      </c>
      <c r="N170" s="168" t="s">
        <v>123</v>
      </c>
      <c r="R170" s="78"/>
      <c r="AA170" s="57">
        <v>26</v>
      </c>
      <c r="AB170">
        <v>6</v>
      </c>
    </row>
    <row r="171" spans="1:28" ht="15.75" customHeight="1" thickBot="1" x14ac:dyDescent="0.3">
      <c r="A171" s="1">
        <v>2022</v>
      </c>
      <c r="B171" s="1">
        <v>8</v>
      </c>
      <c r="C171" s="1">
        <v>17</v>
      </c>
      <c r="D171" s="1">
        <v>13.1</v>
      </c>
      <c r="E171" s="1" t="s">
        <v>13</v>
      </c>
      <c r="F171" s="19" t="s">
        <v>17</v>
      </c>
      <c r="G171">
        <f t="shared" ref="G171:G210" si="9">D171-10</f>
        <v>3.0999999999999996</v>
      </c>
      <c r="H171" s="5">
        <v>44790</v>
      </c>
      <c r="I171" s="60">
        <f t="shared" si="7"/>
        <v>13.1</v>
      </c>
      <c r="J171" s="55">
        <v>0.4</v>
      </c>
      <c r="K171" s="167">
        <v>2</v>
      </c>
      <c r="L171" s="167">
        <v>6</v>
      </c>
      <c r="M171" s="167">
        <v>71.5</v>
      </c>
      <c r="N171" s="168" t="s">
        <v>120</v>
      </c>
      <c r="R171" s="78"/>
      <c r="AA171" s="57">
        <v>20</v>
      </c>
      <c r="AB171">
        <v>5</v>
      </c>
    </row>
    <row r="172" spans="1:28" ht="15.75" customHeight="1" thickBot="1" x14ac:dyDescent="0.3">
      <c r="A172" s="1">
        <v>2022</v>
      </c>
      <c r="B172" s="1">
        <v>8</v>
      </c>
      <c r="C172" s="1">
        <v>18</v>
      </c>
      <c r="D172" s="1">
        <v>10.9</v>
      </c>
      <c r="E172" s="1" t="s">
        <v>13</v>
      </c>
      <c r="F172" s="19" t="s">
        <v>17</v>
      </c>
      <c r="G172">
        <f t="shared" si="9"/>
        <v>0.90000000000000036</v>
      </c>
      <c r="H172" s="5">
        <v>44791</v>
      </c>
      <c r="I172" s="60">
        <f t="shared" si="7"/>
        <v>10.9</v>
      </c>
      <c r="J172" s="55">
        <v>1.9</v>
      </c>
      <c r="K172" s="167">
        <v>1.375</v>
      </c>
      <c r="L172" s="167">
        <v>5.125</v>
      </c>
      <c r="M172" s="167">
        <v>78.125</v>
      </c>
      <c r="N172" s="168" t="s">
        <v>120</v>
      </c>
      <c r="R172" s="78"/>
      <c r="AA172" s="57">
        <v>13</v>
      </c>
      <c r="AB172">
        <v>3</v>
      </c>
    </row>
    <row r="173" spans="1:28" ht="15.75" customHeight="1" thickBot="1" x14ac:dyDescent="0.3">
      <c r="A173" s="1">
        <v>2022</v>
      </c>
      <c r="B173" s="1">
        <v>8</v>
      </c>
      <c r="C173" s="1">
        <v>19</v>
      </c>
      <c r="D173" s="1">
        <v>11.5</v>
      </c>
      <c r="E173" s="1" t="s">
        <v>13</v>
      </c>
      <c r="F173" s="19" t="s">
        <v>17</v>
      </c>
      <c r="G173">
        <f t="shared" si="9"/>
        <v>1.5</v>
      </c>
      <c r="H173" s="5">
        <v>44792</v>
      </c>
      <c r="I173" s="60">
        <f t="shared" si="7"/>
        <v>11.5</v>
      </c>
      <c r="J173" s="55">
        <v>0</v>
      </c>
      <c r="K173" s="167">
        <v>1.125</v>
      </c>
      <c r="L173" s="167">
        <v>3.75</v>
      </c>
      <c r="M173" s="167">
        <v>75.25</v>
      </c>
      <c r="N173" s="168" t="s">
        <v>122</v>
      </c>
      <c r="R173" s="78"/>
      <c r="AA173" s="57">
        <v>4</v>
      </c>
      <c r="AB173">
        <v>7</v>
      </c>
    </row>
    <row r="174" spans="1:28" ht="15.75" customHeight="1" thickBot="1" x14ac:dyDescent="0.3">
      <c r="A174" s="1">
        <v>2022</v>
      </c>
      <c r="B174" s="1">
        <v>8</v>
      </c>
      <c r="C174" s="1">
        <v>20</v>
      </c>
      <c r="D174" s="1">
        <v>11.4</v>
      </c>
      <c r="E174" s="1" t="s">
        <v>13</v>
      </c>
      <c r="F174" s="19" t="s">
        <v>17</v>
      </c>
      <c r="G174">
        <f t="shared" si="9"/>
        <v>1.4000000000000004</v>
      </c>
      <c r="H174" s="5">
        <v>44793</v>
      </c>
      <c r="I174" s="60">
        <f t="shared" si="7"/>
        <v>11.4</v>
      </c>
      <c r="J174" s="55">
        <v>0.4</v>
      </c>
      <c r="K174" s="167">
        <v>0.875</v>
      </c>
      <c r="L174" s="167">
        <v>3.375</v>
      </c>
      <c r="M174" s="167">
        <v>82.375</v>
      </c>
      <c r="N174" s="168" t="s">
        <v>120</v>
      </c>
      <c r="R174" s="78"/>
      <c r="AA174" s="57">
        <v>1</v>
      </c>
      <c r="AB174">
        <v>4</v>
      </c>
    </row>
    <row r="175" spans="1:28" ht="15.75" customHeight="1" thickBot="1" x14ac:dyDescent="0.3">
      <c r="A175" s="1">
        <v>2022</v>
      </c>
      <c r="B175" s="1">
        <v>8</v>
      </c>
      <c r="C175" s="1">
        <v>21</v>
      </c>
      <c r="D175" s="1">
        <v>14.6</v>
      </c>
      <c r="E175" s="1" t="s">
        <v>13</v>
      </c>
      <c r="F175" s="19" t="s">
        <v>17</v>
      </c>
      <c r="G175">
        <f t="shared" si="9"/>
        <v>4.5999999999999996</v>
      </c>
      <c r="H175" s="5">
        <v>44794</v>
      </c>
      <c r="I175" s="60">
        <f t="shared" si="7"/>
        <v>14.6</v>
      </c>
      <c r="J175" s="55">
        <v>0</v>
      </c>
      <c r="K175" s="167">
        <v>1.5</v>
      </c>
      <c r="L175" s="167">
        <v>4.25</v>
      </c>
      <c r="M175" s="167">
        <v>68.875</v>
      </c>
      <c r="N175" s="168" t="s">
        <v>122</v>
      </c>
      <c r="R175" s="78"/>
    </row>
    <row r="176" spans="1:28" ht="15.75" customHeight="1" thickBot="1" x14ac:dyDescent="0.3">
      <c r="A176" s="1">
        <v>2022</v>
      </c>
      <c r="B176" s="1">
        <v>8</v>
      </c>
      <c r="C176" s="1">
        <v>22</v>
      </c>
      <c r="D176" s="1">
        <v>14.2</v>
      </c>
      <c r="E176" s="1" t="s">
        <v>13</v>
      </c>
      <c r="F176" s="19" t="s">
        <v>17</v>
      </c>
      <c r="G176">
        <f t="shared" si="9"/>
        <v>4.1999999999999993</v>
      </c>
      <c r="H176" s="5">
        <v>44795</v>
      </c>
      <c r="I176" s="60">
        <f t="shared" si="7"/>
        <v>14.2</v>
      </c>
      <c r="J176" s="55">
        <v>1.3</v>
      </c>
      <c r="K176" s="167">
        <v>1.25</v>
      </c>
      <c r="L176" s="167">
        <v>4</v>
      </c>
      <c r="M176" s="167">
        <v>84.25</v>
      </c>
      <c r="N176" s="168" t="s">
        <v>119</v>
      </c>
      <c r="R176" s="78"/>
    </row>
    <row r="177" spans="1:18" ht="15.75" customHeight="1" thickBot="1" x14ac:dyDescent="0.3">
      <c r="A177" s="1">
        <v>2022</v>
      </c>
      <c r="B177" s="1">
        <v>8</v>
      </c>
      <c r="C177" s="1">
        <v>23</v>
      </c>
      <c r="D177" s="1">
        <v>14.7</v>
      </c>
      <c r="E177" s="1" t="s">
        <v>13</v>
      </c>
      <c r="F177" s="19" t="s">
        <v>17</v>
      </c>
      <c r="G177">
        <f t="shared" si="9"/>
        <v>4.6999999999999993</v>
      </c>
      <c r="H177" s="5">
        <v>44796</v>
      </c>
      <c r="I177" s="60">
        <f t="shared" si="7"/>
        <v>14.7</v>
      </c>
      <c r="J177" s="55">
        <v>0</v>
      </c>
      <c r="K177" s="167">
        <v>0.875</v>
      </c>
      <c r="L177" s="167">
        <v>3.375</v>
      </c>
      <c r="M177" s="167">
        <v>67.375</v>
      </c>
      <c r="N177" s="168" t="s">
        <v>127</v>
      </c>
      <c r="R177" s="78"/>
    </row>
    <row r="178" spans="1:18" ht="15.75" customHeight="1" thickBot="1" x14ac:dyDescent="0.3">
      <c r="A178" s="1">
        <v>2022</v>
      </c>
      <c r="B178" s="1">
        <v>8</v>
      </c>
      <c r="C178" s="1">
        <v>24</v>
      </c>
      <c r="D178" s="1">
        <v>13.7</v>
      </c>
      <c r="E178" s="1" t="s">
        <v>13</v>
      </c>
      <c r="F178" s="19" t="s">
        <v>17</v>
      </c>
      <c r="G178">
        <f t="shared" si="9"/>
        <v>3.6999999999999993</v>
      </c>
      <c r="H178" s="5">
        <v>44797</v>
      </c>
      <c r="I178" s="60">
        <f t="shared" si="7"/>
        <v>13.7</v>
      </c>
      <c r="J178" s="55">
        <v>0</v>
      </c>
      <c r="K178" s="167">
        <v>0.875</v>
      </c>
      <c r="L178" s="167">
        <v>3.125</v>
      </c>
      <c r="M178" s="167">
        <v>66.375</v>
      </c>
      <c r="N178" s="168" t="s">
        <v>130</v>
      </c>
      <c r="R178" s="78"/>
    </row>
    <row r="179" spans="1:18" ht="15.75" customHeight="1" thickBot="1" x14ac:dyDescent="0.3">
      <c r="A179" s="1">
        <v>2022</v>
      </c>
      <c r="B179" s="1">
        <v>8</v>
      </c>
      <c r="C179" s="1">
        <v>25</v>
      </c>
      <c r="D179" s="1">
        <v>16.2</v>
      </c>
      <c r="E179" s="1" t="s">
        <v>14</v>
      </c>
      <c r="F179" s="19" t="s">
        <v>17</v>
      </c>
      <c r="G179">
        <f t="shared" si="9"/>
        <v>6.1999999999999993</v>
      </c>
      <c r="H179" s="5">
        <v>44798</v>
      </c>
      <c r="I179" s="60">
        <f t="shared" si="7"/>
        <v>16.2</v>
      </c>
      <c r="J179" s="55">
        <v>0</v>
      </c>
      <c r="K179" s="167">
        <v>0.75</v>
      </c>
      <c r="L179" s="167">
        <v>2.875</v>
      </c>
      <c r="M179" s="167">
        <v>70.5</v>
      </c>
      <c r="N179" s="168" t="s">
        <v>124</v>
      </c>
      <c r="R179" s="78"/>
    </row>
    <row r="180" spans="1:18" ht="15.75" customHeight="1" thickBot="1" x14ac:dyDescent="0.3">
      <c r="A180" s="1">
        <v>2022</v>
      </c>
      <c r="B180" s="1">
        <v>8</v>
      </c>
      <c r="C180" s="1">
        <v>26</v>
      </c>
      <c r="D180" s="1">
        <v>17.5</v>
      </c>
      <c r="E180" s="1" t="s">
        <v>14</v>
      </c>
      <c r="F180" s="19" t="s">
        <v>17</v>
      </c>
      <c r="G180">
        <f t="shared" si="9"/>
        <v>7.5</v>
      </c>
      <c r="H180" s="5">
        <v>44799</v>
      </c>
      <c r="I180" s="60">
        <f t="shared" si="7"/>
        <v>17.5</v>
      </c>
      <c r="J180" s="55">
        <v>0</v>
      </c>
      <c r="K180" s="167">
        <v>0.75</v>
      </c>
      <c r="L180" s="167">
        <v>3.5</v>
      </c>
      <c r="M180" s="167">
        <v>74.375</v>
      </c>
      <c r="N180" s="168" t="s">
        <v>124</v>
      </c>
      <c r="R180" s="78"/>
    </row>
    <row r="181" spans="1:18" ht="15.75" customHeight="1" thickBot="1" x14ac:dyDescent="0.3">
      <c r="A181" s="1">
        <v>2022</v>
      </c>
      <c r="B181" s="1">
        <v>8</v>
      </c>
      <c r="C181" s="1">
        <v>27</v>
      </c>
      <c r="D181" s="1">
        <v>17</v>
      </c>
      <c r="E181" s="1" t="s">
        <v>14</v>
      </c>
      <c r="F181" s="19" t="s">
        <v>17</v>
      </c>
      <c r="G181">
        <f t="shared" si="9"/>
        <v>7</v>
      </c>
      <c r="H181" s="5">
        <v>44800</v>
      </c>
      <c r="I181" s="60">
        <f t="shared" si="7"/>
        <v>17</v>
      </c>
      <c r="J181" s="55">
        <v>0</v>
      </c>
      <c r="K181" s="167">
        <v>1.75</v>
      </c>
      <c r="L181" s="167">
        <v>5.5</v>
      </c>
      <c r="M181" s="167">
        <v>66.25</v>
      </c>
      <c r="N181" s="168" t="s">
        <v>123</v>
      </c>
      <c r="R181" s="78"/>
    </row>
    <row r="182" spans="1:18" ht="15.75" customHeight="1" thickBot="1" x14ac:dyDescent="0.3">
      <c r="A182" s="1">
        <v>2022</v>
      </c>
      <c r="B182" s="1">
        <v>8</v>
      </c>
      <c r="C182" s="1">
        <v>28</v>
      </c>
      <c r="D182" s="1">
        <v>12.8</v>
      </c>
      <c r="E182" s="1" t="s">
        <v>13</v>
      </c>
      <c r="F182" s="19" t="s">
        <v>17</v>
      </c>
      <c r="G182">
        <f t="shared" si="9"/>
        <v>2.8000000000000007</v>
      </c>
      <c r="H182" s="5">
        <v>44801</v>
      </c>
      <c r="I182" s="60">
        <f t="shared" si="7"/>
        <v>12.8</v>
      </c>
      <c r="J182" s="55">
        <v>0</v>
      </c>
      <c r="K182" s="167">
        <v>1.625</v>
      </c>
      <c r="L182" s="167">
        <v>4.125</v>
      </c>
      <c r="M182" s="167">
        <v>56.75</v>
      </c>
      <c r="N182" s="168" t="s">
        <v>123</v>
      </c>
      <c r="R182" s="78"/>
    </row>
    <row r="183" spans="1:18" ht="15.75" customHeight="1" thickBot="1" x14ac:dyDescent="0.3">
      <c r="A183" s="1">
        <v>2022</v>
      </c>
      <c r="B183" s="1">
        <v>8</v>
      </c>
      <c r="C183" s="1">
        <v>29</v>
      </c>
      <c r="D183" s="1">
        <v>16.5</v>
      </c>
      <c r="E183" s="1" t="s">
        <v>14</v>
      </c>
      <c r="F183" s="19" t="s">
        <v>17</v>
      </c>
      <c r="G183">
        <f t="shared" si="9"/>
        <v>6.5</v>
      </c>
      <c r="H183" s="5">
        <v>44802</v>
      </c>
      <c r="I183" s="60">
        <f t="shared" si="7"/>
        <v>16.5</v>
      </c>
      <c r="J183" s="55">
        <v>0</v>
      </c>
      <c r="K183" s="167">
        <v>2.25</v>
      </c>
      <c r="L183" s="167">
        <v>5.375</v>
      </c>
      <c r="M183" s="167">
        <v>50.875</v>
      </c>
      <c r="N183" s="168" t="s">
        <v>122</v>
      </c>
      <c r="R183" s="78"/>
    </row>
    <row r="184" spans="1:18" ht="15.75" customHeight="1" thickBot="1" x14ac:dyDescent="0.3">
      <c r="A184" s="1">
        <v>2022</v>
      </c>
      <c r="B184" s="1">
        <v>8</v>
      </c>
      <c r="C184" s="1">
        <v>30</v>
      </c>
      <c r="D184" s="1">
        <v>18.3</v>
      </c>
      <c r="E184" s="1" t="s">
        <v>14</v>
      </c>
      <c r="F184" s="19" t="s">
        <v>17</v>
      </c>
      <c r="G184">
        <f t="shared" si="9"/>
        <v>8.3000000000000007</v>
      </c>
      <c r="H184" s="5">
        <v>44803</v>
      </c>
      <c r="I184" s="60">
        <f t="shared" si="7"/>
        <v>18.3</v>
      </c>
      <c r="J184" s="55">
        <v>0</v>
      </c>
      <c r="K184" s="167">
        <v>1</v>
      </c>
      <c r="L184" s="167">
        <v>2.5</v>
      </c>
      <c r="M184" s="167">
        <v>57.25</v>
      </c>
      <c r="N184" s="168" t="s">
        <v>117</v>
      </c>
      <c r="R184" s="78"/>
    </row>
    <row r="185" spans="1:18" ht="15.75" customHeight="1" thickBot="1" x14ac:dyDescent="0.3">
      <c r="A185" s="1">
        <v>2022</v>
      </c>
      <c r="B185" s="1">
        <v>8</v>
      </c>
      <c r="C185" s="1">
        <v>31</v>
      </c>
      <c r="D185" s="1">
        <v>19.3</v>
      </c>
      <c r="E185" s="1" t="s">
        <v>14</v>
      </c>
      <c r="F185" s="19" t="s">
        <v>17</v>
      </c>
      <c r="G185">
        <f t="shared" si="9"/>
        <v>9.3000000000000007</v>
      </c>
      <c r="H185" s="5">
        <v>44804</v>
      </c>
      <c r="I185" s="60">
        <f t="shared" si="7"/>
        <v>19.3</v>
      </c>
      <c r="J185" s="55">
        <v>0</v>
      </c>
      <c r="K185" s="167">
        <v>0.875</v>
      </c>
      <c r="L185" s="167">
        <v>3.375</v>
      </c>
      <c r="M185" s="167">
        <v>54.75</v>
      </c>
      <c r="N185" s="168" t="s">
        <v>117</v>
      </c>
      <c r="R185" s="78"/>
    </row>
    <row r="186" spans="1:18" ht="15.75" customHeight="1" thickBot="1" x14ac:dyDescent="0.3">
      <c r="A186" s="1">
        <v>2022</v>
      </c>
      <c r="B186" s="1">
        <v>9</v>
      </c>
      <c r="C186" s="1">
        <v>1</v>
      </c>
      <c r="D186" s="1">
        <v>20.5</v>
      </c>
      <c r="E186" s="1" t="s">
        <v>14</v>
      </c>
      <c r="F186" s="19" t="s">
        <v>17</v>
      </c>
      <c r="G186">
        <f t="shared" si="9"/>
        <v>10.5</v>
      </c>
      <c r="H186" s="5">
        <v>44805</v>
      </c>
      <c r="I186" s="60">
        <f t="shared" si="7"/>
        <v>20.5</v>
      </c>
      <c r="J186" s="55">
        <v>0</v>
      </c>
      <c r="K186" s="167">
        <v>2.25</v>
      </c>
      <c r="L186" s="167">
        <v>6</v>
      </c>
      <c r="M186" s="167">
        <v>37</v>
      </c>
      <c r="N186" s="168" t="s">
        <v>119</v>
      </c>
      <c r="R186" s="78"/>
    </row>
    <row r="187" spans="1:18" ht="15.75" customHeight="1" thickBot="1" x14ac:dyDescent="0.3">
      <c r="A187" s="1">
        <v>2022</v>
      </c>
      <c r="B187" s="1">
        <v>9</v>
      </c>
      <c r="C187" s="1">
        <v>2</v>
      </c>
      <c r="D187" s="1">
        <v>20.9</v>
      </c>
      <c r="E187" s="1" t="s">
        <v>14</v>
      </c>
      <c r="F187" s="19" t="s">
        <v>17</v>
      </c>
      <c r="G187">
        <f t="shared" si="9"/>
        <v>10.899999999999999</v>
      </c>
      <c r="H187" s="5">
        <v>44806</v>
      </c>
      <c r="I187" s="60">
        <f t="shared" si="7"/>
        <v>20.9</v>
      </c>
      <c r="J187" s="55">
        <v>0</v>
      </c>
      <c r="K187" s="167">
        <v>1.875</v>
      </c>
      <c r="L187" s="167">
        <v>5.875</v>
      </c>
      <c r="M187" s="167">
        <v>65.125</v>
      </c>
      <c r="N187" s="168" t="s">
        <v>119</v>
      </c>
      <c r="R187" s="78"/>
    </row>
    <row r="188" spans="1:18" ht="15.75" customHeight="1" thickBot="1" x14ac:dyDescent="0.3">
      <c r="A188" s="1">
        <v>2022</v>
      </c>
      <c r="B188" s="1">
        <v>9</v>
      </c>
      <c r="C188" s="1">
        <v>3</v>
      </c>
      <c r="D188" s="1">
        <v>15.2</v>
      </c>
      <c r="E188" s="1" t="s">
        <v>14</v>
      </c>
      <c r="F188" s="19" t="s">
        <v>17</v>
      </c>
      <c r="G188">
        <f t="shared" si="9"/>
        <v>5.1999999999999993</v>
      </c>
      <c r="H188" s="5">
        <v>44807</v>
      </c>
      <c r="I188" s="60">
        <f t="shared" si="7"/>
        <v>15.2</v>
      </c>
      <c r="J188" s="55">
        <v>0</v>
      </c>
      <c r="K188" s="167">
        <v>1.375</v>
      </c>
      <c r="L188" s="167">
        <v>4.375</v>
      </c>
      <c r="M188" s="167">
        <v>52.375</v>
      </c>
      <c r="N188" s="168" t="s">
        <v>124</v>
      </c>
      <c r="R188" s="78"/>
    </row>
    <row r="189" spans="1:18" ht="15.75" customHeight="1" thickBot="1" x14ac:dyDescent="0.3">
      <c r="A189" s="1">
        <v>2022</v>
      </c>
      <c r="B189" s="1">
        <v>9</v>
      </c>
      <c r="C189" s="1">
        <v>4</v>
      </c>
      <c r="D189" s="1">
        <v>19.7</v>
      </c>
      <c r="E189" s="1" t="s">
        <v>14</v>
      </c>
      <c r="F189" s="19" t="s">
        <v>17</v>
      </c>
      <c r="G189">
        <f t="shared" si="9"/>
        <v>9.6999999999999993</v>
      </c>
      <c r="H189" s="5">
        <v>44808</v>
      </c>
      <c r="I189" s="60">
        <f t="shared" si="7"/>
        <v>19.7</v>
      </c>
      <c r="J189" s="55">
        <v>0</v>
      </c>
      <c r="K189" s="167">
        <v>2.25</v>
      </c>
      <c r="L189" s="167">
        <v>6.875</v>
      </c>
      <c r="M189" s="167">
        <v>51.875</v>
      </c>
      <c r="N189" s="168" t="s">
        <v>119</v>
      </c>
      <c r="R189" s="78"/>
    </row>
    <row r="190" spans="1:18" ht="15.75" customHeight="1" thickBot="1" x14ac:dyDescent="0.3">
      <c r="A190" s="1">
        <v>2022</v>
      </c>
      <c r="B190" s="1">
        <v>9</v>
      </c>
      <c r="C190" s="1">
        <v>5</v>
      </c>
      <c r="D190" s="1">
        <v>15.8</v>
      </c>
      <c r="E190" s="1" t="s">
        <v>14</v>
      </c>
      <c r="F190" s="19" t="s">
        <v>17</v>
      </c>
      <c r="G190">
        <f t="shared" si="9"/>
        <v>5.8000000000000007</v>
      </c>
      <c r="H190" s="5">
        <v>44809</v>
      </c>
      <c r="I190" s="60">
        <f t="shared" si="7"/>
        <v>15.8</v>
      </c>
      <c r="J190" s="55">
        <v>0</v>
      </c>
      <c r="K190" s="167">
        <v>1.125</v>
      </c>
      <c r="L190" s="167">
        <v>3.75</v>
      </c>
      <c r="M190" s="167">
        <v>53.75</v>
      </c>
      <c r="N190" s="168" t="s">
        <v>120</v>
      </c>
      <c r="R190" s="78"/>
    </row>
    <row r="191" spans="1:18" ht="15.75" customHeight="1" thickBot="1" x14ac:dyDescent="0.3">
      <c r="A191" s="1">
        <v>2022</v>
      </c>
      <c r="B191" s="1">
        <v>9</v>
      </c>
      <c r="C191" s="1">
        <v>6</v>
      </c>
      <c r="D191" s="1">
        <v>17.3</v>
      </c>
      <c r="E191" s="1" t="s">
        <v>14</v>
      </c>
      <c r="F191" s="19" t="s">
        <v>17</v>
      </c>
      <c r="G191">
        <f t="shared" si="9"/>
        <v>7.3000000000000007</v>
      </c>
      <c r="H191" s="5">
        <v>44810</v>
      </c>
      <c r="I191" s="60">
        <f t="shared" si="7"/>
        <v>17.3</v>
      </c>
      <c r="J191" s="55">
        <v>0</v>
      </c>
      <c r="K191" s="167">
        <v>1.5</v>
      </c>
      <c r="L191" s="167">
        <v>4.625</v>
      </c>
      <c r="M191" s="167">
        <v>40.5</v>
      </c>
      <c r="N191" s="168" t="s">
        <v>121</v>
      </c>
      <c r="R191" s="78"/>
    </row>
    <row r="192" spans="1:18" ht="15.75" customHeight="1" thickBot="1" x14ac:dyDescent="0.3">
      <c r="A192" s="1">
        <v>2022</v>
      </c>
      <c r="B192" s="1">
        <v>9</v>
      </c>
      <c r="C192" s="1">
        <v>7</v>
      </c>
      <c r="D192" s="1">
        <v>24.5</v>
      </c>
      <c r="E192" s="1" t="s">
        <v>14</v>
      </c>
      <c r="F192" s="19" t="s">
        <v>17</v>
      </c>
      <c r="G192">
        <f t="shared" si="9"/>
        <v>14.5</v>
      </c>
      <c r="H192" s="5">
        <v>44811</v>
      </c>
      <c r="I192" s="60">
        <f t="shared" si="7"/>
        <v>24.5</v>
      </c>
      <c r="J192" s="55">
        <v>0</v>
      </c>
      <c r="K192" s="167">
        <v>4.5</v>
      </c>
      <c r="L192" s="167">
        <v>10.75</v>
      </c>
      <c r="M192" s="167">
        <v>29.375</v>
      </c>
      <c r="N192" s="168" t="s">
        <v>122</v>
      </c>
      <c r="R192" s="78"/>
    </row>
    <row r="193" spans="1:18" ht="15.75" customHeight="1" thickBot="1" x14ac:dyDescent="0.3">
      <c r="A193" s="1">
        <v>2022</v>
      </c>
      <c r="B193" s="1">
        <v>9</v>
      </c>
      <c r="C193" s="1">
        <v>8</v>
      </c>
      <c r="D193" s="1">
        <v>16.100000000000001</v>
      </c>
      <c r="E193" s="1" t="s">
        <v>14</v>
      </c>
      <c r="F193" s="19" t="s">
        <v>17</v>
      </c>
      <c r="G193">
        <f t="shared" si="9"/>
        <v>6.1000000000000014</v>
      </c>
      <c r="H193" s="5">
        <v>44812</v>
      </c>
      <c r="I193" s="60">
        <f t="shared" si="7"/>
        <v>16.100000000000001</v>
      </c>
      <c r="J193" s="55">
        <v>0</v>
      </c>
      <c r="K193" s="167">
        <v>3</v>
      </c>
      <c r="L193" s="167">
        <v>7.75</v>
      </c>
      <c r="M193" s="167">
        <v>47.75</v>
      </c>
      <c r="N193" s="168" t="s">
        <v>122</v>
      </c>
      <c r="R193" s="78"/>
    </row>
    <row r="194" spans="1:18" ht="15.75" customHeight="1" thickBot="1" x14ac:dyDescent="0.3">
      <c r="A194" s="1">
        <v>2022</v>
      </c>
      <c r="B194" s="1">
        <v>9</v>
      </c>
      <c r="C194" s="1">
        <v>9</v>
      </c>
      <c r="D194" s="1">
        <v>11.8</v>
      </c>
      <c r="E194" s="1" t="s">
        <v>13</v>
      </c>
      <c r="F194" s="19" t="s">
        <v>17</v>
      </c>
      <c r="G194">
        <f t="shared" si="9"/>
        <v>1.8000000000000007</v>
      </c>
      <c r="H194" s="5">
        <v>44813</v>
      </c>
      <c r="I194" s="60">
        <f t="shared" si="7"/>
        <v>11.8</v>
      </c>
      <c r="J194" s="55">
        <v>0.2</v>
      </c>
      <c r="K194" s="167">
        <v>1.375</v>
      </c>
      <c r="L194" s="167">
        <v>4.25</v>
      </c>
      <c r="M194" s="167">
        <v>52.625</v>
      </c>
      <c r="N194" s="168" t="s">
        <v>122</v>
      </c>
      <c r="R194" s="78"/>
    </row>
    <row r="195" spans="1:18" ht="15.75" customHeight="1" thickBot="1" x14ac:dyDescent="0.3">
      <c r="A195" s="1">
        <v>2022</v>
      </c>
      <c r="B195" s="1">
        <v>9</v>
      </c>
      <c r="C195" s="1">
        <v>10</v>
      </c>
      <c r="D195" s="1">
        <v>11.5</v>
      </c>
      <c r="E195" s="1" t="s">
        <v>13</v>
      </c>
      <c r="F195" s="19" t="s">
        <v>17</v>
      </c>
      <c r="G195">
        <f t="shared" si="9"/>
        <v>1.5</v>
      </c>
      <c r="H195" s="5">
        <v>44814</v>
      </c>
      <c r="I195" s="60">
        <f t="shared" ref="I195:I215" si="10">D195</f>
        <v>11.5</v>
      </c>
      <c r="J195" s="55">
        <v>0</v>
      </c>
      <c r="K195" s="167">
        <v>1.125</v>
      </c>
      <c r="L195" s="167">
        <v>3.625</v>
      </c>
      <c r="M195" s="167">
        <v>40.875</v>
      </c>
      <c r="N195" s="168" t="s">
        <v>121</v>
      </c>
      <c r="R195" s="78"/>
    </row>
    <row r="196" spans="1:18" ht="15.75" customHeight="1" thickBot="1" x14ac:dyDescent="0.3">
      <c r="A196" s="1">
        <v>2022</v>
      </c>
      <c r="B196" s="1">
        <v>9</v>
      </c>
      <c r="C196" s="1">
        <v>11</v>
      </c>
      <c r="D196" s="1">
        <v>11.3</v>
      </c>
      <c r="E196" s="1" t="s">
        <v>13</v>
      </c>
      <c r="F196" s="19" t="s">
        <v>17</v>
      </c>
      <c r="G196">
        <f t="shared" si="9"/>
        <v>1.3000000000000007</v>
      </c>
      <c r="H196" s="5">
        <v>44815</v>
      </c>
      <c r="I196" s="60">
        <f t="shared" si="10"/>
        <v>11.3</v>
      </c>
      <c r="J196" s="55">
        <v>0.1</v>
      </c>
      <c r="K196" s="167">
        <v>1.375</v>
      </c>
      <c r="L196" s="167">
        <v>5.625</v>
      </c>
      <c r="M196" s="167">
        <v>64.5</v>
      </c>
      <c r="N196" s="168" t="s">
        <v>124</v>
      </c>
      <c r="R196" s="78"/>
    </row>
    <row r="197" spans="1:18" ht="15.75" customHeight="1" thickBot="1" x14ac:dyDescent="0.3">
      <c r="A197" s="1">
        <v>2022</v>
      </c>
      <c r="B197" s="1">
        <v>9</v>
      </c>
      <c r="C197" s="1">
        <v>12</v>
      </c>
      <c r="D197" s="1">
        <v>11.1</v>
      </c>
      <c r="E197" s="1" t="s">
        <v>13</v>
      </c>
      <c r="F197" s="19" t="s">
        <v>17</v>
      </c>
      <c r="G197">
        <f t="shared" si="9"/>
        <v>1.0999999999999996</v>
      </c>
      <c r="H197" s="5">
        <v>44816</v>
      </c>
      <c r="I197" s="60">
        <f t="shared" si="10"/>
        <v>11.1</v>
      </c>
      <c r="J197" s="55">
        <v>6</v>
      </c>
      <c r="K197" s="167">
        <v>1.625</v>
      </c>
      <c r="L197" s="167">
        <v>5.625</v>
      </c>
      <c r="M197" s="167">
        <v>76.875</v>
      </c>
      <c r="N197" s="168" t="s">
        <v>122</v>
      </c>
      <c r="R197" s="78"/>
    </row>
    <row r="198" spans="1:18" ht="15.75" customHeight="1" thickBot="1" x14ac:dyDescent="0.3">
      <c r="A198" s="1">
        <v>2022</v>
      </c>
      <c r="B198" s="1">
        <v>9</v>
      </c>
      <c r="C198" s="1">
        <v>13</v>
      </c>
      <c r="D198" s="1">
        <v>8.6</v>
      </c>
      <c r="E198" s="1" t="s">
        <v>12</v>
      </c>
      <c r="F198" s="19" t="s">
        <v>17</v>
      </c>
      <c r="G198">
        <f t="shared" si="9"/>
        <v>-1.4000000000000004</v>
      </c>
      <c r="H198" s="5">
        <v>44817</v>
      </c>
      <c r="I198" s="60">
        <f t="shared" si="10"/>
        <v>8.6</v>
      </c>
      <c r="J198" s="55">
        <v>0</v>
      </c>
      <c r="K198" s="167">
        <v>0.875</v>
      </c>
      <c r="L198" s="167">
        <v>3.5</v>
      </c>
      <c r="M198" s="167">
        <v>69.25</v>
      </c>
      <c r="N198" s="168" t="s">
        <v>125</v>
      </c>
      <c r="R198" s="78"/>
    </row>
    <row r="199" spans="1:18" ht="15.75" customHeight="1" thickBot="1" x14ac:dyDescent="0.3">
      <c r="A199" s="1">
        <v>2022</v>
      </c>
      <c r="B199" s="1">
        <v>9</v>
      </c>
      <c r="C199" s="1">
        <v>14</v>
      </c>
      <c r="D199" s="1">
        <v>7.9</v>
      </c>
      <c r="E199" s="1" t="s">
        <v>12</v>
      </c>
      <c r="F199" s="19" t="s">
        <v>17</v>
      </c>
      <c r="G199">
        <f t="shared" si="9"/>
        <v>-2.0999999999999996</v>
      </c>
      <c r="H199" s="5">
        <v>44818</v>
      </c>
      <c r="I199" s="60">
        <f t="shared" si="10"/>
        <v>7.9</v>
      </c>
      <c r="J199" s="55">
        <v>0</v>
      </c>
      <c r="K199" s="167">
        <v>1.125</v>
      </c>
      <c r="L199" s="167">
        <v>4.375</v>
      </c>
      <c r="M199" s="167">
        <v>53.25</v>
      </c>
      <c r="N199" s="168" t="s">
        <v>120</v>
      </c>
      <c r="R199" s="78"/>
    </row>
    <row r="200" spans="1:18" ht="15.75" customHeight="1" thickBot="1" x14ac:dyDescent="0.3">
      <c r="A200" s="1">
        <v>2022</v>
      </c>
      <c r="B200" s="1">
        <v>9</v>
      </c>
      <c r="C200" s="1">
        <v>15</v>
      </c>
      <c r="D200" s="1">
        <v>7.9</v>
      </c>
      <c r="E200" s="1" t="s">
        <v>12</v>
      </c>
      <c r="F200" s="19" t="s">
        <v>17</v>
      </c>
      <c r="G200">
        <f t="shared" si="9"/>
        <v>-2.0999999999999996</v>
      </c>
      <c r="H200" s="5">
        <v>44819</v>
      </c>
      <c r="I200" s="60">
        <f t="shared" si="10"/>
        <v>7.9</v>
      </c>
      <c r="J200" s="55">
        <v>0</v>
      </c>
      <c r="K200" s="167">
        <v>1</v>
      </c>
      <c r="L200" s="167">
        <v>4.25</v>
      </c>
      <c r="M200" s="167">
        <v>52.25</v>
      </c>
      <c r="N200" s="168" t="s">
        <v>117</v>
      </c>
      <c r="R200" s="78"/>
    </row>
    <row r="201" spans="1:18" ht="15.75" customHeight="1" thickBot="1" x14ac:dyDescent="0.3">
      <c r="A201" s="1">
        <v>2022</v>
      </c>
      <c r="B201" s="1">
        <v>9</v>
      </c>
      <c r="C201" s="1">
        <v>16</v>
      </c>
      <c r="D201" s="1">
        <v>10.3</v>
      </c>
      <c r="E201" s="1" t="s">
        <v>13</v>
      </c>
      <c r="F201" s="19" t="s">
        <v>17</v>
      </c>
      <c r="G201">
        <f t="shared" si="9"/>
        <v>0.30000000000000071</v>
      </c>
      <c r="H201" s="5">
        <v>44820</v>
      </c>
      <c r="I201" s="60">
        <f t="shared" si="10"/>
        <v>10.3</v>
      </c>
      <c r="J201" s="55">
        <v>0</v>
      </c>
      <c r="K201" s="167">
        <v>1.25</v>
      </c>
      <c r="L201" s="167">
        <v>4.375</v>
      </c>
      <c r="M201" s="167">
        <v>53.375</v>
      </c>
      <c r="N201" s="168" t="s">
        <v>129</v>
      </c>
      <c r="R201" s="78"/>
    </row>
    <row r="202" spans="1:18" ht="15.75" customHeight="1" thickBot="1" x14ac:dyDescent="0.3">
      <c r="A202" s="1">
        <v>2022</v>
      </c>
      <c r="B202" s="1">
        <v>9</v>
      </c>
      <c r="C202" s="1">
        <v>17</v>
      </c>
      <c r="D202" s="1">
        <v>8.6</v>
      </c>
      <c r="E202" s="1" t="s">
        <v>12</v>
      </c>
      <c r="F202" s="19" t="s">
        <v>17</v>
      </c>
      <c r="G202">
        <f t="shared" si="9"/>
        <v>-1.4000000000000004</v>
      </c>
      <c r="H202" s="5">
        <v>44821</v>
      </c>
      <c r="I202" s="60">
        <f t="shared" si="10"/>
        <v>8.6</v>
      </c>
      <c r="J202" s="55">
        <v>0</v>
      </c>
      <c r="K202" s="167">
        <v>1</v>
      </c>
      <c r="L202" s="167">
        <v>4</v>
      </c>
      <c r="M202" s="167">
        <v>52.25</v>
      </c>
      <c r="N202" s="168" t="s">
        <v>130</v>
      </c>
      <c r="R202" s="78"/>
    </row>
    <row r="203" spans="1:18" ht="15.75" customHeight="1" thickBot="1" x14ac:dyDescent="0.3">
      <c r="A203" s="1">
        <v>2022</v>
      </c>
      <c r="B203" s="1">
        <v>9</v>
      </c>
      <c r="C203" s="1">
        <v>18</v>
      </c>
      <c r="D203" s="1">
        <v>9.5</v>
      </c>
      <c r="E203" s="1" t="s">
        <v>12</v>
      </c>
      <c r="F203" s="19" t="s">
        <v>17</v>
      </c>
      <c r="G203">
        <f t="shared" si="9"/>
        <v>-0.5</v>
      </c>
      <c r="H203" s="5">
        <v>44822</v>
      </c>
      <c r="I203" s="60">
        <f t="shared" si="10"/>
        <v>9.5</v>
      </c>
      <c r="J203" s="55">
        <v>0</v>
      </c>
      <c r="K203" s="167">
        <v>0.875</v>
      </c>
      <c r="L203" s="167">
        <v>2.875</v>
      </c>
      <c r="M203" s="167">
        <v>54.875</v>
      </c>
      <c r="N203" s="168" t="s">
        <v>118</v>
      </c>
      <c r="R203" s="78"/>
    </row>
    <row r="204" spans="1:18" ht="15.75" customHeight="1" thickBot="1" x14ac:dyDescent="0.3">
      <c r="A204" s="1">
        <v>2022</v>
      </c>
      <c r="B204" s="1">
        <v>9</v>
      </c>
      <c r="C204" s="1">
        <v>19</v>
      </c>
      <c r="D204" s="1">
        <v>9.8000000000000007</v>
      </c>
      <c r="E204" s="1" t="s">
        <v>12</v>
      </c>
      <c r="F204" s="19" t="s">
        <v>17</v>
      </c>
      <c r="G204">
        <f t="shared" si="9"/>
        <v>-0.19999999999999929</v>
      </c>
      <c r="H204" s="5">
        <v>44823</v>
      </c>
      <c r="I204" s="60">
        <f t="shared" si="10"/>
        <v>9.8000000000000007</v>
      </c>
      <c r="J204" s="55">
        <v>0</v>
      </c>
      <c r="K204" s="167">
        <v>1</v>
      </c>
      <c r="L204" s="167">
        <v>3</v>
      </c>
      <c r="M204" s="167">
        <v>54.25</v>
      </c>
      <c r="N204" s="168" t="s">
        <v>117</v>
      </c>
      <c r="R204" s="78"/>
    </row>
    <row r="205" spans="1:18" ht="15.75" customHeight="1" thickBot="1" x14ac:dyDescent="0.3">
      <c r="A205" s="1">
        <v>2022</v>
      </c>
      <c r="B205" s="1">
        <v>9</v>
      </c>
      <c r="C205" s="1">
        <v>20</v>
      </c>
      <c r="D205" s="1">
        <v>12</v>
      </c>
      <c r="E205" s="1" t="s">
        <v>13</v>
      </c>
      <c r="F205" s="19" t="s">
        <v>17</v>
      </c>
      <c r="G205">
        <f t="shared" si="9"/>
        <v>2</v>
      </c>
      <c r="H205" s="5">
        <v>44824</v>
      </c>
      <c r="I205" s="60">
        <f t="shared" si="10"/>
        <v>12</v>
      </c>
      <c r="J205" s="55">
        <v>0</v>
      </c>
      <c r="K205" s="167">
        <v>1.25</v>
      </c>
      <c r="L205" s="167">
        <v>3.625</v>
      </c>
      <c r="M205" s="167">
        <v>53.875</v>
      </c>
      <c r="N205" s="168" t="s">
        <v>120</v>
      </c>
      <c r="R205" s="78"/>
    </row>
    <row r="206" spans="1:18" ht="15.75" customHeight="1" thickBot="1" x14ac:dyDescent="0.3">
      <c r="A206" s="1">
        <v>2022</v>
      </c>
      <c r="B206" s="1">
        <v>9</v>
      </c>
      <c r="C206" s="1">
        <v>21</v>
      </c>
      <c r="D206" s="1">
        <v>12.9</v>
      </c>
      <c r="E206" s="1" t="s">
        <v>13</v>
      </c>
      <c r="F206" s="19" t="s">
        <v>17</v>
      </c>
      <c r="G206">
        <f t="shared" si="9"/>
        <v>2.9000000000000004</v>
      </c>
      <c r="H206" s="5">
        <v>44825</v>
      </c>
      <c r="I206" s="60">
        <f t="shared" si="10"/>
        <v>12.9</v>
      </c>
      <c r="J206" s="55">
        <v>0</v>
      </c>
      <c r="K206" s="167">
        <v>0.5</v>
      </c>
      <c r="L206" s="167">
        <v>2.125</v>
      </c>
      <c r="M206" s="167">
        <v>57.125</v>
      </c>
      <c r="N206" s="168" t="s">
        <v>125</v>
      </c>
      <c r="R206" s="78"/>
    </row>
    <row r="207" spans="1:18" ht="15.75" customHeight="1" thickBot="1" x14ac:dyDescent="0.3">
      <c r="A207" s="1">
        <v>2022</v>
      </c>
      <c r="B207" s="1">
        <v>9</v>
      </c>
      <c r="C207" s="1">
        <v>22</v>
      </c>
      <c r="D207" s="1">
        <v>14.5</v>
      </c>
      <c r="E207" s="1" t="s">
        <v>13</v>
      </c>
      <c r="F207" s="19" t="s">
        <v>17</v>
      </c>
      <c r="G207">
        <f t="shared" si="9"/>
        <v>4.5</v>
      </c>
      <c r="H207" s="5">
        <v>44826</v>
      </c>
      <c r="I207" s="60">
        <f t="shared" si="10"/>
        <v>14.5</v>
      </c>
      <c r="J207" s="55">
        <v>0</v>
      </c>
      <c r="K207" s="167">
        <v>1</v>
      </c>
      <c r="L207" s="167">
        <v>3.25</v>
      </c>
      <c r="M207" s="167">
        <v>45.625</v>
      </c>
      <c r="N207" s="168" t="s">
        <v>119</v>
      </c>
      <c r="R207" s="78"/>
    </row>
    <row r="208" spans="1:18" ht="15.75" customHeight="1" thickBot="1" x14ac:dyDescent="0.3">
      <c r="A208" s="1">
        <v>2022</v>
      </c>
      <c r="B208" s="1">
        <v>9</v>
      </c>
      <c r="C208" s="1">
        <v>23</v>
      </c>
      <c r="D208" s="1">
        <v>16.8</v>
      </c>
      <c r="E208" s="1" t="s">
        <v>14</v>
      </c>
      <c r="F208" s="19" t="s">
        <v>17</v>
      </c>
      <c r="G208">
        <f t="shared" si="9"/>
        <v>6.8000000000000007</v>
      </c>
      <c r="H208" s="5">
        <v>44827</v>
      </c>
      <c r="I208" s="60">
        <f t="shared" si="10"/>
        <v>16.8</v>
      </c>
      <c r="J208" s="55">
        <v>0</v>
      </c>
      <c r="K208" s="167">
        <v>0.75</v>
      </c>
      <c r="L208" s="167">
        <v>4.375</v>
      </c>
      <c r="M208" s="167">
        <v>47.5</v>
      </c>
      <c r="N208" s="168" t="s">
        <v>118</v>
      </c>
      <c r="R208" s="78"/>
    </row>
    <row r="209" spans="1:18" ht="15.75" customHeight="1" thickBot="1" x14ac:dyDescent="0.3">
      <c r="A209" s="1">
        <v>2022</v>
      </c>
      <c r="B209" s="1">
        <v>9</v>
      </c>
      <c r="C209" s="1">
        <v>24</v>
      </c>
      <c r="D209" s="1">
        <v>10.199999999999999</v>
      </c>
      <c r="E209" s="1" t="s">
        <v>13</v>
      </c>
      <c r="F209" s="19" t="s">
        <v>17</v>
      </c>
      <c r="G209">
        <f t="shared" si="9"/>
        <v>0.19999999999999929</v>
      </c>
      <c r="H209" s="5">
        <v>44828</v>
      </c>
      <c r="I209" s="60">
        <f t="shared" si="10"/>
        <v>10.199999999999999</v>
      </c>
      <c r="J209" s="55">
        <v>0</v>
      </c>
      <c r="K209" s="167">
        <v>1.125</v>
      </c>
      <c r="L209" s="167">
        <v>2.875</v>
      </c>
      <c r="M209" s="167">
        <v>38</v>
      </c>
      <c r="N209" s="168" t="s">
        <v>117</v>
      </c>
      <c r="R209" s="78"/>
    </row>
    <row r="210" spans="1:18" ht="15.75" customHeight="1" thickBot="1" x14ac:dyDescent="0.3">
      <c r="A210" s="51">
        <v>2022</v>
      </c>
      <c r="B210" s="51">
        <v>9</v>
      </c>
      <c r="C210" s="51">
        <v>25</v>
      </c>
      <c r="D210" s="51">
        <v>14</v>
      </c>
      <c r="E210" s="51" t="s">
        <v>13</v>
      </c>
      <c r="F210" s="19" t="s">
        <v>17</v>
      </c>
      <c r="G210" s="30">
        <f t="shared" si="9"/>
        <v>4</v>
      </c>
      <c r="H210" s="31">
        <v>44829</v>
      </c>
      <c r="I210" s="117">
        <f t="shared" si="10"/>
        <v>14</v>
      </c>
      <c r="J210" s="55">
        <v>0</v>
      </c>
      <c r="K210" s="169">
        <v>1.875</v>
      </c>
      <c r="L210" s="169">
        <v>5.625</v>
      </c>
      <c r="M210" s="169">
        <v>47.25</v>
      </c>
      <c r="N210" s="170" t="s">
        <v>119</v>
      </c>
      <c r="R210" s="78"/>
    </row>
    <row r="211" spans="1:18" ht="15.75" customHeight="1" thickBot="1" x14ac:dyDescent="0.3">
      <c r="A211" s="1">
        <v>2022</v>
      </c>
      <c r="B211" s="1">
        <v>9</v>
      </c>
      <c r="C211" s="1">
        <v>26</v>
      </c>
      <c r="D211" s="1">
        <v>9.1999999999999993</v>
      </c>
      <c r="E211" s="1" t="s">
        <v>12</v>
      </c>
      <c r="F211" s="39" t="s">
        <v>18</v>
      </c>
      <c r="G211">
        <f>D211-5</f>
        <v>4.1999999999999993</v>
      </c>
      <c r="H211" s="5">
        <v>44830</v>
      </c>
      <c r="I211" s="60">
        <f t="shared" si="10"/>
        <v>9.1999999999999993</v>
      </c>
      <c r="J211" s="55">
        <v>5.6</v>
      </c>
      <c r="K211" s="143">
        <v>1.625</v>
      </c>
      <c r="L211" s="143">
        <v>4.75</v>
      </c>
      <c r="M211" s="143">
        <v>91.75</v>
      </c>
      <c r="N211" s="143" t="s">
        <v>125</v>
      </c>
      <c r="R211" s="78"/>
    </row>
    <row r="212" spans="1:18" ht="15.75" customHeight="1" thickBot="1" x14ac:dyDescent="0.3">
      <c r="A212" s="1">
        <v>2022</v>
      </c>
      <c r="B212" s="1">
        <v>9</v>
      </c>
      <c r="C212" s="1">
        <v>27</v>
      </c>
      <c r="D212" s="1">
        <v>4.5999999999999996</v>
      </c>
      <c r="E212" s="1" t="s">
        <v>11</v>
      </c>
      <c r="F212" s="21" t="s">
        <v>18</v>
      </c>
      <c r="G212">
        <f t="shared" ref="G212:G215" si="11">D212-5</f>
        <v>-0.40000000000000036</v>
      </c>
      <c r="H212" s="5">
        <v>44831</v>
      </c>
      <c r="I212" s="60">
        <f t="shared" si="10"/>
        <v>4.5999999999999996</v>
      </c>
      <c r="J212" s="55">
        <v>9.4</v>
      </c>
      <c r="K212" s="143">
        <v>1.625</v>
      </c>
      <c r="L212" s="143">
        <v>6</v>
      </c>
      <c r="M212" s="143">
        <v>93.375</v>
      </c>
      <c r="N212" s="143" t="s">
        <v>121</v>
      </c>
      <c r="R212" s="78"/>
    </row>
    <row r="213" spans="1:18" ht="15.75" customHeight="1" thickBot="1" x14ac:dyDescent="0.3">
      <c r="A213" s="1">
        <v>2022</v>
      </c>
      <c r="B213" s="1">
        <v>9</v>
      </c>
      <c r="C213" s="1">
        <v>28</v>
      </c>
      <c r="D213" s="1">
        <v>5.4</v>
      </c>
      <c r="E213" s="1" t="s">
        <v>12</v>
      </c>
      <c r="F213" s="21" t="s">
        <v>18</v>
      </c>
      <c r="G213">
        <f t="shared" si="11"/>
        <v>0.40000000000000036</v>
      </c>
      <c r="H213" s="5">
        <v>44832</v>
      </c>
      <c r="I213" s="60">
        <f t="shared" si="10"/>
        <v>5.4</v>
      </c>
      <c r="J213" s="55">
        <v>2.6</v>
      </c>
      <c r="K213" s="143">
        <v>3</v>
      </c>
      <c r="L213" s="143">
        <v>7.375</v>
      </c>
      <c r="M213" s="143">
        <v>82.75</v>
      </c>
      <c r="N213" s="143" t="s">
        <v>123</v>
      </c>
      <c r="R213" s="78"/>
    </row>
    <row r="214" spans="1:18" ht="15.75" customHeight="1" thickBot="1" x14ac:dyDescent="0.3">
      <c r="A214" s="1">
        <v>2022</v>
      </c>
      <c r="B214" s="1">
        <v>9</v>
      </c>
      <c r="C214" s="1">
        <v>29</v>
      </c>
      <c r="D214" s="1">
        <v>0.5</v>
      </c>
      <c r="E214" s="1" t="s">
        <v>11</v>
      </c>
      <c r="F214" s="21" t="s">
        <v>18</v>
      </c>
      <c r="G214">
        <f t="shared" si="11"/>
        <v>-4.5</v>
      </c>
      <c r="H214" s="5">
        <v>44833</v>
      </c>
      <c r="I214" s="60">
        <f t="shared" si="10"/>
        <v>0.5</v>
      </c>
      <c r="J214" s="55">
        <v>0.1</v>
      </c>
      <c r="K214" s="143">
        <v>3.125</v>
      </c>
      <c r="L214" s="143">
        <v>7.375</v>
      </c>
      <c r="M214" s="143">
        <v>75.75</v>
      </c>
      <c r="N214" s="143" t="s">
        <v>123</v>
      </c>
      <c r="R214" s="78"/>
    </row>
    <row r="215" spans="1:18" ht="15.75" customHeight="1" thickBot="1" x14ac:dyDescent="0.3">
      <c r="A215" s="51">
        <v>2022</v>
      </c>
      <c r="B215" s="51">
        <v>9</v>
      </c>
      <c r="C215" s="51">
        <v>30</v>
      </c>
      <c r="D215" s="51">
        <v>-0.8</v>
      </c>
      <c r="E215" s="51" t="s">
        <v>10</v>
      </c>
      <c r="F215" s="21" t="s">
        <v>18</v>
      </c>
      <c r="G215" s="30">
        <f t="shared" si="11"/>
        <v>-5.8</v>
      </c>
      <c r="H215" s="31">
        <v>44834</v>
      </c>
      <c r="I215" s="117">
        <f t="shared" si="10"/>
        <v>-0.8</v>
      </c>
      <c r="J215" s="55">
        <v>6.8</v>
      </c>
      <c r="K215" s="143">
        <v>3</v>
      </c>
      <c r="L215" s="143">
        <v>7.125</v>
      </c>
      <c r="M215" s="143">
        <v>92.5</v>
      </c>
      <c r="N215" s="143" t="s">
        <v>126</v>
      </c>
      <c r="R215" s="78"/>
    </row>
    <row r="216" spans="1:18" ht="15.75" customHeight="1" x14ac:dyDescent="0.25">
      <c r="R216" s="78"/>
    </row>
    <row r="217" spans="1:18" ht="15.75" customHeight="1" x14ac:dyDescent="0.25">
      <c r="R217" s="78"/>
    </row>
    <row r="218" spans="1:18" ht="15.75" customHeight="1" x14ac:dyDescent="0.25">
      <c r="R218" s="78"/>
    </row>
    <row r="219" spans="1:18" ht="15.75" customHeight="1" x14ac:dyDescent="0.25">
      <c r="R219" s="78"/>
    </row>
    <row r="220" spans="1:18" ht="15.75" customHeight="1" x14ac:dyDescent="0.25">
      <c r="R220" s="78"/>
    </row>
    <row r="221" spans="1:18" ht="15.75" customHeight="1" x14ac:dyDescent="0.25">
      <c r="R221" s="78"/>
    </row>
    <row r="222" spans="1:18" ht="15.75" customHeight="1" x14ac:dyDescent="0.25">
      <c r="R222" s="78"/>
    </row>
    <row r="223" spans="1:18" ht="15.75" customHeight="1" x14ac:dyDescent="0.25">
      <c r="R223" s="78"/>
    </row>
    <row r="224" spans="1:18" ht="15.75" customHeight="1" x14ac:dyDescent="0.25">
      <c r="R224" s="78"/>
    </row>
    <row r="225" spans="18:18" ht="15.75" customHeight="1" x14ac:dyDescent="0.25">
      <c r="R225" s="78"/>
    </row>
    <row r="226" spans="18:18" ht="15.75" customHeight="1" x14ac:dyDescent="0.25">
      <c r="R226" s="78"/>
    </row>
    <row r="227" spans="18:18" ht="15.75" customHeight="1" x14ac:dyDescent="0.25">
      <c r="R227" s="78"/>
    </row>
    <row r="228" spans="18:18" ht="15.75" customHeight="1" x14ac:dyDescent="0.25">
      <c r="R228" s="78"/>
    </row>
    <row r="229" spans="18:18" ht="15.75" customHeight="1" x14ac:dyDescent="0.25">
      <c r="R229" s="78"/>
    </row>
    <row r="230" spans="18:18" ht="15.75" customHeight="1" x14ac:dyDescent="0.25">
      <c r="R230" s="78"/>
    </row>
    <row r="231" spans="18:18" ht="15.75" customHeight="1" x14ac:dyDescent="0.25">
      <c r="R231" s="78"/>
    </row>
    <row r="232" spans="18:18" ht="15.75" customHeight="1" x14ac:dyDescent="0.25">
      <c r="R232" s="78"/>
    </row>
    <row r="233" spans="18:18" ht="15.75" customHeight="1" x14ac:dyDescent="0.25">
      <c r="R233" s="78"/>
    </row>
    <row r="234" spans="18:18" ht="15.75" customHeight="1" x14ac:dyDescent="0.25">
      <c r="R234" s="78"/>
    </row>
    <row r="235" spans="18:18" ht="15.75" customHeight="1" x14ac:dyDescent="0.25">
      <c r="R235" s="78"/>
    </row>
    <row r="236" spans="18:18" ht="15.75" customHeight="1" x14ac:dyDescent="0.25">
      <c r="R236" s="78"/>
    </row>
    <row r="237" spans="18:18" ht="15.75" customHeight="1" x14ac:dyDescent="0.25">
      <c r="R237" s="78"/>
    </row>
    <row r="238" spans="18:18" ht="15.75" customHeight="1" x14ac:dyDescent="0.25">
      <c r="R238" s="78"/>
    </row>
    <row r="239" spans="18:18" ht="15.75" customHeight="1" x14ac:dyDescent="0.25">
      <c r="R239" s="78"/>
    </row>
    <row r="240" spans="18:18" ht="15.75" customHeight="1" x14ac:dyDescent="0.25">
      <c r="R240" s="78"/>
    </row>
    <row r="241" spans="18:18" ht="15.75" customHeight="1" x14ac:dyDescent="0.25">
      <c r="R241" s="78"/>
    </row>
    <row r="242" spans="18:18" ht="15.75" customHeight="1" x14ac:dyDescent="0.25"/>
    <row r="243" spans="18:18" ht="15.75" customHeight="1" x14ac:dyDescent="0.25"/>
    <row r="244" spans="18:18" ht="15.75" customHeight="1" x14ac:dyDescent="0.25"/>
    <row r="245" spans="18:18" ht="15.75" customHeight="1" x14ac:dyDescent="0.25"/>
    <row r="246" spans="18:18" ht="15.75" customHeight="1" x14ac:dyDescent="0.25"/>
    <row r="247" spans="18:18" ht="15.75" customHeight="1" x14ac:dyDescent="0.25"/>
    <row r="248" spans="18:18" ht="15.75" customHeight="1" x14ac:dyDescent="0.25"/>
    <row r="249" spans="18:18" ht="15.75" customHeight="1" x14ac:dyDescent="0.25"/>
    <row r="250" spans="18:18" ht="15.75" customHeight="1" x14ac:dyDescent="0.25"/>
    <row r="251" spans="18:18" ht="15.75" customHeight="1" x14ac:dyDescent="0.25"/>
    <row r="252" spans="18:18" ht="15.75" customHeight="1" x14ac:dyDescent="0.25"/>
    <row r="253" spans="18:18" ht="15.75" customHeight="1" x14ac:dyDescent="0.25"/>
    <row r="254" spans="18:18" ht="15.75" customHeight="1" x14ac:dyDescent="0.25"/>
    <row r="255" spans="18:18" ht="15.75" customHeight="1" x14ac:dyDescent="0.25"/>
    <row r="256" spans="18:1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000"/>
  <sheetViews>
    <sheetView topLeftCell="J1" zoomScale="80" zoomScaleNormal="80" workbookViewId="0">
      <pane ySplit="1" topLeftCell="A2" activePane="bottomLeft" state="frozen"/>
      <selection activeCell="F5" sqref="F5"/>
      <selection pane="bottomLeft" activeCell="Y7" sqref="Y7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29.5703125" style="63" bestFit="1" customWidth="1"/>
    <col min="5" max="5" width="28.5703125" bestFit="1" customWidth="1"/>
    <col min="6" max="6" width="33.5703125" bestFit="1" customWidth="1"/>
    <col min="7" max="7" width="12.7109375" bestFit="1" customWidth="1"/>
    <col min="8" max="8" width="20.28515625" customWidth="1"/>
    <col min="9" max="9" width="17.28515625" customWidth="1"/>
    <col min="10" max="10" width="15.5703125" customWidth="1"/>
    <col min="11" max="14" width="14.42578125" style="143"/>
    <col min="15" max="24" width="8.7109375" customWidth="1"/>
    <col min="25" max="25" width="16.5703125" customWidth="1"/>
    <col min="26" max="26" width="8.7109375" customWidth="1"/>
    <col min="27" max="27" width="10" customWidth="1"/>
    <col min="28" max="28" width="17.42578125" customWidth="1"/>
  </cols>
  <sheetData>
    <row r="1" spans="1:28" ht="30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3" t="s">
        <v>113</v>
      </c>
      <c r="L1" s="173" t="s">
        <v>114</v>
      </c>
      <c r="M1" s="173" t="s">
        <v>131</v>
      </c>
      <c r="N1" s="173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x14ac:dyDescent="0.25">
      <c r="A2">
        <v>2023</v>
      </c>
      <c r="B2">
        <v>2</v>
      </c>
      <c r="C2">
        <v>1</v>
      </c>
      <c r="D2" s="63">
        <v>-15.3</v>
      </c>
      <c r="F2" s="1" t="s">
        <v>9</v>
      </c>
      <c r="K2" s="143">
        <v>4.25</v>
      </c>
      <c r="L2" s="143">
        <v>9.875</v>
      </c>
      <c r="M2" s="143">
        <v>55.875</v>
      </c>
      <c r="N2" s="143" t="s">
        <v>120</v>
      </c>
    </row>
    <row r="3" spans="1:28" x14ac:dyDescent="0.25">
      <c r="A3">
        <v>2023</v>
      </c>
      <c r="B3">
        <v>2</v>
      </c>
      <c r="C3">
        <v>2</v>
      </c>
      <c r="D3" s="63">
        <v>-15.7</v>
      </c>
      <c r="F3" s="1" t="s">
        <v>9</v>
      </c>
      <c r="K3" s="143">
        <v>4.375</v>
      </c>
      <c r="L3" s="143">
        <v>11.25</v>
      </c>
      <c r="M3" s="143">
        <v>67.875</v>
      </c>
      <c r="N3" s="143" t="s">
        <v>119</v>
      </c>
    </row>
    <row r="4" spans="1:28" x14ac:dyDescent="0.25">
      <c r="A4">
        <v>2023</v>
      </c>
      <c r="B4">
        <v>2</v>
      </c>
      <c r="C4">
        <v>3</v>
      </c>
      <c r="D4" s="63">
        <v>-16</v>
      </c>
      <c r="F4" s="1" t="s">
        <v>9</v>
      </c>
      <c r="K4" s="143">
        <v>2.75</v>
      </c>
      <c r="L4" s="143">
        <v>6.375</v>
      </c>
      <c r="M4" s="143">
        <v>89.125</v>
      </c>
      <c r="N4" s="143" t="s">
        <v>122</v>
      </c>
    </row>
    <row r="5" spans="1:28" x14ac:dyDescent="0.25">
      <c r="A5">
        <v>2023</v>
      </c>
      <c r="B5">
        <v>2</v>
      </c>
      <c r="C5">
        <v>4</v>
      </c>
      <c r="D5" s="63">
        <v>-18.7</v>
      </c>
      <c r="F5" s="1" t="s">
        <v>9</v>
      </c>
      <c r="K5" s="143">
        <v>4</v>
      </c>
      <c r="L5" s="143">
        <v>9.625</v>
      </c>
      <c r="M5" s="143">
        <v>73.5</v>
      </c>
      <c r="N5" s="143" t="s">
        <v>119</v>
      </c>
    </row>
    <row r="6" spans="1:28" x14ac:dyDescent="0.25">
      <c r="A6">
        <v>2023</v>
      </c>
      <c r="B6">
        <v>2</v>
      </c>
      <c r="C6">
        <v>5</v>
      </c>
      <c r="D6" s="63">
        <v>-18.899999999999999</v>
      </c>
      <c r="F6" s="1" t="s">
        <v>9</v>
      </c>
      <c r="K6" s="143">
        <v>1.5</v>
      </c>
      <c r="L6" s="143">
        <v>4.625</v>
      </c>
      <c r="M6" s="143">
        <v>72.875</v>
      </c>
      <c r="N6" s="143" t="s">
        <v>121</v>
      </c>
    </row>
    <row r="7" spans="1:28" x14ac:dyDescent="0.25">
      <c r="A7">
        <v>2023</v>
      </c>
      <c r="B7">
        <v>2</v>
      </c>
      <c r="C7">
        <v>6</v>
      </c>
      <c r="D7" s="63">
        <v>-17.3</v>
      </c>
      <c r="F7" s="1" t="s">
        <v>9</v>
      </c>
      <c r="K7" s="143">
        <v>3.25</v>
      </c>
      <c r="L7" s="143">
        <v>8</v>
      </c>
      <c r="M7" s="143">
        <v>74</v>
      </c>
      <c r="N7" s="143" t="s">
        <v>119</v>
      </c>
    </row>
    <row r="8" spans="1:28" x14ac:dyDescent="0.25">
      <c r="A8">
        <v>2023</v>
      </c>
      <c r="B8">
        <v>2</v>
      </c>
      <c r="C8">
        <v>7</v>
      </c>
      <c r="D8" s="63">
        <v>-8.8000000000000007</v>
      </c>
      <c r="F8" s="1" t="s">
        <v>9</v>
      </c>
      <c r="K8" s="143">
        <v>4.25</v>
      </c>
      <c r="L8" s="143">
        <v>8.625</v>
      </c>
      <c r="M8" s="143">
        <v>80.875</v>
      </c>
      <c r="N8" s="143" t="s">
        <v>120</v>
      </c>
    </row>
    <row r="9" spans="1:28" x14ac:dyDescent="0.25">
      <c r="A9">
        <v>2023</v>
      </c>
      <c r="B9">
        <v>2</v>
      </c>
      <c r="C9">
        <v>8</v>
      </c>
      <c r="D9" s="63">
        <v>-15</v>
      </c>
      <c r="F9" s="1" t="s">
        <v>9</v>
      </c>
      <c r="K9" s="143">
        <v>7.375</v>
      </c>
      <c r="L9" s="143">
        <v>15.875</v>
      </c>
      <c r="M9" s="143">
        <v>76.125</v>
      </c>
      <c r="N9" s="143" t="s">
        <v>123</v>
      </c>
    </row>
    <row r="10" spans="1:28" x14ac:dyDescent="0.25">
      <c r="A10">
        <v>2023</v>
      </c>
      <c r="B10">
        <v>2</v>
      </c>
      <c r="C10">
        <v>9</v>
      </c>
      <c r="D10" s="63">
        <v>-22.6</v>
      </c>
      <c r="F10" s="1" t="s">
        <v>9</v>
      </c>
      <c r="K10" s="143">
        <v>2.75</v>
      </c>
      <c r="L10" s="143">
        <v>6.5</v>
      </c>
      <c r="M10" s="143">
        <v>81.375</v>
      </c>
      <c r="N10" s="143" t="s">
        <v>119</v>
      </c>
    </row>
    <row r="11" spans="1:28" x14ac:dyDescent="0.25">
      <c r="A11">
        <v>2023</v>
      </c>
      <c r="B11">
        <v>2</v>
      </c>
      <c r="C11">
        <v>10</v>
      </c>
      <c r="D11" s="63">
        <v>-24.1</v>
      </c>
      <c r="F11" s="1" t="s">
        <v>9</v>
      </c>
      <c r="K11" s="143">
        <v>1.625</v>
      </c>
      <c r="L11" s="143">
        <v>4.5</v>
      </c>
      <c r="M11" s="143">
        <v>67.875</v>
      </c>
      <c r="N11" s="143" t="s">
        <v>117</v>
      </c>
    </row>
    <row r="12" spans="1:28" x14ac:dyDescent="0.25">
      <c r="A12">
        <v>2023</v>
      </c>
      <c r="B12">
        <v>2</v>
      </c>
      <c r="C12">
        <v>11</v>
      </c>
      <c r="D12" s="63">
        <v>-22</v>
      </c>
      <c r="F12" s="1" t="s">
        <v>9</v>
      </c>
      <c r="K12" s="143">
        <v>2.375</v>
      </c>
      <c r="L12" s="143">
        <v>5.5</v>
      </c>
      <c r="M12" s="143">
        <v>52.5</v>
      </c>
      <c r="N12" s="143" t="s">
        <v>117</v>
      </c>
    </row>
    <row r="13" spans="1:28" x14ac:dyDescent="0.25">
      <c r="A13">
        <v>2023</v>
      </c>
      <c r="B13">
        <v>2</v>
      </c>
      <c r="C13">
        <v>12</v>
      </c>
      <c r="D13" s="63">
        <v>-17</v>
      </c>
      <c r="F13" s="1" t="s">
        <v>9</v>
      </c>
      <c r="K13" s="143">
        <v>3.625</v>
      </c>
      <c r="L13" s="143">
        <v>8.25</v>
      </c>
      <c r="M13" s="143">
        <v>77.625</v>
      </c>
      <c r="N13" s="143" t="s">
        <v>126</v>
      </c>
    </row>
    <row r="14" spans="1:28" x14ac:dyDescent="0.25">
      <c r="A14">
        <v>2023</v>
      </c>
      <c r="B14">
        <v>2</v>
      </c>
      <c r="C14">
        <v>13</v>
      </c>
      <c r="D14" s="63">
        <v>-12.4</v>
      </c>
      <c r="F14" s="1" t="s">
        <v>9</v>
      </c>
      <c r="K14" s="143">
        <v>1.125</v>
      </c>
      <c r="L14" s="143">
        <v>2.375</v>
      </c>
      <c r="M14" s="143">
        <v>58.625</v>
      </c>
      <c r="N14" s="143" t="s">
        <v>117</v>
      </c>
    </row>
    <row r="15" spans="1:28" x14ac:dyDescent="0.25">
      <c r="A15">
        <v>2023</v>
      </c>
      <c r="B15">
        <v>2</v>
      </c>
      <c r="C15">
        <v>14</v>
      </c>
      <c r="D15" s="63">
        <v>-22.7</v>
      </c>
      <c r="F15" s="1" t="s">
        <v>9</v>
      </c>
      <c r="K15" s="143">
        <v>0.875</v>
      </c>
      <c r="L15" s="143">
        <v>3.375</v>
      </c>
      <c r="M15" s="143">
        <v>47.625</v>
      </c>
      <c r="N15" s="143" t="s">
        <v>125</v>
      </c>
    </row>
    <row r="16" spans="1:28" x14ac:dyDescent="0.25">
      <c r="A16">
        <v>2023</v>
      </c>
      <c r="B16">
        <v>2</v>
      </c>
      <c r="C16">
        <v>15</v>
      </c>
      <c r="D16" s="63">
        <v>-19.7</v>
      </c>
      <c r="F16" s="1" t="s">
        <v>9</v>
      </c>
      <c r="K16" s="143">
        <v>1.375</v>
      </c>
      <c r="L16" s="143">
        <v>3.125</v>
      </c>
      <c r="M16" s="143">
        <v>57.625</v>
      </c>
      <c r="N16" s="143" t="s">
        <v>118</v>
      </c>
    </row>
    <row r="17" spans="1:14" x14ac:dyDescent="0.25">
      <c r="A17">
        <v>2023</v>
      </c>
      <c r="B17">
        <v>2</v>
      </c>
      <c r="C17">
        <v>16</v>
      </c>
      <c r="D17" s="63">
        <v>-16.5</v>
      </c>
      <c r="F17" s="1" t="s">
        <v>9</v>
      </c>
      <c r="G17">
        <f t="shared" ref="G17:G28" si="0">D17+5</f>
        <v>-11.5</v>
      </c>
      <c r="K17" s="143">
        <v>2.25</v>
      </c>
      <c r="L17" s="143">
        <v>5</v>
      </c>
      <c r="M17" s="143">
        <v>79.25</v>
      </c>
      <c r="N17" s="143" t="s">
        <v>126</v>
      </c>
    </row>
    <row r="18" spans="1:14" x14ac:dyDescent="0.25">
      <c r="A18">
        <v>2023</v>
      </c>
      <c r="B18">
        <v>2</v>
      </c>
      <c r="C18">
        <v>17</v>
      </c>
      <c r="D18" s="63">
        <v>-16.600000000000001</v>
      </c>
      <c r="F18" s="1" t="s">
        <v>9</v>
      </c>
      <c r="G18">
        <f t="shared" si="0"/>
        <v>-11.600000000000001</v>
      </c>
      <c r="K18" s="143">
        <v>1.375</v>
      </c>
      <c r="L18" s="143">
        <v>3.5</v>
      </c>
      <c r="M18" s="143">
        <v>65.5</v>
      </c>
      <c r="N18" s="143" t="s">
        <v>119</v>
      </c>
    </row>
    <row r="19" spans="1:14" x14ac:dyDescent="0.25">
      <c r="A19">
        <v>2023</v>
      </c>
      <c r="B19">
        <v>2</v>
      </c>
      <c r="C19">
        <v>18</v>
      </c>
      <c r="D19" s="63">
        <v>-14</v>
      </c>
      <c r="F19" s="1" t="s">
        <v>9</v>
      </c>
      <c r="G19">
        <f t="shared" si="0"/>
        <v>-9</v>
      </c>
      <c r="K19" s="143">
        <v>1.25</v>
      </c>
      <c r="L19" s="143">
        <v>3.125</v>
      </c>
      <c r="M19" s="143">
        <v>59.5</v>
      </c>
      <c r="N19" s="143" t="s">
        <v>117</v>
      </c>
    </row>
    <row r="20" spans="1:14" x14ac:dyDescent="0.25">
      <c r="A20">
        <v>2023</v>
      </c>
      <c r="B20">
        <v>2</v>
      </c>
      <c r="C20">
        <v>19</v>
      </c>
      <c r="D20" s="63">
        <v>-9</v>
      </c>
      <c r="F20" s="1" t="s">
        <v>9</v>
      </c>
      <c r="G20">
        <f t="shared" si="0"/>
        <v>-4</v>
      </c>
      <c r="K20" s="143">
        <v>3.125</v>
      </c>
      <c r="L20" s="143">
        <v>8</v>
      </c>
      <c r="M20" s="143">
        <v>65.625</v>
      </c>
      <c r="N20" s="143" t="s">
        <v>126</v>
      </c>
    </row>
    <row r="21" spans="1:14" ht="15.75" customHeight="1" x14ac:dyDescent="0.25">
      <c r="A21">
        <v>2023</v>
      </c>
      <c r="B21">
        <v>2</v>
      </c>
      <c r="C21">
        <v>20</v>
      </c>
      <c r="D21" s="63">
        <v>-9.1</v>
      </c>
      <c r="F21" s="1" t="s">
        <v>9</v>
      </c>
      <c r="G21">
        <f t="shared" si="0"/>
        <v>-4.0999999999999996</v>
      </c>
      <c r="K21" s="143">
        <v>2.25</v>
      </c>
      <c r="L21" s="143">
        <v>4.75</v>
      </c>
      <c r="M21" s="143">
        <v>45.125</v>
      </c>
      <c r="N21" s="143" t="s">
        <v>122</v>
      </c>
    </row>
    <row r="22" spans="1:14" ht="15.75" customHeight="1" x14ac:dyDescent="0.25">
      <c r="A22">
        <v>2023</v>
      </c>
      <c r="B22">
        <v>2</v>
      </c>
      <c r="C22">
        <v>21</v>
      </c>
      <c r="D22" s="63">
        <v>-5.6</v>
      </c>
      <c r="F22" s="1" t="s">
        <v>9</v>
      </c>
      <c r="G22">
        <f t="shared" si="0"/>
        <v>-0.59999999999999964</v>
      </c>
      <c r="K22" s="143">
        <v>1.375</v>
      </c>
      <c r="L22" s="143">
        <v>4.375</v>
      </c>
      <c r="M22" s="143">
        <v>57.75</v>
      </c>
      <c r="N22" s="143" t="s">
        <v>117</v>
      </c>
    </row>
    <row r="23" spans="1:14" ht="15.75" customHeight="1" x14ac:dyDescent="0.25">
      <c r="A23">
        <v>2023</v>
      </c>
      <c r="B23">
        <v>2</v>
      </c>
      <c r="C23">
        <v>22</v>
      </c>
      <c r="D23" s="63">
        <v>-2.5</v>
      </c>
      <c r="F23" s="1" t="s">
        <v>9</v>
      </c>
      <c r="G23">
        <f t="shared" si="0"/>
        <v>2.5</v>
      </c>
      <c r="K23" s="143">
        <v>1</v>
      </c>
      <c r="L23" s="143">
        <v>4.375</v>
      </c>
      <c r="M23" s="143">
        <v>55</v>
      </c>
      <c r="N23" s="143" t="s">
        <v>125</v>
      </c>
    </row>
    <row r="24" spans="1:14" ht="15.75" customHeight="1" x14ac:dyDescent="0.25">
      <c r="A24">
        <v>2023</v>
      </c>
      <c r="B24">
        <v>2</v>
      </c>
      <c r="C24">
        <v>23</v>
      </c>
      <c r="D24" s="63">
        <v>-1.8</v>
      </c>
      <c r="F24" s="1" t="s">
        <v>9</v>
      </c>
      <c r="G24">
        <f t="shared" si="0"/>
        <v>3.2</v>
      </c>
      <c r="K24" s="143">
        <v>1.875</v>
      </c>
      <c r="L24" s="143">
        <v>4.375</v>
      </c>
      <c r="M24" s="143">
        <v>53.375</v>
      </c>
      <c r="N24" s="143" t="s">
        <v>117</v>
      </c>
    </row>
    <row r="25" spans="1:14" ht="15.75" customHeight="1" x14ac:dyDescent="0.25">
      <c r="A25">
        <v>2023</v>
      </c>
      <c r="B25">
        <v>2</v>
      </c>
      <c r="C25">
        <v>24</v>
      </c>
      <c r="D25" s="59">
        <v>1.6</v>
      </c>
      <c r="F25" s="1" t="s">
        <v>9</v>
      </c>
      <c r="G25">
        <f t="shared" si="0"/>
        <v>6.6</v>
      </c>
      <c r="K25" s="143">
        <v>2.375</v>
      </c>
      <c r="L25" s="143">
        <v>5.625</v>
      </c>
      <c r="M25" s="143">
        <v>70.5</v>
      </c>
      <c r="N25" s="143" t="s">
        <v>122</v>
      </c>
    </row>
    <row r="26" spans="1:14" ht="15.75" customHeight="1" x14ac:dyDescent="0.25">
      <c r="A26">
        <v>2023</v>
      </c>
      <c r="B26">
        <v>2</v>
      </c>
      <c r="C26">
        <v>25</v>
      </c>
      <c r="D26" s="63">
        <v>-3.7</v>
      </c>
      <c r="F26" s="1" t="s">
        <v>9</v>
      </c>
      <c r="G26">
        <f t="shared" si="0"/>
        <v>1.2999999999999998</v>
      </c>
      <c r="K26" s="143">
        <v>1.625</v>
      </c>
      <c r="L26" s="143">
        <v>4.875</v>
      </c>
      <c r="M26" s="143">
        <v>65.375</v>
      </c>
      <c r="N26" s="143" t="s">
        <v>120</v>
      </c>
    </row>
    <row r="27" spans="1:14" ht="15.75" customHeight="1" x14ac:dyDescent="0.25">
      <c r="A27">
        <v>2023</v>
      </c>
      <c r="B27">
        <v>2</v>
      </c>
      <c r="C27">
        <v>26</v>
      </c>
      <c r="D27" s="63">
        <v>-11</v>
      </c>
      <c r="F27" s="1" t="s">
        <v>9</v>
      </c>
      <c r="G27">
        <f t="shared" si="0"/>
        <v>-6</v>
      </c>
      <c r="K27" s="143">
        <v>1</v>
      </c>
      <c r="L27" s="143">
        <v>4</v>
      </c>
      <c r="M27" s="143">
        <v>57.625</v>
      </c>
      <c r="N27" s="143" t="s">
        <v>121</v>
      </c>
    </row>
    <row r="28" spans="1:14" ht="15.75" customHeight="1" thickBot="1" x14ac:dyDescent="0.3">
      <c r="A28">
        <v>2023</v>
      </c>
      <c r="B28">
        <v>2</v>
      </c>
      <c r="C28">
        <v>27</v>
      </c>
      <c r="D28" s="63">
        <v>-7.2</v>
      </c>
      <c r="F28" s="1" t="s">
        <v>9</v>
      </c>
      <c r="G28">
        <f t="shared" si="0"/>
        <v>-2.2000000000000002</v>
      </c>
      <c r="K28" s="143">
        <v>2.25</v>
      </c>
      <c r="L28" s="143">
        <v>5</v>
      </c>
      <c r="M28" s="143">
        <v>74.625</v>
      </c>
      <c r="N28" s="143" t="s">
        <v>122</v>
      </c>
    </row>
    <row r="29" spans="1:14" ht="15.75" customHeight="1" thickBot="1" x14ac:dyDescent="0.3">
      <c r="A29">
        <v>2023</v>
      </c>
      <c r="B29">
        <v>2</v>
      </c>
      <c r="C29">
        <v>28</v>
      </c>
      <c r="D29" s="63">
        <v>-4.7</v>
      </c>
      <c r="E29" s="1" t="s">
        <v>10</v>
      </c>
      <c r="F29" s="8" t="s">
        <v>10</v>
      </c>
      <c r="G29">
        <f>D29+5</f>
        <v>0.29999999999999982</v>
      </c>
      <c r="H29" s="5">
        <v>44985</v>
      </c>
      <c r="I29">
        <f>D29</f>
        <v>-4.7</v>
      </c>
      <c r="K29" s="165">
        <v>0.875</v>
      </c>
      <c r="L29" s="165">
        <v>3</v>
      </c>
      <c r="M29" s="165">
        <v>80.25</v>
      </c>
      <c r="N29" s="166" t="s">
        <v>121</v>
      </c>
    </row>
    <row r="30" spans="1:14" ht="15.75" customHeight="1" thickBot="1" x14ac:dyDescent="0.3">
      <c r="A30" s="1">
        <v>2023</v>
      </c>
      <c r="B30" s="1">
        <v>3</v>
      </c>
      <c r="C30" s="1">
        <v>1</v>
      </c>
      <c r="D30" s="64">
        <v>-0.5</v>
      </c>
      <c r="E30" s="1" t="s">
        <v>10</v>
      </c>
      <c r="F30" s="8" t="s">
        <v>10</v>
      </c>
      <c r="G30">
        <f>D30+5</f>
        <v>4.5</v>
      </c>
      <c r="H30" s="5">
        <v>44986</v>
      </c>
      <c r="I30">
        <f>D30</f>
        <v>-0.5</v>
      </c>
      <c r="J30" s="55">
        <v>0</v>
      </c>
      <c r="K30" s="167">
        <v>1.625</v>
      </c>
      <c r="L30" s="167">
        <v>3.75</v>
      </c>
      <c r="M30" s="167">
        <v>72.625</v>
      </c>
      <c r="N30" s="168" t="s">
        <v>117</v>
      </c>
    </row>
    <row r="31" spans="1:14" ht="15.75" customHeight="1" thickBot="1" x14ac:dyDescent="0.3">
      <c r="A31" s="1">
        <v>2023</v>
      </c>
      <c r="B31" s="1">
        <v>3</v>
      </c>
      <c r="C31" s="1">
        <v>2</v>
      </c>
      <c r="D31" s="64">
        <v>2</v>
      </c>
      <c r="E31" s="1" t="s">
        <v>11</v>
      </c>
      <c r="F31" s="8" t="s">
        <v>10</v>
      </c>
      <c r="G31">
        <f t="shared" ref="G31:G54" si="1">D31+5</f>
        <v>7</v>
      </c>
      <c r="H31" s="5">
        <v>44987</v>
      </c>
      <c r="I31">
        <f t="shared" ref="I31:I94" si="2">D31</f>
        <v>2</v>
      </c>
      <c r="J31" s="55">
        <v>0.1</v>
      </c>
      <c r="K31" s="167">
        <v>2.5</v>
      </c>
      <c r="L31" s="167">
        <v>7.875</v>
      </c>
      <c r="M31" s="167">
        <v>61.25</v>
      </c>
      <c r="N31" s="168" t="s">
        <v>132</v>
      </c>
    </row>
    <row r="32" spans="1:14" ht="15.75" customHeight="1" thickBot="1" x14ac:dyDescent="0.3">
      <c r="A32" s="1">
        <v>2023</v>
      </c>
      <c r="B32" s="1">
        <v>3</v>
      </c>
      <c r="C32" s="1">
        <v>3</v>
      </c>
      <c r="D32" s="64">
        <v>0.9</v>
      </c>
      <c r="E32" s="1" t="s">
        <v>11</v>
      </c>
      <c r="F32" s="8" t="s">
        <v>10</v>
      </c>
      <c r="G32">
        <f t="shared" si="1"/>
        <v>5.9</v>
      </c>
      <c r="H32" s="5">
        <v>44988</v>
      </c>
      <c r="I32">
        <f t="shared" si="2"/>
        <v>0.9</v>
      </c>
      <c r="J32" s="55">
        <v>16.100000000000001</v>
      </c>
      <c r="K32" s="167">
        <v>2.125</v>
      </c>
      <c r="L32" s="167">
        <v>6.625</v>
      </c>
      <c r="M32" s="167">
        <v>53.5</v>
      </c>
      <c r="N32" s="168" t="s">
        <v>118</v>
      </c>
    </row>
    <row r="33" spans="1:18" ht="15.75" customHeight="1" thickBot="1" x14ac:dyDescent="0.3">
      <c r="A33" s="1">
        <v>2023</v>
      </c>
      <c r="B33" s="1">
        <v>3</v>
      </c>
      <c r="C33" s="1">
        <v>4</v>
      </c>
      <c r="D33" s="64">
        <v>-6</v>
      </c>
      <c r="E33" s="1" t="s">
        <v>9</v>
      </c>
      <c r="F33" s="8" t="s">
        <v>10</v>
      </c>
      <c r="G33">
        <f t="shared" si="1"/>
        <v>-1</v>
      </c>
      <c r="H33" s="5">
        <v>44989</v>
      </c>
      <c r="I33">
        <f t="shared" si="2"/>
        <v>-6</v>
      </c>
      <c r="J33" s="55">
        <v>9.6</v>
      </c>
      <c r="K33" s="167">
        <v>1.375</v>
      </c>
      <c r="L33" s="167">
        <v>4.875</v>
      </c>
      <c r="M33" s="167">
        <v>43.125</v>
      </c>
      <c r="N33" s="168" t="s">
        <v>127</v>
      </c>
    </row>
    <row r="34" spans="1:18" ht="15.75" customHeight="1" thickBot="1" x14ac:dyDescent="0.3">
      <c r="A34" s="1">
        <v>2023</v>
      </c>
      <c r="B34" s="1">
        <v>3</v>
      </c>
      <c r="C34" s="1">
        <v>5</v>
      </c>
      <c r="D34" s="64">
        <v>-5.0999999999999996</v>
      </c>
      <c r="E34" s="1" t="s">
        <v>9</v>
      </c>
      <c r="F34" s="8" t="s">
        <v>10</v>
      </c>
      <c r="G34">
        <f t="shared" si="1"/>
        <v>-9.9999999999999645E-2</v>
      </c>
      <c r="H34" s="5">
        <v>44990</v>
      </c>
      <c r="I34">
        <f t="shared" si="2"/>
        <v>-5.0999999999999996</v>
      </c>
      <c r="J34" s="55">
        <v>0.1</v>
      </c>
      <c r="K34" s="167">
        <v>1.375</v>
      </c>
      <c r="L34" s="167">
        <v>3.875</v>
      </c>
      <c r="M34" s="167">
        <v>45.625</v>
      </c>
      <c r="N34" s="168" t="s">
        <v>129</v>
      </c>
    </row>
    <row r="35" spans="1:18" ht="15.75" customHeight="1" thickBot="1" x14ac:dyDescent="0.3">
      <c r="A35" s="1">
        <v>2023</v>
      </c>
      <c r="B35" s="1">
        <v>3</v>
      </c>
      <c r="C35" s="1">
        <v>6</v>
      </c>
      <c r="D35" s="64">
        <v>-3.1</v>
      </c>
      <c r="E35" s="1" t="s">
        <v>10</v>
      </c>
      <c r="F35" s="8" t="s">
        <v>10</v>
      </c>
      <c r="G35">
        <f t="shared" si="1"/>
        <v>1.9</v>
      </c>
      <c r="H35" s="5">
        <v>44991</v>
      </c>
      <c r="I35">
        <f t="shared" si="2"/>
        <v>-3.1</v>
      </c>
      <c r="J35" s="55">
        <v>5.7</v>
      </c>
      <c r="K35" s="167">
        <v>1.375</v>
      </c>
      <c r="L35" s="167">
        <v>3.25</v>
      </c>
      <c r="M35" s="167">
        <v>39.5</v>
      </c>
      <c r="N35" s="168" t="s">
        <v>117</v>
      </c>
      <c r="P35" s="78"/>
      <c r="R35" s="78"/>
    </row>
    <row r="36" spans="1:18" ht="15.75" customHeight="1" thickBot="1" x14ac:dyDescent="0.3">
      <c r="A36" s="1">
        <v>2023</v>
      </c>
      <c r="B36" s="1">
        <v>3</v>
      </c>
      <c r="C36" s="1">
        <v>7</v>
      </c>
      <c r="D36" s="64">
        <v>0.2</v>
      </c>
      <c r="E36" s="1" t="s">
        <v>11</v>
      </c>
      <c r="F36" s="8" t="s">
        <v>10</v>
      </c>
      <c r="G36">
        <f t="shared" si="1"/>
        <v>5.2</v>
      </c>
      <c r="H36" s="5">
        <v>44992</v>
      </c>
      <c r="I36">
        <f t="shared" si="2"/>
        <v>0.2</v>
      </c>
      <c r="J36" s="55">
        <v>0</v>
      </c>
      <c r="K36" s="167">
        <v>2.125</v>
      </c>
      <c r="L36" s="167">
        <v>4.625</v>
      </c>
      <c r="M36" s="167">
        <v>47.625</v>
      </c>
      <c r="N36" s="168" t="s">
        <v>119</v>
      </c>
      <c r="P36" s="78"/>
      <c r="R36" s="78"/>
    </row>
    <row r="37" spans="1:18" ht="15.75" customHeight="1" thickBot="1" x14ac:dyDescent="0.3">
      <c r="A37" s="1">
        <v>2023</v>
      </c>
      <c r="B37" s="1">
        <v>3</v>
      </c>
      <c r="C37" s="1">
        <v>8</v>
      </c>
      <c r="D37" s="64">
        <v>1.3</v>
      </c>
      <c r="E37" s="1" t="s">
        <v>11</v>
      </c>
      <c r="F37" s="8" t="s">
        <v>10</v>
      </c>
      <c r="G37">
        <f t="shared" si="1"/>
        <v>6.3</v>
      </c>
      <c r="H37" s="5">
        <v>44993</v>
      </c>
      <c r="I37">
        <f t="shared" si="2"/>
        <v>1.3</v>
      </c>
      <c r="J37" s="55">
        <v>9.1</v>
      </c>
      <c r="K37" s="167">
        <v>1.125</v>
      </c>
      <c r="L37" s="167">
        <v>3.625</v>
      </c>
      <c r="M37" s="167">
        <v>63.5</v>
      </c>
      <c r="N37" s="168" t="s">
        <v>125</v>
      </c>
      <c r="P37" s="78"/>
      <c r="R37" s="78"/>
    </row>
    <row r="38" spans="1:18" ht="15.75" customHeight="1" thickBot="1" x14ac:dyDescent="0.3">
      <c r="A38" s="1">
        <v>2023</v>
      </c>
      <c r="B38" s="1">
        <v>3</v>
      </c>
      <c r="C38" s="1">
        <v>9</v>
      </c>
      <c r="D38" s="64">
        <v>-4.0999999999999996</v>
      </c>
      <c r="E38" s="1" t="s">
        <v>10</v>
      </c>
      <c r="F38" s="8" t="s">
        <v>10</v>
      </c>
      <c r="G38">
        <f t="shared" si="1"/>
        <v>0.90000000000000036</v>
      </c>
      <c r="H38" s="5">
        <v>44994</v>
      </c>
      <c r="I38">
        <f t="shared" si="2"/>
        <v>-4.0999999999999996</v>
      </c>
      <c r="J38" s="55">
        <v>0.9</v>
      </c>
      <c r="K38" s="167">
        <v>1.125</v>
      </c>
      <c r="L38" s="167">
        <v>2.875</v>
      </c>
      <c r="M38" s="167">
        <v>55.5</v>
      </c>
      <c r="N38" s="168" t="s">
        <v>120</v>
      </c>
      <c r="P38" s="78"/>
      <c r="R38" s="78"/>
    </row>
    <row r="39" spans="1:18" ht="15.75" customHeight="1" thickBot="1" x14ac:dyDescent="0.3">
      <c r="A39" s="1">
        <v>2023</v>
      </c>
      <c r="B39" s="1">
        <v>3</v>
      </c>
      <c r="C39" s="1">
        <v>10</v>
      </c>
      <c r="D39" s="64">
        <v>-2.8</v>
      </c>
      <c r="E39" s="1" t="s">
        <v>10</v>
      </c>
      <c r="F39" s="8" t="s">
        <v>10</v>
      </c>
      <c r="G39">
        <f t="shared" si="1"/>
        <v>2.2000000000000002</v>
      </c>
      <c r="H39" s="5">
        <v>44995</v>
      </c>
      <c r="I39">
        <f t="shared" si="2"/>
        <v>-2.8</v>
      </c>
      <c r="J39" s="55">
        <v>1.5</v>
      </c>
      <c r="K39" s="167">
        <v>3.875</v>
      </c>
      <c r="L39" s="167">
        <v>9.375</v>
      </c>
      <c r="M39" s="167">
        <v>57</v>
      </c>
      <c r="N39" s="168" t="s">
        <v>121</v>
      </c>
      <c r="P39" s="78"/>
      <c r="R39" s="78"/>
    </row>
    <row r="40" spans="1:18" ht="15.75" customHeight="1" thickBot="1" x14ac:dyDescent="0.3">
      <c r="A40" s="1">
        <v>2023</v>
      </c>
      <c r="B40" s="1">
        <v>3</v>
      </c>
      <c r="C40" s="1">
        <v>11</v>
      </c>
      <c r="D40" s="64">
        <v>-0.3</v>
      </c>
      <c r="E40" s="1" t="s">
        <v>10</v>
      </c>
      <c r="F40" s="8" t="s">
        <v>10</v>
      </c>
      <c r="G40">
        <f t="shared" si="1"/>
        <v>4.7</v>
      </c>
      <c r="H40" s="5">
        <v>44996</v>
      </c>
      <c r="I40">
        <f t="shared" si="2"/>
        <v>-0.3</v>
      </c>
      <c r="J40" s="55">
        <v>0</v>
      </c>
      <c r="K40" s="167">
        <v>3.25</v>
      </c>
      <c r="L40" s="167">
        <v>8</v>
      </c>
      <c r="M40" s="167">
        <v>41.125</v>
      </c>
      <c r="N40" s="168" t="s">
        <v>122</v>
      </c>
      <c r="P40" s="78"/>
      <c r="R40" s="78"/>
    </row>
    <row r="41" spans="1:18" ht="15.75" customHeight="1" thickBot="1" x14ac:dyDescent="0.3">
      <c r="A41" s="1">
        <v>2023</v>
      </c>
      <c r="B41" s="1">
        <v>3</v>
      </c>
      <c r="C41" s="1">
        <v>12</v>
      </c>
      <c r="D41" s="64">
        <v>2.1</v>
      </c>
      <c r="E41" s="1" t="s">
        <v>11</v>
      </c>
      <c r="F41" s="8" t="s">
        <v>10</v>
      </c>
      <c r="G41">
        <f t="shared" si="1"/>
        <v>7.1</v>
      </c>
      <c r="H41" s="5">
        <v>44997</v>
      </c>
      <c r="I41">
        <f t="shared" si="2"/>
        <v>2.1</v>
      </c>
      <c r="J41" s="55">
        <v>6.3</v>
      </c>
      <c r="K41" s="167">
        <v>3.5</v>
      </c>
      <c r="L41" s="167">
        <v>7.875</v>
      </c>
      <c r="M41" s="167">
        <v>61.625</v>
      </c>
      <c r="N41" s="168" t="s">
        <v>120</v>
      </c>
      <c r="P41" s="78"/>
      <c r="R41" s="78"/>
    </row>
    <row r="42" spans="1:18" ht="15.75" customHeight="1" thickBot="1" x14ac:dyDescent="0.3">
      <c r="A42" s="1">
        <v>2023</v>
      </c>
      <c r="B42" s="1">
        <v>3</v>
      </c>
      <c r="C42" s="1">
        <v>13</v>
      </c>
      <c r="D42" s="64">
        <v>-4.0999999999999996</v>
      </c>
      <c r="E42" s="1" t="s">
        <v>10</v>
      </c>
      <c r="F42" s="8" t="s">
        <v>10</v>
      </c>
      <c r="G42">
        <f t="shared" si="1"/>
        <v>0.90000000000000036</v>
      </c>
      <c r="H42" s="5">
        <v>44998</v>
      </c>
      <c r="I42">
        <f t="shared" si="2"/>
        <v>-4.0999999999999996</v>
      </c>
      <c r="J42" s="55">
        <v>0</v>
      </c>
      <c r="K42" s="167">
        <v>3.25</v>
      </c>
      <c r="L42" s="167">
        <v>7.75</v>
      </c>
      <c r="M42" s="167">
        <v>50.25</v>
      </c>
      <c r="N42" s="168" t="s">
        <v>119</v>
      </c>
      <c r="P42" s="78"/>
      <c r="R42" s="78"/>
    </row>
    <row r="43" spans="1:18" ht="15.75" customHeight="1" thickBot="1" x14ac:dyDescent="0.3">
      <c r="A43" s="1">
        <v>2023</v>
      </c>
      <c r="B43" s="1">
        <v>3</v>
      </c>
      <c r="C43" s="1">
        <v>14</v>
      </c>
      <c r="D43" s="64">
        <v>-5.5</v>
      </c>
      <c r="E43" s="1" t="s">
        <v>9</v>
      </c>
      <c r="F43" s="8" t="s">
        <v>10</v>
      </c>
      <c r="G43">
        <f t="shared" si="1"/>
        <v>-0.5</v>
      </c>
      <c r="H43" s="5">
        <v>44999</v>
      </c>
      <c r="I43">
        <f t="shared" si="2"/>
        <v>-5.5</v>
      </c>
      <c r="J43" s="55">
        <v>0</v>
      </c>
      <c r="K43" s="167">
        <v>4.125</v>
      </c>
      <c r="L43" s="167">
        <v>9.625</v>
      </c>
      <c r="M43" s="167">
        <v>50.5</v>
      </c>
      <c r="N43" s="168" t="s">
        <v>123</v>
      </c>
      <c r="P43" s="78"/>
      <c r="R43" s="78"/>
    </row>
    <row r="44" spans="1:18" ht="15.75" customHeight="1" thickBot="1" x14ac:dyDescent="0.3">
      <c r="A44" s="1">
        <v>2023</v>
      </c>
      <c r="B44" s="1">
        <v>3</v>
      </c>
      <c r="C44" s="1">
        <v>15</v>
      </c>
      <c r="D44" s="64">
        <v>-2</v>
      </c>
      <c r="E44" s="1" t="s">
        <v>10</v>
      </c>
      <c r="F44" s="8" t="s">
        <v>10</v>
      </c>
      <c r="G44">
        <f t="shared" si="1"/>
        <v>3</v>
      </c>
      <c r="H44" s="5">
        <v>45000</v>
      </c>
      <c r="I44">
        <f t="shared" si="2"/>
        <v>-2</v>
      </c>
      <c r="J44" s="55">
        <v>0</v>
      </c>
      <c r="K44" s="167">
        <v>3.125</v>
      </c>
      <c r="L44" s="167">
        <v>8.25</v>
      </c>
      <c r="M44" s="167">
        <v>47.875</v>
      </c>
      <c r="N44" s="168" t="s">
        <v>122</v>
      </c>
      <c r="P44" s="78"/>
      <c r="R44" s="78"/>
    </row>
    <row r="45" spans="1:18" ht="15.75" customHeight="1" thickBot="1" x14ac:dyDescent="0.3">
      <c r="A45" s="1">
        <v>2023</v>
      </c>
      <c r="B45" s="1">
        <v>3</v>
      </c>
      <c r="C45" s="1">
        <v>16</v>
      </c>
      <c r="D45" s="64">
        <v>-0.7</v>
      </c>
      <c r="E45" s="1" t="s">
        <v>10</v>
      </c>
      <c r="F45" s="8" t="s">
        <v>10</v>
      </c>
      <c r="G45">
        <f t="shared" si="1"/>
        <v>4.3</v>
      </c>
      <c r="H45" s="5">
        <v>45001</v>
      </c>
      <c r="I45">
        <f t="shared" si="2"/>
        <v>-0.7</v>
      </c>
      <c r="J45" s="55">
        <v>0</v>
      </c>
      <c r="K45" s="167">
        <v>3.25</v>
      </c>
      <c r="L45" s="167">
        <v>8.125</v>
      </c>
      <c r="M45" s="167">
        <v>44.625</v>
      </c>
      <c r="N45" s="168" t="s">
        <v>119</v>
      </c>
      <c r="P45" s="78"/>
      <c r="R45" s="78"/>
    </row>
    <row r="46" spans="1:18" ht="15.75" customHeight="1" thickBot="1" x14ac:dyDescent="0.3">
      <c r="A46" s="1">
        <v>2023</v>
      </c>
      <c r="B46" s="1">
        <v>3</v>
      </c>
      <c r="C46" s="1">
        <v>17</v>
      </c>
      <c r="D46" s="64">
        <v>0.6</v>
      </c>
      <c r="E46" s="1" t="s">
        <v>11</v>
      </c>
      <c r="F46" s="8" t="s">
        <v>10</v>
      </c>
      <c r="G46">
        <f t="shared" si="1"/>
        <v>5.6</v>
      </c>
      <c r="H46" s="5">
        <v>45002</v>
      </c>
      <c r="I46">
        <f t="shared" si="2"/>
        <v>0.6</v>
      </c>
      <c r="J46" s="55">
        <v>0.4</v>
      </c>
      <c r="K46" s="167">
        <v>2.75</v>
      </c>
      <c r="L46" s="167">
        <v>7.875</v>
      </c>
      <c r="M46" s="167">
        <v>58.5</v>
      </c>
      <c r="N46" s="168" t="s">
        <v>117</v>
      </c>
      <c r="P46" s="78"/>
      <c r="R46" s="78"/>
    </row>
    <row r="47" spans="1:18" ht="15.75" customHeight="1" thickBot="1" x14ac:dyDescent="0.3">
      <c r="A47" s="1">
        <v>2023</v>
      </c>
      <c r="B47" s="1">
        <v>3</v>
      </c>
      <c r="C47" s="1">
        <v>18</v>
      </c>
      <c r="D47" s="64">
        <v>0</v>
      </c>
      <c r="E47" s="1" t="s">
        <v>11</v>
      </c>
      <c r="F47" s="8" t="s">
        <v>10</v>
      </c>
      <c r="G47">
        <f t="shared" si="1"/>
        <v>5</v>
      </c>
      <c r="H47" s="5">
        <v>45003</v>
      </c>
      <c r="I47">
        <f t="shared" si="2"/>
        <v>0</v>
      </c>
      <c r="J47" s="55">
        <v>0</v>
      </c>
      <c r="K47" s="167">
        <v>2</v>
      </c>
      <c r="L47" s="167">
        <v>6.75</v>
      </c>
      <c r="M47" s="167">
        <v>48.875</v>
      </c>
      <c r="N47" s="168" t="s">
        <v>124</v>
      </c>
      <c r="P47" s="78"/>
      <c r="R47" s="78"/>
    </row>
    <row r="48" spans="1:18" ht="15.75" customHeight="1" thickBot="1" x14ac:dyDescent="0.3">
      <c r="A48" s="1">
        <v>2023</v>
      </c>
      <c r="B48" s="1">
        <v>3</v>
      </c>
      <c r="C48" s="1">
        <v>19</v>
      </c>
      <c r="D48" s="64">
        <v>-2.9</v>
      </c>
      <c r="E48" s="1" t="s">
        <v>10</v>
      </c>
      <c r="F48" s="8" t="s">
        <v>10</v>
      </c>
      <c r="G48">
        <f t="shared" si="1"/>
        <v>2.1</v>
      </c>
      <c r="H48" s="5">
        <v>45004</v>
      </c>
      <c r="I48">
        <f t="shared" si="2"/>
        <v>-2.9</v>
      </c>
      <c r="J48" s="55">
        <v>1.9</v>
      </c>
      <c r="K48" s="167">
        <v>2.625</v>
      </c>
      <c r="L48" s="167">
        <v>6.25</v>
      </c>
      <c r="M48" s="167">
        <v>52.5</v>
      </c>
      <c r="N48" s="168" t="s">
        <v>119</v>
      </c>
      <c r="P48" s="78"/>
      <c r="R48" s="78"/>
    </row>
    <row r="49" spans="1:18" ht="15.75" customHeight="1" thickBot="1" x14ac:dyDescent="0.3">
      <c r="A49" s="1">
        <v>2023</v>
      </c>
      <c r="B49" s="1">
        <v>3</v>
      </c>
      <c r="C49" s="1">
        <v>20</v>
      </c>
      <c r="D49" s="64">
        <v>-11.4</v>
      </c>
      <c r="E49" s="1" t="s">
        <v>9</v>
      </c>
      <c r="F49" s="8" t="s">
        <v>10</v>
      </c>
      <c r="G49">
        <f t="shared" si="1"/>
        <v>-6.4</v>
      </c>
      <c r="H49" s="5">
        <v>45005</v>
      </c>
      <c r="I49">
        <f t="shared" si="2"/>
        <v>-11.4</v>
      </c>
      <c r="J49" s="55">
        <v>0</v>
      </c>
      <c r="K49" s="167">
        <v>2.75</v>
      </c>
      <c r="L49" s="167">
        <v>7.375</v>
      </c>
      <c r="M49" s="167">
        <v>67.125</v>
      </c>
      <c r="N49" s="168" t="s">
        <v>120</v>
      </c>
      <c r="P49" s="78"/>
      <c r="R49" s="78"/>
    </row>
    <row r="50" spans="1:18" ht="15.75" customHeight="1" thickBot="1" x14ac:dyDescent="0.3">
      <c r="A50" s="1">
        <v>2023</v>
      </c>
      <c r="B50" s="1">
        <v>3</v>
      </c>
      <c r="C50" s="1">
        <v>21</v>
      </c>
      <c r="D50" s="64">
        <v>-8.1999999999999993</v>
      </c>
      <c r="E50" s="1" t="s">
        <v>9</v>
      </c>
      <c r="F50" s="8" t="s">
        <v>10</v>
      </c>
      <c r="G50">
        <f t="shared" si="1"/>
        <v>-3.1999999999999993</v>
      </c>
      <c r="H50" s="5">
        <v>45006</v>
      </c>
      <c r="I50">
        <f t="shared" si="2"/>
        <v>-8.1999999999999993</v>
      </c>
      <c r="J50" s="55">
        <v>0</v>
      </c>
      <c r="K50" s="167">
        <v>3.75</v>
      </c>
      <c r="L50" s="167">
        <v>10.375</v>
      </c>
      <c r="M50" s="167">
        <v>71.625</v>
      </c>
      <c r="N50" s="168" t="s">
        <v>120</v>
      </c>
      <c r="P50" s="78"/>
      <c r="R50" s="78"/>
    </row>
    <row r="51" spans="1:18" ht="15.75" customHeight="1" thickBot="1" x14ac:dyDescent="0.3">
      <c r="A51" s="1">
        <v>2023</v>
      </c>
      <c r="B51" s="1">
        <v>3</v>
      </c>
      <c r="C51" s="1">
        <v>22</v>
      </c>
      <c r="D51" s="64">
        <v>-9.3000000000000007</v>
      </c>
      <c r="E51" s="1" t="s">
        <v>9</v>
      </c>
      <c r="F51" s="8" t="s">
        <v>10</v>
      </c>
      <c r="G51">
        <f t="shared" si="1"/>
        <v>-4.3000000000000007</v>
      </c>
      <c r="H51" s="5">
        <v>45007</v>
      </c>
      <c r="I51">
        <f t="shared" si="2"/>
        <v>-9.3000000000000007</v>
      </c>
      <c r="J51" s="55">
        <v>0</v>
      </c>
      <c r="K51" s="167">
        <v>2.625</v>
      </c>
      <c r="L51" s="167">
        <v>5.75</v>
      </c>
      <c r="M51" s="167">
        <v>56.625</v>
      </c>
      <c r="N51" s="168" t="s">
        <v>120</v>
      </c>
      <c r="P51" s="78"/>
      <c r="R51" s="78"/>
    </row>
    <row r="52" spans="1:18" ht="15.75" customHeight="1" thickBot="1" x14ac:dyDescent="0.3">
      <c r="A52" s="1">
        <v>2023</v>
      </c>
      <c r="B52" s="1">
        <v>3</v>
      </c>
      <c r="C52" s="1">
        <v>23</v>
      </c>
      <c r="D52" s="64">
        <v>-7.5</v>
      </c>
      <c r="E52" s="1" t="s">
        <v>9</v>
      </c>
      <c r="F52" s="8" t="s">
        <v>10</v>
      </c>
      <c r="G52">
        <f t="shared" si="1"/>
        <v>-2.5</v>
      </c>
      <c r="H52" s="5">
        <v>45008</v>
      </c>
      <c r="I52">
        <f t="shared" si="2"/>
        <v>-7.5</v>
      </c>
      <c r="J52" s="55">
        <v>0</v>
      </c>
      <c r="K52" s="167">
        <v>3</v>
      </c>
      <c r="L52" s="167">
        <v>6.25</v>
      </c>
      <c r="M52" s="167">
        <v>56.5</v>
      </c>
      <c r="N52" s="168" t="s">
        <v>122</v>
      </c>
      <c r="P52" s="78"/>
      <c r="R52" s="78"/>
    </row>
    <row r="53" spans="1:18" ht="15.75" customHeight="1" thickBot="1" x14ac:dyDescent="0.3">
      <c r="A53" s="1">
        <v>2023</v>
      </c>
      <c r="B53" s="1">
        <v>3</v>
      </c>
      <c r="C53" s="1">
        <v>24</v>
      </c>
      <c r="D53" s="64">
        <v>-0.2</v>
      </c>
      <c r="E53" s="1" t="s">
        <v>10</v>
      </c>
      <c r="F53" s="8" t="s">
        <v>10</v>
      </c>
      <c r="G53">
        <f t="shared" si="1"/>
        <v>4.8</v>
      </c>
      <c r="H53" s="5">
        <v>45009</v>
      </c>
      <c r="I53">
        <f t="shared" si="2"/>
        <v>-0.2</v>
      </c>
      <c r="J53" s="55">
        <v>0</v>
      </c>
      <c r="K53" s="167">
        <v>1.625</v>
      </c>
      <c r="L53" s="167">
        <v>4.5</v>
      </c>
      <c r="M53" s="167">
        <v>51.625</v>
      </c>
      <c r="N53" s="168" t="s">
        <v>120</v>
      </c>
      <c r="P53" s="78"/>
      <c r="R53" s="78"/>
    </row>
    <row r="54" spans="1:18" ht="15.75" customHeight="1" thickBot="1" x14ac:dyDescent="0.3">
      <c r="A54" s="51">
        <v>2023</v>
      </c>
      <c r="B54" s="51">
        <v>3</v>
      </c>
      <c r="C54" s="51">
        <v>25</v>
      </c>
      <c r="D54" s="65">
        <v>-0.1</v>
      </c>
      <c r="E54" s="51" t="s">
        <v>10</v>
      </c>
      <c r="F54" s="8" t="s">
        <v>10</v>
      </c>
      <c r="G54" s="30">
        <f t="shared" si="1"/>
        <v>4.9000000000000004</v>
      </c>
      <c r="H54" s="31">
        <v>45010</v>
      </c>
      <c r="I54" s="30">
        <f t="shared" si="2"/>
        <v>-0.1</v>
      </c>
      <c r="J54" s="55">
        <v>0</v>
      </c>
      <c r="K54" s="167">
        <v>1.125</v>
      </c>
      <c r="L54" s="167">
        <v>3.75</v>
      </c>
      <c r="M54" s="167">
        <v>48.125</v>
      </c>
      <c r="N54" s="168" t="s">
        <v>127</v>
      </c>
      <c r="P54" s="78"/>
      <c r="R54" s="78"/>
    </row>
    <row r="55" spans="1:18" ht="15.75" customHeight="1" thickBot="1" x14ac:dyDescent="0.3">
      <c r="A55" s="1">
        <v>2023</v>
      </c>
      <c r="B55" s="1">
        <v>3</v>
      </c>
      <c r="C55" s="1">
        <v>26</v>
      </c>
      <c r="D55" s="64">
        <v>3.6</v>
      </c>
      <c r="E55" s="1" t="s">
        <v>11</v>
      </c>
      <c r="F55" s="11" t="s">
        <v>11</v>
      </c>
      <c r="G55">
        <f>D55</f>
        <v>3.6</v>
      </c>
      <c r="H55" s="5">
        <v>45011</v>
      </c>
      <c r="I55">
        <f t="shared" si="2"/>
        <v>3.6</v>
      </c>
      <c r="J55" s="55">
        <v>0</v>
      </c>
      <c r="K55" s="167">
        <v>1.5</v>
      </c>
      <c r="L55" s="167">
        <v>4.625</v>
      </c>
      <c r="M55" s="167">
        <v>40.75</v>
      </c>
      <c r="N55" s="168" t="s">
        <v>121</v>
      </c>
      <c r="P55" s="78"/>
      <c r="R55" s="78"/>
    </row>
    <row r="56" spans="1:18" ht="15.75" customHeight="1" thickBot="1" x14ac:dyDescent="0.3">
      <c r="A56" s="1">
        <v>2023</v>
      </c>
      <c r="B56" s="1">
        <v>3</v>
      </c>
      <c r="C56" s="1">
        <v>27</v>
      </c>
      <c r="D56" s="64">
        <v>3.7</v>
      </c>
      <c r="E56" s="1" t="s">
        <v>11</v>
      </c>
      <c r="F56" s="11" t="s">
        <v>11</v>
      </c>
      <c r="G56">
        <f t="shared" ref="G56:G82" si="3">D56</f>
        <v>3.7</v>
      </c>
      <c r="H56" s="5">
        <v>45012</v>
      </c>
      <c r="I56">
        <f t="shared" si="2"/>
        <v>3.7</v>
      </c>
      <c r="J56" s="55">
        <v>0</v>
      </c>
      <c r="K56" s="167">
        <v>4.375</v>
      </c>
      <c r="L56" s="167">
        <v>10.875</v>
      </c>
      <c r="M56" s="167">
        <v>51.25</v>
      </c>
      <c r="N56" s="168" t="s">
        <v>119</v>
      </c>
      <c r="P56" s="78"/>
      <c r="R56" s="78"/>
    </row>
    <row r="57" spans="1:18" ht="15.75" customHeight="1" thickBot="1" x14ac:dyDescent="0.3">
      <c r="A57" s="1">
        <v>2023</v>
      </c>
      <c r="B57" s="1">
        <v>3</v>
      </c>
      <c r="C57" s="1">
        <v>28</v>
      </c>
      <c r="D57" s="64">
        <v>4.5999999999999996</v>
      </c>
      <c r="E57" s="1" t="s">
        <v>11</v>
      </c>
      <c r="F57" s="11" t="s">
        <v>11</v>
      </c>
      <c r="G57">
        <f t="shared" si="3"/>
        <v>4.5999999999999996</v>
      </c>
      <c r="H57" s="5">
        <v>45013</v>
      </c>
      <c r="I57">
        <f t="shared" si="2"/>
        <v>4.5999999999999996</v>
      </c>
      <c r="J57" s="55">
        <v>0</v>
      </c>
      <c r="K57" s="167">
        <v>3.375</v>
      </c>
      <c r="L57" s="167">
        <v>10.125</v>
      </c>
      <c r="M57" s="167">
        <v>44.875</v>
      </c>
      <c r="N57" s="168" t="s">
        <v>123</v>
      </c>
      <c r="P57" s="78"/>
      <c r="R57" s="78"/>
    </row>
    <row r="58" spans="1:18" ht="15.75" customHeight="1" thickBot="1" x14ac:dyDescent="0.3">
      <c r="A58" s="1">
        <v>2023</v>
      </c>
      <c r="B58" s="1">
        <v>3</v>
      </c>
      <c r="C58" s="1">
        <v>29</v>
      </c>
      <c r="D58" s="64">
        <v>4.8</v>
      </c>
      <c r="E58" s="1" t="s">
        <v>11</v>
      </c>
      <c r="F58" s="11" t="s">
        <v>11</v>
      </c>
      <c r="G58">
        <f t="shared" si="3"/>
        <v>4.8</v>
      </c>
      <c r="H58" s="5">
        <v>45014</v>
      </c>
      <c r="I58">
        <f t="shared" si="2"/>
        <v>4.8</v>
      </c>
      <c r="J58" s="55">
        <v>0</v>
      </c>
      <c r="K58" s="167">
        <v>1.25</v>
      </c>
      <c r="L58" s="167">
        <v>4</v>
      </c>
      <c r="M58" s="167">
        <v>69.5</v>
      </c>
      <c r="N58" s="168" t="s">
        <v>117</v>
      </c>
      <c r="P58" s="78"/>
      <c r="R58" s="78"/>
    </row>
    <row r="59" spans="1:18" ht="15.75" customHeight="1" thickBot="1" x14ac:dyDescent="0.3">
      <c r="A59" s="1">
        <v>2023</v>
      </c>
      <c r="B59" s="1">
        <v>3</v>
      </c>
      <c r="C59" s="1">
        <v>30</v>
      </c>
      <c r="D59" s="64">
        <v>0.4</v>
      </c>
      <c r="E59" s="1" t="s">
        <v>11</v>
      </c>
      <c r="F59" s="11" t="s">
        <v>11</v>
      </c>
      <c r="G59">
        <f t="shared" si="3"/>
        <v>0.4</v>
      </c>
      <c r="H59" s="5">
        <v>45015</v>
      </c>
      <c r="I59">
        <f t="shared" si="2"/>
        <v>0.4</v>
      </c>
      <c r="J59" s="55">
        <v>0.7</v>
      </c>
      <c r="K59" s="167">
        <v>2.375</v>
      </c>
      <c r="L59" s="167">
        <v>5.5</v>
      </c>
      <c r="M59" s="167">
        <v>50.25</v>
      </c>
      <c r="N59" s="168" t="s">
        <v>120</v>
      </c>
      <c r="P59" s="78"/>
      <c r="R59" s="78"/>
    </row>
    <row r="60" spans="1:18" ht="15.75" customHeight="1" thickBot="1" x14ac:dyDescent="0.3">
      <c r="A60" s="1">
        <v>2023</v>
      </c>
      <c r="B60" s="1">
        <v>3</v>
      </c>
      <c r="C60" s="1">
        <v>31</v>
      </c>
      <c r="D60" s="64">
        <v>-5.4</v>
      </c>
      <c r="E60" s="1" t="s">
        <v>9</v>
      </c>
      <c r="F60" s="11" t="s">
        <v>11</v>
      </c>
      <c r="G60">
        <f t="shared" si="3"/>
        <v>-5.4</v>
      </c>
      <c r="H60" s="5">
        <v>45016</v>
      </c>
      <c r="I60">
        <f t="shared" si="2"/>
        <v>-5.4</v>
      </c>
      <c r="J60" s="55">
        <v>0</v>
      </c>
      <c r="K60" s="167">
        <v>4.625</v>
      </c>
      <c r="L60" s="167">
        <v>10</v>
      </c>
      <c r="M60" s="167">
        <v>28.25</v>
      </c>
      <c r="N60" s="168" t="s">
        <v>122</v>
      </c>
      <c r="P60" s="78"/>
      <c r="R60" s="78"/>
    </row>
    <row r="61" spans="1:18" ht="15.75" customHeight="1" thickBot="1" x14ac:dyDescent="0.3">
      <c r="A61" s="1">
        <v>2023</v>
      </c>
      <c r="B61" s="1">
        <v>4</v>
      </c>
      <c r="C61" s="1">
        <v>1</v>
      </c>
      <c r="D61" s="64">
        <v>-5.8</v>
      </c>
      <c r="E61" s="1" t="s">
        <v>9</v>
      </c>
      <c r="F61" s="11" t="s">
        <v>11</v>
      </c>
      <c r="G61">
        <f t="shared" si="3"/>
        <v>-5.8</v>
      </c>
      <c r="H61" s="5">
        <v>45017</v>
      </c>
      <c r="I61">
        <f t="shared" si="2"/>
        <v>-5.8</v>
      </c>
      <c r="J61" s="55">
        <v>0</v>
      </c>
      <c r="K61" s="167">
        <v>1.75</v>
      </c>
      <c r="L61" s="167">
        <v>6</v>
      </c>
      <c r="M61" s="167">
        <v>36.75</v>
      </c>
      <c r="N61" s="168" t="s">
        <v>120</v>
      </c>
      <c r="P61" s="78"/>
      <c r="R61" s="78"/>
    </row>
    <row r="62" spans="1:18" ht="15.75" customHeight="1" thickBot="1" x14ac:dyDescent="0.3">
      <c r="A62" s="1">
        <v>2023</v>
      </c>
      <c r="B62" s="1">
        <v>4</v>
      </c>
      <c r="C62" s="1">
        <v>2</v>
      </c>
      <c r="D62" s="64">
        <v>-5.8</v>
      </c>
      <c r="E62" s="1" t="s">
        <v>9</v>
      </c>
      <c r="F62" s="11" t="s">
        <v>11</v>
      </c>
      <c r="G62">
        <f t="shared" si="3"/>
        <v>-5.8</v>
      </c>
      <c r="H62" s="5">
        <v>45018</v>
      </c>
      <c r="I62">
        <f t="shared" si="2"/>
        <v>-5.8</v>
      </c>
      <c r="J62" s="55">
        <v>0</v>
      </c>
      <c r="K62" s="167">
        <v>2.75</v>
      </c>
      <c r="L62" s="167">
        <v>7.25</v>
      </c>
      <c r="M62" s="167">
        <v>37.625</v>
      </c>
      <c r="N62" s="168" t="s">
        <v>128</v>
      </c>
      <c r="P62" s="78"/>
      <c r="R62" s="78"/>
    </row>
    <row r="63" spans="1:18" ht="15.75" customHeight="1" thickBot="1" x14ac:dyDescent="0.3">
      <c r="A63" s="1">
        <v>2023</v>
      </c>
      <c r="B63" s="1">
        <v>4</v>
      </c>
      <c r="C63" s="1">
        <v>3</v>
      </c>
      <c r="D63" s="64">
        <v>-2.4</v>
      </c>
      <c r="E63" s="1" t="s">
        <v>10</v>
      </c>
      <c r="F63" s="11" t="s">
        <v>11</v>
      </c>
      <c r="G63">
        <f t="shared" si="3"/>
        <v>-2.4</v>
      </c>
      <c r="H63" s="5">
        <v>45019</v>
      </c>
      <c r="I63">
        <f t="shared" si="2"/>
        <v>-2.4</v>
      </c>
      <c r="J63" s="55">
        <v>0</v>
      </c>
      <c r="K63" s="167">
        <v>2.125</v>
      </c>
      <c r="L63" s="167">
        <v>6.125</v>
      </c>
      <c r="M63" s="167">
        <v>73.25</v>
      </c>
      <c r="N63" s="168" t="s">
        <v>128</v>
      </c>
      <c r="P63" s="78"/>
      <c r="R63" s="78"/>
    </row>
    <row r="64" spans="1:18" ht="15.75" customHeight="1" thickBot="1" x14ac:dyDescent="0.3">
      <c r="A64" s="1">
        <v>2023</v>
      </c>
      <c r="B64" s="1">
        <v>4</v>
      </c>
      <c r="C64" s="1">
        <v>4</v>
      </c>
      <c r="D64" s="64">
        <v>3.1</v>
      </c>
      <c r="E64" s="1" t="s">
        <v>11</v>
      </c>
      <c r="F64" s="11" t="s">
        <v>11</v>
      </c>
      <c r="G64">
        <f t="shared" si="3"/>
        <v>3.1</v>
      </c>
      <c r="H64" s="5">
        <v>45020</v>
      </c>
      <c r="I64">
        <f t="shared" si="2"/>
        <v>3.1</v>
      </c>
      <c r="J64" s="55">
        <v>0</v>
      </c>
      <c r="K64" s="167">
        <v>1.75</v>
      </c>
      <c r="L64" s="167">
        <v>6.625</v>
      </c>
      <c r="M64" s="167">
        <v>66.5</v>
      </c>
      <c r="N64" s="168" t="s">
        <v>129</v>
      </c>
      <c r="P64" s="78"/>
      <c r="R64" s="78"/>
    </row>
    <row r="65" spans="1:18" ht="15.75" customHeight="1" thickBot="1" x14ac:dyDescent="0.3">
      <c r="A65" s="1">
        <v>2023</v>
      </c>
      <c r="B65" s="1">
        <v>4</v>
      </c>
      <c r="C65" s="1">
        <v>5</v>
      </c>
      <c r="D65" s="64">
        <v>3.2</v>
      </c>
      <c r="E65" s="1" t="s">
        <v>11</v>
      </c>
      <c r="F65" s="11" t="s">
        <v>11</v>
      </c>
      <c r="G65">
        <f t="shared" si="3"/>
        <v>3.2</v>
      </c>
      <c r="H65" s="5">
        <v>45021</v>
      </c>
      <c r="I65">
        <f t="shared" si="2"/>
        <v>3.2</v>
      </c>
      <c r="J65" s="55">
        <v>0</v>
      </c>
      <c r="K65" s="167">
        <v>1.375</v>
      </c>
      <c r="L65" s="167">
        <v>5.375</v>
      </c>
      <c r="M65" s="167">
        <v>49.375</v>
      </c>
      <c r="N65" s="168" t="s">
        <v>117</v>
      </c>
      <c r="P65" s="78"/>
      <c r="R65" s="78"/>
    </row>
    <row r="66" spans="1:18" ht="15.75" customHeight="1" thickBot="1" x14ac:dyDescent="0.3">
      <c r="A66" s="1">
        <v>2023</v>
      </c>
      <c r="B66" s="1">
        <v>4</v>
      </c>
      <c r="C66" s="1">
        <v>6</v>
      </c>
      <c r="D66" s="64">
        <v>3.4</v>
      </c>
      <c r="E66" s="1" t="s">
        <v>11</v>
      </c>
      <c r="F66" s="11" t="s">
        <v>11</v>
      </c>
      <c r="G66">
        <f t="shared" si="3"/>
        <v>3.4</v>
      </c>
      <c r="H66" s="5">
        <v>45022</v>
      </c>
      <c r="I66">
        <f t="shared" si="2"/>
        <v>3.4</v>
      </c>
      <c r="J66" s="55">
        <v>0</v>
      </c>
      <c r="K66" s="167">
        <v>1.75</v>
      </c>
      <c r="L66" s="167">
        <v>5.375</v>
      </c>
      <c r="M66" s="167">
        <v>29.875</v>
      </c>
      <c r="N66" s="168" t="s">
        <v>119</v>
      </c>
      <c r="P66" s="78"/>
      <c r="R66" s="78"/>
    </row>
    <row r="67" spans="1:18" ht="15.75" customHeight="1" thickBot="1" x14ac:dyDescent="0.3">
      <c r="A67" s="1">
        <v>2023</v>
      </c>
      <c r="B67" s="1">
        <v>4</v>
      </c>
      <c r="C67" s="1">
        <v>7</v>
      </c>
      <c r="D67" s="64">
        <v>6.8</v>
      </c>
      <c r="E67" s="1" t="s">
        <v>12</v>
      </c>
      <c r="F67" s="11" t="s">
        <v>11</v>
      </c>
      <c r="G67">
        <f t="shared" si="3"/>
        <v>6.8</v>
      </c>
      <c r="H67" s="5">
        <v>45023</v>
      </c>
      <c r="I67">
        <f t="shared" si="2"/>
        <v>6.8</v>
      </c>
      <c r="J67" s="55">
        <v>0</v>
      </c>
      <c r="K67" s="167">
        <v>1.625</v>
      </c>
      <c r="L67" s="167">
        <v>5.25</v>
      </c>
      <c r="M67" s="167">
        <v>33.25</v>
      </c>
      <c r="N67" s="168" t="s">
        <v>121</v>
      </c>
      <c r="P67" s="78"/>
      <c r="R67" s="78"/>
    </row>
    <row r="68" spans="1:18" ht="15.75" customHeight="1" thickBot="1" x14ac:dyDescent="0.3">
      <c r="A68" s="1">
        <v>2023</v>
      </c>
      <c r="B68" s="1">
        <v>4</v>
      </c>
      <c r="C68" s="1">
        <v>8</v>
      </c>
      <c r="D68" s="64">
        <v>-3.3</v>
      </c>
      <c r="E68" s="1" t="s">
        <v>10</v>
      </c>
      <c r="F68" s="11" t="s">
        <v>11</v>
      </c>
      <c r="G68">
        <f t="shared" si="3"/>
        <v>-3.3</v>
      </c>
      <c r="H68" s="5">
        <v>45024</v>
      </c>
      <c r="I68">
        <f t="shared" si="2"/>
        <v>-3.3</v>
      </c>
      <c r="J68" s="55">
        <v>1.4</v>
      </c>
      <c r="K68" s="167">
        <v>0.875</v>
      </c>
      <c r="L68" s="167">
        <v>3.75</v>
      </c>
      <c r="M68" s="167">
        <v>28</v>
      </c>
      <c r="N68" s="168" t="s">
        <v>124</v>
      </c>
      <c r="P68" s="78"/>
      <c r="R68" s="78"/>
    </row>
    <row r="69" spans="1:18" ht="15.75" customHeight="1" thickBot="1" x14ac:dyDescent="0.3">
      <c r="A69" s="1">
        <v>2023</v>
      </c>
      <c r="B69" s="1">
        <v>4</v>
      </c>
      <c r="C69" s="1">
        <v>9</v>
      </c>
      <c r="D69" s="64">
        <v>-1.2</v>
      </c>
      <c r="E69" s="1" t="s">
        <v>10</v>
      </c>
      <c r="F69" s="11" t="s">
        <v>11</v>
      </c>
      <c r="G69">
        <f t="shared" si="3"/>
        <v>-1.2</v>
      </c>
      <c r="H69" s="5">
        <v>45025</v>
      </c>
      <c r="I69">
        <f t="shared" si="2"/>
        <v>-1.2</v>
      </c>
      <c r="J69" s="55">
        <v>0.4</v>
      </c>
      <c r="K69" s="167">
        <v>1.125</v>
      </c>
      <c r="L69" s="167">
        <v>4.875</v>
      </c>
      <c r="M69" s="167">
        <v>29.375</v>
      </c>
      <c r="N69" s="168" t="s">
        <v>130</v>
      </c>
      <c r="P69" s="78"/>
      <c r="R69" s="78"/>
    </row>
    <row r="70" spans="1:18" ht="15.75" customHeight="1" thickBot="1" x14ac:dyDescent="0.3">
      <c r="A70" s="1">
        <v>2023</v>
      </c>
      <c r="B70" s="1">
        <v>4</v>
      </c>
      <c r="C70" s="1">
        <v>10</v>
      </c>
      <c r="D70" s="64">
        <v>2.2999999999999998</v>
      </c>
      <c r="E70" s="1" t="s">
        <v>11</v>
      </c>
      <c r="F70" s="11" t="s">
        <v>11</v>
      </c>
      <c r="G70">
        <f t="shared" si="3"/>
        <v>2.2999999999999998</v>
      </c>
      <c r="H70" s="5">
        <v>45026</v>
      </c>
      <c r="I70">
        <f t="shared" si="2"/>
        <v>2.2999999999999998</v>
      </c>
      <c r="J70" s="55">
        <v>0</v>
      </c>
      <c r="K70" s="167">
        <v>1.5</v>
      </c>
      <c r="L70" s="167">
        <v>4</v>
      </c>
      <c r="M70" s="167">
        <v>23.375</v>
      </c>
      <c r="N70" s="168" t="s">
        <v>117</v>
      </c>
      <c r="P70" s="78"/>
      <c r="R70" s="78"/>
    </row>
    <row r="71" spans="1:18" ht="15.75" customHeight="1" thickBot="1" x14ac:dyDescent="0.3">
      <c r="A71" s="1">
        <v>2023</v>
      </c>
      <c r="B71" s="1">
        <v>4</v>
      </c>
      <c r="C71" s="1">
        <v>11</v>
      </c>
      <c r="D71" s="64">
        <v>4</v>
      </c>
      <c r="E71" s="1" t="s">
        <v>11</v>
      </c>
      <c r="F71" s="11" t="s">
        <v>11</v>
      </c>
      <c r="G71">
        <f t="shared" si="3"/>
        <v>4</v>
      </c>
      <c r="H71" s="5">
        <v>45027</v>
      </c>
      <c r="I71">
        <f t="shared" si="2"/>
        <v>4</v>
      </c>
      <c r="J71" s="55">
        <v>0</v>
      </c>
      <c r="K71" s="167">
        <v>1.75</v>
      </c>
      <c r="L71" s="167">
        <v>6.375</v>
      </c>
      <c r="M71" s="167">
        <v>32.25</v>
      </c>
      <c r="N71" s="168" t="s">
        <v>119</v>
      </c>
      <c r="P71" s="78"/>
      <c r="R71" s="78"/>
    </row>
    <row r="72" spans="1:18" ht="15.75" customHeight="1" thickBot="1" x14ac:dyDescent="0.3">
      <c r="A72" s="1">
        <v>2023</v>
      </c>
      <c r="B72" s="1">
        <v>4</v>
      </c>
      <c r="C72" s="1">
        <v>12</v>
      </c>
      <c r="D72" s="64">
        <v>0.4</v>
      </c>
      <c r="E72" s="1" t="s">
        <v>11</v>
      </c>
      <c r="F72" s="11" t="s">
        <v>11</v>
      </c>
      <c r="G72">
        <f t="shared" si="3"/>
        <v>0.4</v>
      </c>
      <c r="H72" s="5">
        <v>45028</v>
      </c>
      <c r="I72">
        <f t="shared" si="2"/>
        <v>0.4</v>
      </c>
      <c r="J72" s="55">
        <v>0</v>
      </c>
      <c r="K72" s="167">
        <v>1.375</v>
      </c>
      <c r="L72" s="167">
        <v>4.75</v>
      </c>
      <c r="M72" s="167">
        <v>38.5</v>
      </c>
      <c r="N72" s="168" t="s">
        <v>117</v>
      </c>
      <c r="P72" s="78"/>
      <c r="R72" s="78"/>
    </row>
    <row r="73" spans="1:18" ht="15.75" customHeight="1" thickBot="1" x14ac:dyDescent="0.3">
      <c r="A73" s="1">
        <v>2023</v>
      </c>
      <c r="B73" s="1">
        <v>4</v>
      </c>
      <c r="C73" s="1">
        <v>13</v>
      </c>
      <c r="D73" s="64">
        <v>4.7</v>
      </c>
      <c r="E73" s="1" t="s">
        <v>11</v>
      </c>
      <c r="F73" s="11" t="s">
        <v>11</v>
      </c>
      <c r="G73">
        <f t="shared" si="3"/>
        <v>4.7</v>
      </c>
      <c r="H73" s="5">
        <v>45029</v>
      </c>
      <c r="I73">
        <f t="shared" si="2"/>
        <v>4.7</v>
      </c>
      <c r="J73" s="55">
        <v>0</v>
      </c>
      <c r="K73" s="167">
        <v>2.25</v>
      </c>
      <c r="L73" s="167">
        <v>7</v>
      </c>
      <c r="M73" s="167">
        <v>41</v>
      </c>
      <c r="N73" s="168" t="s">
        <v>117</v>
      </c>
      <c r="P73" s="78"/>
      <c r="R73" s="78"/>
    </row>
    <row r="74" spans="1:18" ht="15.75" customHeight="1" thickBot="1" x14ac:dyDescent="0.3">
      <c r="A74" s="1">
        <v>2023</v>
      </c>
      <c r="B74" s="1">
        <v>4</v>
      </c>
      <c r="C74" s="1">
        <v>14</v>
      </c>
      <c r="D74" s="64">
        <v>6.6</v>
      </c>
      <c r="E74" s="1" t="s">
        <v>12</v>
      </c>
      <c r="F74" s="11" t="s">
        <v>11</v>
      </c>
      <c r="G74">
        <f t="shared" si="3"/>
        <v>6.6</v>
      </c>
      <c r="H74" s="5">
        <v>45030</v>
      </c>
      <c r="I74">
        <f t="shared" si="2"/>
        <v>6.6</v>
      </c>
      <c r="J74" s="55">
        <v>0</v>
      </c>
      <c r="K74" s="167">
        <v>2.125</v>
      </c>
      <c r="L74" s="167">
        <v>5.25</v>
      </c>
      <c r="M74" s="167">
        <v>48</v>
      </c>
      <c r="N74" s="168" t="s">
        <v>117</v>
      </c>
      <c r="P74" s="78"/>
      <c r="R74" s="78"/>
    </row>
    <row r="75" spans="1:18" ht="15.75" customHeight="1" thickBot="1" x14ac:dyDescent="0.3">
      <c r="A75" s="1">
        <v>2023</v>
      </c>
      <c r="B75" s="1">
        <v>4</v>
      </c>
      <c r="C75" s="1">
        <v>15</v>
      </c>
      <c r="D75" s="64">
        <v>-4.3</v>
      </c>
      <c r="E75" s="1" t="s">
        <v>10</v>
      </c>
      <c r="F75" s="11" t="s">
        <v>11</v>
      </c>
      <c r="G75">
        <f t="shared" si="3"/>
        <v>-4.3</v>
      </c>
      <c r="H75" s="5">
        <v>45031</v>
      </c>
      <c r="I75">
        <f t="shared" si="2"/>
        <v>-4.3</v>
      </c>
      <c r="J75" s="55">
        <v>5.0999999999999996</v>
      </c>
      <c r="K75" s="167">
        <v>1.625</v>
      </c>
      <c r="L75" s="167">
        <v>5.75</v>
      </c>
      <c r="M75" s="167">
        <v>30.5</v>
      </c>
      <c r="N75" s="168" t="s">
        <v>127</v>
      </c>
      <c r="P75" s="78"/>
      <c r="R75" s="78"/>
    </row>
    <row r="76" spans="1:18" ht="15.75" customHeight="1" thickBot="1" x14ac:dyDescent="0.3">
      <c r="A76" s="1">
        <v>2023</v>
      </c>
      <c r="B76" s="1">
        <v>4</v>
      </c>
      <c r="C76" s="1">
        <v>16</v>
      </c>
      <c r="D76" s="64">
        <v>-4</v>
      </c>
      <c r="E76" s="1" t="s">
        <v>10</v>
      </c>
      <c r="F76" s="11" t="s">
        <v>11</v>
      </c>
      <c r="G76">
        <f t="shared" si="3"/>
        <v>-4</v>
      </c>
      <c r="H76" s="5">
        <v>45032</v>
      </c>
      <c r="I76">
        <f t="shared" si="2"/>
        <v>-4</v>
      </c>
      <c r="J76" s="55">
        <v>0</v>
      </c>
      <c r="K76" s="167">
        <v>1.625</v>
      </c>
      <c r="L76" s="167">
        <v>6.5</v>
      </c>
      <c r="M76" s="167">
        <v>54.375</v>
      </c>
      <c r="N76" s="168" t="s">
        <v>118</v>
      </c>
      <c r="P76" s="78"/>
      <c r="R76" s="78"/>
    </row>
    <row r="77" spans="1:18" ht="15.75" customHeight="1" thickBot="1" x14ac:dyDescent="0.3">
      <c r="A77" s="1">
        <v>2023</v>
      </c>
      <c r="B77" s="1">
        <v>4</v>
      </c>
      <c r="C77" s="1">
        <v>17</v>
      </c>
      <c r="D77" s="64">
        <v>-4</v>
      </c>
      <c r="E77" s="1" t="s">
        <v>10</v>
      </c>
      <c r="F77" s="11" t="s">
        <v>11</v>
      </c>
      <c r="G77">
        <f t="shared" si="3"/>
        <v>-4</v>
      </c>
      <c r="H77" s="5">
        <v>45033</v>
      </c>
      <c r="I77">
        <f t="shared" si="2"/>
        <v>-4</v>
      </c>
      <c r="J77" s="55">
        <v>8.1</v>
      </c>
      <c r="K77" s="167">
        <v>2.875</v>
      </c>
      <c r="L77" s="167">
        <v>6.375</v>
      </c>
      <c r="M77" s="167">
        <v>30.625</v>
      </c>
      <c r="N77" s="168" t="s">
        <v>123</v>
      </c>
      <c r="P77" s="78"/>
      <c r="R77" s="78"/>
    </row>
    <row r="78" spans="1:18" ht="15.75" customHeight="1" thickBot="1" x14ac:dyDescent="0.3">
      <c r="A78" s="1">
        <v>2023</v>
      </c>
      <c r="B78" s="1">
        <v>4</v>
      </c>
      <c r="C78" s="1">
        <v>18</v>
      </c>
      <c r="D78" s="64">
        <v>-6.6</v>
      </c>
      <c r="E78" s="1" t="s">
        <v>9</v>
      </c>
      <c r="F78" s="11" t="s">
        <v>11</v>
      </c>
      <c r="G78">
        <f t="shared" si="3"/>
        <v>-6.6</v>
      </c>
      <c r="H78" s="5">
        <v>45034</v>
      </c>
      <c r="I78">
        <f t="shared" si="2"/>
        <v>-6.6</v>
      </c>
      <c r="J78" s="55">
        <v>1.5</v>
      </c>
      <c r="K78" s="167">
        <v>2.75</v>
      </c>
      <c r="L78" s="167">
        <v>7.625</v>
      </c>
      <c r="M78" s="167">
        <v>36.25</v>
      </c>
      <c r="N78" s="168" t="s">
        <v>126</v>
      </c>
      <c r="P78" s="78"/>
      <c r="R78" s="78"/>
    </row>
    <row r="79" spans="1:18" ht="15.75" customHeight="1" thickBot="1" x14ac:dyDescent="0.3">
      <c r="A79" s="1">
        <v>2023</v>
      </c>
      <c r="B79" s="1">
        <v>4</v>
      </c>
      <c r="C79" s="1">
        <v>19</v>
      </c>
      <c r="D79" s="64">
        <v>-5.5</v>
      </c>
      <c r="E79" s="1" t="s">
        <v>9</v>
      </c>
      <c r="F79" s="11" t="s">
        <v>11</v>
      </c>
      <c r="G79">
        <f t="shared" si="3"/>
        <v>-5.5</v>
      </c>
      <c r="H79" s="5">
        <v>45035</v>
      </c>
      <c r="I79">
        <f t="shared" si="2"/>
        <v>-5.5</v>
      </c>
      <c r="J79" s="55">
        <v>7.7</v>
      </c>
      <c r="K79" s="167">
        <v>1.75</v>
      </c>
      <c r="L79" s="167">
        <v>5.875</v>
      </c>
      <c r="M79" s="167">
        <v>54.75</v>
      </c>
      <c r="N79" s="168" t="s">
        <v>118</v>
      </c>
      <c r="P79" s="78"/>
      <c r="R79" s="78"/>
    </row>
    <row r="80" spans="1:18" ht="15.75" customHeight="1" thickBot="1" x14ac:dyDescent="0.3">
      <c r="A80" s="1">
        <v>2023</v>
      </c>
      <c r="B80" s="1">
        <v>4</v>
      </c>
      <c r="C80" s="1">
        <v>20</v>
      </c>
      <c r="D80" s="64">
        <v>-2.4</v>
      </c>
      <c r="E80" s="1" t="s">
        <v>10</v>
      </c>
      <c r="F80" s="11" t="s">
        <v>11</v>
      </c>
      <c r="G80">
        <f t="shared" si="3"/>
        <v>-2.4</v>
      </c>
      <c r="H80" s="5">
        <v>45036</v>
      </c>
      <c r="I80">
        <f t="shared" si="2"/>
        <v>-2.4</v>
      </c>
      <c r="J80" s="55">
        <v>0</v>
      </c>
      <c r="K80" s="167">
        <v>1.375</v>
      </c>
      <c r="L80" s="167">
        <v>5.375</v>
      </c>
      <c r="M80" s="167">
        <v>36.5</v>
      </c>
      <c r="N80" s="168" t="s">
        <v>127</v>
      </c>
      <c r="P80" s="78"/>
      <c r="R80">
        <v>3</v>
      </c>
    </row>
    <row r="81" spans="1:19" ht="15.75" customHeight="1" thickBot="1" x14ac:dyDescent="0.3">
      <c r="A81" s="1">
        <v>2023</v>
      </c>
      <c r="B81" s="1">
        <v>4</v>
      </c>
      <c r="C81" s="1">
        <v>21</v>
      </c>
      <c r="D81" s="64">
        <v>1.1000000000000001</v>
      </c>
      <c r="E81" s="1" t="s">
        <v>11</v>
      </c>
      <c r="F81" s="11" t="s">
        <v>11</v>
      </c>
      <c r="G81">
        <f t="shared" si="3"/>
        <v>1.1000000000000001</v>
      </c>
      <c r="H81" s="5">
        <v>45037</v>
      </c>
      <c r="I81">
        <f t="shared" si="2"/>
        <v>1.1000000000000001</v>
      </c>
      <c r="J81" s="55">
        <v>0</v>
      </c>
      <c r="K81" s="167">
        <v>2.125</v>
      </c>
      <c r="L81" s="167">
        <v>7.625</v>
      </c>
      <c r="M81" s="167">
        <v>27.75</v>
      </c>
      <c r="N81" s="168" t="s">
        <v>127</v>
      </c>
      <c r="P81" s="78"/>
      <c r="R81">
        <v>5</v>
      </c>
    </row>
    <row r="82" spans="1:19" ht="15.75" customHeight="1" thickBot="1" x14ac:dyDescent="0.3">
      <c r="A82" s="51">
        <v>2023</v>
      </c>
      <c r="B82" s="51">
        <v>4</v>
      </c>
      <c r="C82" s="51">
        <v>22</v>
      </c>
      <c r="D82" s="65">
        <v>3.3</v>
      </c>
      <c r="E82" s="51" t="s">
        <v>11</v>
      </c>
      <c r="F82" s="11" t="s">
        <v>11</v>
      </c>
      <c r="G82" s="30">
        <f t="shared" si="3"/>
        <v>3.3</v>
      </c>
      <c r="H82" s="31">
        <v>45038</v>
      </c>
      <c r="I82" s="30">
        <f t="shared" si="2"/>
        <v>3.3</v>
      </c>
      <c r="J82" s="55">
        <v>0</v>
      </c>
      <c r="K82" s="167">
        <v>2</v>
      </c>
      <c r="L82" s="167">
        <v>6.25</v>
      </c>
      <c r="M82" s="167">
        <v>31.125</v>
      </c>
      <c r="N82" s="168" t="s">
        <v>125</v>
      </c>
      <c r="P82" s="78"/>
      <c r="R82">
        <v>8</v>
      </c>
    </row>
    <row r="83" spans="1:19" ht="15.75" customHeight="1" thickBot="1" x14ac:dyDescent="0.3">
      <c r="A83" s="1">
        <v>2023</v>
      </c>
      <c r="B83" s="1">
        <v>4</v>
      </c>
      <c r="C83" s="1">
        <v>23</v>
      </c>
      <c r="D83" s="64">
        <v>5.3</v>
      </c>
      <c r="E83" s="1" t="s">
        <v>12</v>
      </c>
      <c r="F83" s="13" t="s">
        <v>12</v>
      </c>
      <c r="G83">
        <f>D83-5</f>
        <v>0.29999999999999982</v>
      </c>
      <c r="H83" s="5">
        <v>45039</v>
      </c>
      <c r="I83">
        <f t="shared" si="2"/>
        <v>5.3</v>
      </c>
      <c r="J83" s="55">
        <v>0</v>
      </c>
      <c r="K83" s="167">
        <v>1.25</v>
      </c>
      <c r="L83" s="167">
        <v>5.75</v>
      </c>
      <c r="M83" s="167">
        <v>28.375</v>
      </c>
      <c r="N83" s="168" t="s">
        <v>117</v>
      </c>
      <c r="P83" s="78"/>
      <c r="R83">
        <v>12</v>
      </c>
    </row>
    <row r="84" spans="1:19" ht="15.75" customHeight="1" thickBot="1" x14ac:dyDescent="0.3">
      <c r="A84" s="1">
        <v>2023</v>
      </c>
      <c r="B84" s="1">
        <v>4</v>
      </c>
      <c r="C84" s="1">
        <v>24</v>
      </c>
      <c r="D84" s="64">
        <v>10.7</v>
      </c>
      <c r="E84" s="1" t="s">
        <v>13</v>
      </c>
      <c r="F84" s="13" t="s">
        <v>12</v>
      </c>
      <c r="G84">
        <f t="shared" ref="G84:G94" si="4">D84-5</f>
        <v>5.6999999999999993</v>
      </c>
      <c r="H84" s="5">
        <v>45040</v>
      </c>
      <c r="I84">
        <f t="shared" si="2"/>
        <v>10.7</v>
      </c>
      <c r="J84" s="55">
        <v>0.4</v>
      </c>
      <c r="K84" s="167">
        <v>1.25</v>
      </c>
      <c r="L84" s="167">
        <v>5.125</v>
      </c>
      <c r="M84" s="167">
        <v>37.125</v>
      </c>
      <c r="N84" s="168" t="s">
        <v>126</v>
      </c>
      <c r="P84" s="78">
        <v>8</v>
      </c>
      <c r="Q84">
        <v>5</v>
      </c>
      <c r="R84">
        <v>18</v>
      </c>
    </row>
    <row r="85" spans="1:19" ht="15.75" customHeight="1" thickBot="1" x14ac:dyDescent="0.3">
      <c r="A85" s="1">
        <v>2023</v>
      </c>
      <c r="B85" s="1">
        <v>4</v>
      </c>
      <c r="C85" s="1">
        <v>25</v>
      </c>
      <c r="D85" s="64">
        <v>6.2</v>
      </c>
      <c r="E85" s="1" t="s">
        <v>12</v>
      </c>
      <c r="F85" s="13" t="s">
        <v>12</v>
      </c>
      <c r="G85">
        <f t="shared" si="4"/>
        <v>1.2000000000000002</v>
      </c>
      <c r="H85" s="5">
        <v>45041</v>
      </c>
      <c r="I85">
        <f t="shared" si="2"/>
        <v>6.2</v>
      </c>
      <c r="J85" s="55">
        <v>1</v>
      </c>
      <c r="K85" s="167">
        <v>1.625</v>
      </c>
      <c r="L85" s="167">
        <v>5.125</v>
      </c>
      <c r="M85" s="167">
        <v>28.5</v>
      </c>
      <c r="N85" s="168" t="s">
        <v>119</v>
      </c>
      <c r="P85" s="78">
        <v>6</v>
      </c>
      <c r="Q85">
        <v>7</v>
      </c>
      <c r="R85">
        <v>11</v>
      </c>
    </row>
    <row r="86" spans="1:19" ht="15.75" customHeight="1" thickBot="1" x14ac:dyDescent="0.3">
      <c r="A86" s="1">
        <v>2023</v>
      </c>
      <c r="B86" s="1">
        <v>4</v>
      </c>
      <c r="C86" s="1">
        <v>26</v>
      </c>
      <c r="D86" s="64">
        <v>7.4</v>
      </c>
      <c r="E86" s="1" t="s">
        <v>12</v>
      </c>
      <c r="F86" s="13" t="s">
        <v>12</v>
      </c>
      <c r="G86">
        <f t="shared" si="4"/>
        <v>2.4000000000000004</v>
      </c>
      <c r="H86" s="5">
        <v>45042</v>
      </c>
      <c r="I86">
        <f t="shared" si="2"/>
        <v>7.4</v>
      </c>
      <c r="J86" s="55">
        <v>1.4</v>
      </c>
      <c r="K86" s="167">
        <v>1.75</v>
      </c>
      <c r="L86" s="167">
        <v>5.25</v>
      </c>
      <c r="M86" s="167">
        <v>29.75</v>
      </c>
      <c r="N86" s="168" t="s">
        <v>117</v>
      </c>
      <c r="P86" s="78">
        <v>5</v>
      </c>
      <c r="Q86">
        <v>9</v>
      </c>
      <c r="R86">
        <v>9</v>
      </c>
    </row>
    <row r="87" spans="1:19" ht="15.75" customHeight="1" thickBot="1" x14ac:dyDescent="0.3">
      <c r="A87" s="1">
        <v>2023</v>
      </c>
      <c r="B87" s="1">
        <v>4</v>
      </c>
      <c r="C87" s="1">
        <v>27</v>
      </c>
      <c r="D87" s="64">
        <v>11.2</v>
      </c>
      <c r="E87" s="1" t="s">
        <v>13</v>
      </c>
      <c r="F87" s="13" t="s">
        <v>12</v>
      </c>
      <c r="G87">
        <f t="shared" si="4"/>
        <v>6.1999999999999993</v>
      </c>
      <c r="H87" s="5">
        <v>45043</v>
      </c>
      <c r="I87">
        <f t="shared" si="2"/>
        <v>11.2</v>
      </c>
      <c r="J87" s="55">
        <v>0</v>
      </c>
      <c r="K87" s="167">
        <v>1.625</v>
      </c>
      <c r="L87" s="167">
        <v>5.125</v>
      </c>
      <c r="M87" s="167">
        <v>32.25</v>
      </c>
      <c r="N87" s="168" t="s">
        <v>117</v>
      </c>
      <c r="O87">
        <v>8</v>
      </c>
      <c r="P87" s="78">
        <v>12</v>
      </c>
      <c r="Q87">
        <v>12</v>
      </c>
      <c r="R87">
        <v>25</v>
      </c>
    </row>
    <row r="88" spans="1:19" ht="15.75" customHeight="1" thickBot="1" x14ac:dyDescent="0.3">
      <c r="A88" s="1">
        <v>2023</v>
      </c>
      <c r="B88" s="1">
        <v>4</v>
      </c>
      <c r="C88" s="1">
        <v>28</v>
      </c>
      <c r="D88" s="64">
        <v>19.3</v>
      </c>
      <c r="E88" s="1" t="s">
        <v>14</v>
      </c>
      <c r="F88" s="13" t="s">
        <v>12</v>
      </c>
      <c r="G88">
        <f t="shared" si="4"/>
        <v>14.3</v>
      </c>
      <c r="H88" s="5">
        <v>45044</v>
      </c>
      <c r="I88">
        <f t="shared" si="2"/>
        <v>19.3</v>
      </c>
      <c r="J88" s="55">
        <v>0</v>
      </c>
      <c r="K88" s="167">
        <v>1.75</v>
      </c>
      <c r="L88" s="167">
        <v>6.25</v>
      </c>
      <c r="M88" s="167">
        <v>33.875</v>
      </c>
      <c r="N88" s="168" t="s">
        <v>130</v>
      </c>
      <c r="O88">
        <v>24</v>
      </c>
      <c r="P88" s="78">
        <v>45</v>
      </c>
      <c r="Q88">
        <v>48</v>
      </c>
      <c r="R88">
        <v>48</v>
      </c>
    </row>
    <row r="89" spans="1:19" ht="15.75" customHeight="1" thickBot="1" x14ac:dyDescent="0.3">
      <c r="A89" s="1">
        <v>2023</v>
      </c>
      <c r="B89" s="1">
        <v>4</v>
      </c>
      <c r="C89" s="1">
        <v>29</v>
      </c>
      <c r="D89" s="64">
        <v>15.3</v>
      </c>
      <c r="E89" s="1" t="s">
        <v>14</v>
      </c>
      <c r="F89" s="13" t="s">
        <v>12</v>
      </c>
      <c r="G89">
        <f t="shared" si="4"/>
        <v>10.3</v>
      </c>
      <c r="H89" s="5">
        <v>45045</v>
      </c>
      <c r="I89">
        <f t="shared" si="2"/>
        <v>15.3</v>
      </c>
      <c r="J89" s="55">
        <v>0</v>
      </c>
      <c r="K89" s="167">
        <v>2</v>
      </c>
      <c r="L89" s="167">
        <v>7</v>
      </c>
      <c r="M89" s="167">
        <v>53.25</v>
      </c>
      <c r="N89" s="168" t="s">
        <v>118</v>
      </c>
      <c r="O89">
        <v>29</v>
      </c>
      <c r="P89" s="78">
        <v>38</v>
      </c>
      <c r="Q89">
        <v>76</v>
      </c>
      <c r="R89">
        <v>52</v>
      </c>
    </row>
    <row r="90" spans="1:19" ht="15.75" customHeight="1" thickBot="1" x14ac:dyDescent="0.3">
      <c r="A90" s="1">
        <v>2023</v>
      </c>
      <c r="B90" s="1">
        <v>4</v>
      </c>
      <c r="C90" s="1">
        <v>30</v>
      </c>
      <c r="D90" s="64">
        <v>6.6</v>
      </c>
      <c r="E90" s="1" t="s">
        <v>12</v>
      </c>
      <c r="F90" s="13" t="s">
        <v>12</v>
      </c>
      <c r="G90">
        <f t="shared" si="4"/>
        <v>1.5999999999999996</v>
      </c>
      <c r="H90" s="5">
        <v>45046</v>
      </c>
      <c r="I90">
        <f t="shared" si="2"/>
        <v>6.6</v>
      </c>
      <c r="J90" s="55">
        <v>0</v>
      </c>
      <c r="K90" s="167">
        <v>1.625</v>
      </c>
      <c r="L90" s="167">
        <v>6.375</v>
      </c>
      <c r="M90" s="167">
        <v>37</v>
      </c>
      <c r="N90" s="168" t="s">
        <v>118</v>
      </c>
      <c r="O90">
        <v>37</v>
      </c>
      <c r="P90" s="78">
        <v>15</v>
      </c>
      <c r="Q90">
        <v>124</v>
      </c>
      <c r="R90">
        <v>34</v>
      </c>
    </row>
    <row r="91" spans="1:19" ht="15.75" customHeight="1" thickBot="1" x14ac:dyDescent="0.3">
      <c r="A91" s="1">
        <v>2023</v>
      </c>
      <c r="B91" s="1">
        <v>5</v>
      </c>
      <c r="C91" s="1">
        <v>1</v>
      </c>
      <c r="D91" s="64">
        <v>1.4</v>
      </c>
      <c r="E91" s="1" t="s">
        <v>11</v>
      </c>
      <c r="F91" s="13" t="s">
        <v>12</v>
      </c>
      <c r="G91">
        <f t="shared" si="4"/>
        <v>-3.6</v>
      </c>
      <c r="H91" s="5">
        <v>45047</v>
      </c>
      <c r="I91">
        <f t="shared" si="2"/>
        <v>1.4</v>
      </c>
      <c r="J91" s="55">
        <v>0</v>
      </c>
      <c r="K91" s="167">
        <v>1.375</v>
      </c>
      <c r="L91" s="167">
        <v>5.5</v>
      </c>
      <c r="M91" s="167">
        <v>69.75</v>
      </c>
      <c r="N91" s="168" t="s">
        <v>118</v>
      </c>
      <c r="O91">
        <v>29</v>
      </c>
      <c r="P91" s="78">
        <v>10</v>
      </c>
      <c r="Q91">
        <v>187</v>
      </c>
      <c r="R91">
        <v>22</v>
      </c>
    </row>
    <row r="92" spans="1:19" ht="15.75" customHeight="1" thickBot="1" x14ac:dyDescent="0.3">
      <c r="A92" s="1">
        <v>2023</v>
      </c>
      <c r="B92" s="1">
        <v>5</v>
      </c>
      <c r="C92" s="1">
        <v>2</v>
      </c>
      <c r="D92" s="64">
        <v>1.8</v>
      </c>
      <c r="E92" s="1" t="s">
        <v>11</v>
      </c>
      <c r="F92" s="13" t="s">
        <v>12</v>
      </c>
      <c r="G92">
        <f t="shared" si="4"/>
        <v>-3.2</v>
      </c>
      <c r="H92" s="5">
        <v>45048</v>
      </c>
      <c r="I92">
        <f t="shared" si="2"/>
        <v>1.8</v>
      </c>
      <c r="J92" s="55">
        <v>1.5</v>
      </c>
      <c r="K92" s="167">
        <v>0.75</v>
      </c>
      <c r="L92" s="167">
        <v>4.5</v>
      </c>
      <c r="M92" s="167">
        <v>62</v>
      </c>
      <c r="N92" s="168" t="s">
        <v>129</v>
      </c>
      <c r="O92">
        <v>22</v>
      </c>
      <c r="P92" s="78">
        <v>7</v>
      </c>
      <c r="Q92">
        <v>263</v>
      </c>
      <c r="R92">
        <v>15</v>
      </c>
    </row>
    <row r="93" spans="1:19" ht="15.75" customHeight="1" thickBot="1" x14ac:dyDescent="0.3">
      <c r="A93" s="1">
        <v>2023</v>
      </c>
      <c r="B93" s="1">
        <v>5</v>
      </c>
      <c r="C93" s="1">
        <v>3</v>
      </c>
      <c r="D93" s="64">
        <v>4.5</v>
      </c>
      <c r="E93" s="1" t="s">
        <v>11</v>
      </c>
      <c r="F93" s="13" t="s">
        <v>12</v>
      </c>
      <c r="G93">
        <f t="shared" si="4"/>
        <v>-0.5</v>
      </c>
      <c r="H93" s="5">
        <v>45049</v>
      </c>
      <c r="I93">
        <f t="shared" si="2"/>
        <v>4.5</v>
      </c>
      <c r="J93" s="55">
        <v>0</v>
      </c>
      <c r="K93" s="167">
        <v>1.25</v>
      </c>
      <c r="L93" s="167">
        <v>4.625</v>
      </c>
      <c r="M93" s="167">
        <v>44.625</v>
      </c>
      <c r="N93" s="168" t="s">
        <v>118</v>
      </c>
      <c r="O93">
        <v>25</v>
      </c>
      <c r="P93" s="78">
        <v>14</v>
      </c>
      <c r="Q93">
        <v>342</v>
      </c>
      <c r="R93">
        <v>68</v>
      </c>
    </row>
    <row r="94" spans="1:19" ht="15.75" customHeight="1" thickBot="1" x14ac:dyDescent="0.3">
      <c r="A94" s="51">
        <v>2023</v>
      </c>
      <c r="B94" s="51">
        <v>5</v>
      </c>
      <c r="C94" s="51">
        <v>4</v>
      </c>
      <c r="D94" s="65">
        <v>8.8000000000000007</v>
      </c>
      <c r="E94" s="51" t="s">
        <v>12</v>
      </c>
      <c r="F94" s="13" t="s">
        <v>12</v>
      </c>
      <c r="G94" s="30">
        <f t="shared" si="4"/>
        <v>3.8000000000000007</v>
      </c>
      <c r="H94" s="31">
        <v>45050</v>
      </c>
      <c r="I94" s="30">
        <f t="shared" si="2"/>
        <v>8.8000000000000007</v>
      </c>
      <c r="J94" s="55">
        <v>0</v>
      </c>
      <c r="K94" s="167">
        <v>0.75</v>
      </c>
      <c r="L94" s="167">
        <v>2.875</v>
      </c>
      <c r="M94" s="167">
        <v>39</v>
      </c>
      <c r="N94" s="168" t="s">
        <v>125</v>
      </c>
      <c r="O94">
        <v>48</v>
      </c>
      <c r="P94" s="78">
        <v>52</v>
      </c>
      <c r="Q94">
        <v>481</v>
      </c>
      <c r="R94">
        <v>112</v>
      </c>
    </row>
    <row r="95" spans="1:19" ht="15.75" customHeight="1" thickBot="1" x14ac:dyDescent="0.3">
      <c r="A95" s="1">
        <v>2023</v>
      </c>
      <c r="B95" s="1">
        <v>5</v>
      </c>
      <c r="C95" s="1">
        <v>5</v>
      </c>
      <c r="D95" s="64">
        <v>12.7</v>
      </c>
      <c r="E95" s="1" t="s">
        <v>13</v>
      </c>
      <c r="F95" s="15" t="s">
        <v>15</v>
      </c>
      <c r="G95">
        <f>D95-10</f>
        <v>2.6999999999999993</v>
      </c>
      <c r="H95" s="5">
        <v>45051</v>
      </c>
      <c r="I95">
        <f t="shared" ref="I95:I158" si="5">D95</f>
        <v>12.7</v>
      </c>
      <c r="J95" s="55">
        <v>0</v>
      </c>
      <c r="K95" s="167">
        <v>0.75</v>
      </c>
      <c r="L95" s="167">
        <v>3.25</v>
      </c>
      <c r="M95" s="167">
        <v>33</v>
      </c>
      <c r="N95" s="168" t="s">
        <v>129</v>
      </c>
      <c r="O95">
        <v>54</v>
      </c>
      <c r="P95" s="78">
        <v>358</v>
      </c>
      <c r="Q95">
        <v>498</v>
      </c>
      <c r="R95">
        <v>185</v>
      </c>
      <c r="S95">
        <v>14</v>
      </c>
    </row>
    <row r="96" spans="1:19" ht="15.75" customHeight="1" thickBot="1" x14ac:dyDescent="0.3">
      <c r="A96" s="1">
        <v>2023</v>
      </c>
      <c r="B96" s="1">
        <v>5</v>
      </c>
      <c r="C96" s="1">
        <v>6</v>
      </c>
      <c r="D96" s="64">
        <v>16.2</v>
      </c>
      <c r="E96" s="1" t="s">
        <v>14</v>
      </c>
      <c r="F96" s="15" t="s">
        <v>15</v>
      </c>
      <c r="G96">
        <f t="shared" ref="G96:G119" si="6">D96-10</f>
        <v>6.1999999999999993</v>
      </c>
      <c r="H96" s="5">
        <v>45052</v>
      </c>
      <c r="I96">
        <f t="shared" si="5"/>
        <v>16.2</v>
      </c>
      <c r="J96" s="55">
        <v>0</v>
      </c>
      <c r="K96" s="167">
        <v>0.625</v>
      </c>
      <c r="L96" s="167">
        <v>3.125</v>
      </c>
      <c r="M96" s="167">
        <v>35.625</v>
      </c>
      <c r="N96" s="168" t="s">
        <v>129</v>
      </c>
      <c r="O96">
        <v>108</v>
      </c>
      <c r="P96" s="78">
        <v>320</v>
      </c>
      <c r="Q96">
        <v>323</v>
      </c>
      <c r="R96">
        <v>276</v>
      </c>
      <c r="S96">
        <v>23</v>
      </c>
    </row>
    <row r="97" spans="1:21" ht="15.75" customHeight="1" thickBot="1" x14ac:dyDescent="0.3">
      <c r="A97" s="1">
        <v>2023</v>
      </c>
      <c r="B97" s="1">
        <v>5</v>
      </c>
      <c r="C97" s="1">
        <v>7</v>
      </c>
      <c r="D97" s="64">
        <v>16.7</v>
      </c>
      <c r="E97" s="1" t="s">
        <v>14</v>
      </c>
      <c r="F97" s="15" t="s">
        <v>15</v>
      </c>
      <c r="G97">
        <f t="shared" si="6"/>
        <v>6.6999999999999993</v>
      </c>
      <c r="H97" s="5">
        <v>45053</v>
      </c>
      <c r="I97">
        <f t="shared" si="5"/>
        <v>16.7</v>
      </c>
      <c r="J97" s="55">
        <v>0</v>
      </c>
      <c r="K97" s="167">
        <v>0.75</v>
      </c>
      <c r="L97" s="167">
        <v>3.5</v>
      </c>
      <c r="M97" s="167">
        <v>41.5</v>
      </c>
      <c r="N97" s="168" t="s">
        <v>125</v>
      </c>
      <c r="O97">
        <v>87</v>
      </c>
      <c r="P97" s="78">
        <v>308</v>
      </c>
      <c r="Q97">
        <v>312</v>
      </c>
      <c r="R97">
        <v>298</v>
      </c>
      <c r="S97">
        <v>35</v>
      </c>
    </row>
    <row r="98" spans="1:21" ht="15.75" customHeight="1" thickBot="1" x14ac:dyDescent="0.3">
      <c r="A98" s="1">
        <v>2023</v>
      </c>
      <c r="B98" s="1">
        <v>5</v>
      </c>
      <c r="C98" s="1">
        <v>8</v>
      </c>
      <c r="D98" s="64">
        <v>18.3</v>
      </c>
      <c r="E98" s="1" t="s">
        <v>14</v>
      </c>
      <c r="F98" s="15" t="s">
        <v>15</v>
      </c>
      <c r="G98">
        <f t="shared" si="6"/>
        <v>8.3000000000000007</v>
      </c>
      <c r="H98" s="5">
        <v>45054</v>
      </c>
      <c r="I98">
        <f t="shared" si="5"/>
        <v>18.3</v>
      </c>
      <c r="J98" s="55">
        <v>0</v>
      </c>
      <c r="K98" s="167">
        <v>0.875</v>
      </c>
      <c r="L98" s="167">
        <v>3.875</v>
      </c>
      <c r="M98" s="167">
        <v>41.625</v>
      </c>
      <c r="N98" s="168" t="s">
        <v>130</v>
      </c>
      <c r="O98">
        <v>66</v>
      </c>
      <c r="P98" s="78">
        <v>294</v>
      </c>
      <c r="Q98">
        <v>287</v>
      </c>
      <c r="R98">
        <v>187</v>
      </c>
      <c r="S98">
        <v>49</v>
      </c>
    </row>
    <row r="99" spans="1:21" ht="15.75" customHeight="1" thickBot="1" x14ac:dyDescent="0.3">
      <c r="A99" s="1">
        <v>2023</v>
      </c>
      <c r="B99" s="1">
        <v>5</v>
      </c>
      <c r="C99" s="1">
        <v>9</v>
      </c>
      <c r="D99" s="64">
        <v>19.899999999999999</v>
      </c>
      <c r="E99" s="1" t="s">
        <v>14</v>
      </c>
      <c r="F99" s="15" t="s">
        <v>15</v>
      </c>
      <c r="G99">
        <f t="shared" si="6"/>
        <v>9.8999999999999986</v>
      </c>
      <c r="H99" s="5">
        <v>45055</v>
      </c>
      <c r="I99">
        <f t="shared" si="5"/>
        <v>19.899999999999999</v>
      </c>
      <c r="J99" s="55">
        <v>0</v>
      </c>
      <c r="K99" s="167">
        <v>0.625</v>
      </c>
      <c r="L99" s="167">
        <v>3.75</v>
      </c>
      <c r="M99" s="167">
        <v>39</v>
      </c>
      <c r="N99" s="168" t="s">
        <v>130</v>
      </c>
      <c r="O99">
        <v>35</v>
      </c>
      <c r="P99" s="78">
        <v>298</v>
      </c>
      <c r="Q99">
        <v>156</v>
      </c>
      <c r="R99">
        <v>154</v>
      </c>
      <c r="S99">
        <v>58</v>
      </c>
    </row>
    <row r="100" spans="1:21" ht="15.75" customHeight="1" thickBot="1" x14ac:dyDescent="0.3">
      <c r="A100" s="1">
        <v>2023</v>
      </c>
      <c r="B100" s="1">
        <v>5</v>
      </c>
      <c r="C100" s="1">
        <v>10</v>
      </c>
      <c r="D100" s="64">
        <v>12.1</v>
      </c>
      <c r="E100" s="1" t="s">
        <v>13</v>
      </c>
      <c r="F100" s="15" t="s">
        <v>15</v>
      </c>
      <c r="G100">
        <f t="shared" si="6"/>
        <v>2.0999999999999996</v>
      </c>
      <c r="H100" s="5">
        <v>45056</v>
      </c>
      <c r="I100">
        <f t="shared" si="5"/>
        <v>12.1</v>
      </c>
      <c r="J100" s="55">
        <v>0</v>
      </c>
      <c r="K100" s="167">
        <v>1.5</v>
      </c>
      <c r="L100" s="167">
        <v>4.75</v>
      </c>
      <c r="M100" s="167">
        <v>30</v>
      </c>
      <c r="N100" s="168" t="s">
        <v>117</v>
      </c>
      <c r="O100">
        <v>28</v>
      </c>
      <c r="P100" s="78">
        <v>263</v>
      </c>
      <c r="Q100">
        <v>82</v>
      </c>
      <c r="R100">
        <v>148</v>
      </c>
      <c r="S100">
        <v>51</v>
      </c>
    </row>
    <row r="101" spans="1:21" ht="15.75" customHeight="1" thickBot="1" x14ac:dyDescent="0.3">
      <c r="A101" s="1">
        <v>2023</v>
      </c>
      <c r="B101" s="1">
        <v>5</v>
      </c>
      <c r="C101" s="1">
        <v>11</v>
      </c>
      <c r="D101" s="64">
        <v>12.2</v>
      </c>
      <c r="E101" s="1" t="s">
        <v>13</v>
      </c>
      <c r="F101" s="15" t="s">
        <v>15</v>
      </c>
      <c r="G101">
        <f t="shared" si="6"/>
        <v>2.1999999999999993</v>
      </c>
      <c r="H101" s="5">
        <v>45057</v>
      </c>
      <c r="I101">
        <f t="shared" si="5"/>
        <v>12.2</v>
      </c>
      <c r="J101" s="55">
        <v>0</v>
      </c>
      <c r="K101" s="167">
        <v>1.625</v>
      </c>
      <c r="L101" s="167">
        <v>5.875</v>
      </c>
      <c r="M101" s="167">
        <v>32.5</v>
      </c>
      <c r="N101" s="168" t="s">
        <v>117</v>
      </c>
      <c r="O101">
        <v>9</v>
      </c>
      <c r="P101" s="78">
        <v>150</v>
      </c>
      <c r="Q101">
        <v>35</v>
      </c>
      <c r="R101">
        <v>143</v>
      </c>
      <c r="S101">
        <v>43</v>
      </c>
    </row>
    <row r="102" spans="1:21" ht="15.75" customHeight="1" thickBot="1" x14ac:dyDescent="0.3">
      <c r="A102" s="1">
        <v>2023</v>
      </c>
      <c r="B102" s="1">
        <v>5</v>
      </c>
      <c r="C102" s="1">
        <v>12</v>
      </c>
      <c r="D102" s="64">
        <v>12.4</v>
      </c>
      <c r="E102" s="1" t="s">
        <v>13</v>
      </c>
      <c r="F102" s="15" t="s">
        <v>15</v>
      </c>
      <c r="G102">
        <f t="shared" si="6"/>
        <v>2.4000000000000004</v>
      </c>
      <c r="H102" s="5">
        <v>45058</v>
      </c>
      <c r="I102">
        <f t="shared" si="5"/>
        <v>12.4</v>
      </c>
      <c r="J102" s="55">
        <v>0</v>
      </c>
      <c r="K102" s="167">
        <v>2.25</v>
      </c>
      <c r="L102" s="167">
        <v>7.125</v>
      </c>
      <c r="M102" s="167">
        <v>55.25</v>
      </c>
      <c r="N102" s="168" t="s">
        <v>121</v>
      </c>
      <c r="O102">
        <v>2</v>
      </c>
      <c r="P102" s="78">
        <v>127</v>
      </c>
      <c r="R102">
        <v>117</v>
      </c>
      <c r="S102">
        <v>36</v>
      </c>
    </row>
    <row r="103" spans="1:21" ht="15.75" customHeight="1" thickBot="1" x14ac:dyDescent="0.3">
      <c r="A103" s="1">
        <v>2023</v>
      </c>
      <c r="B103" s="1">
        <v>5</v>
      </c>
      <c r="C103" s="1">
        <v>13</v>
      </c>
      <c r="D103" s="64">
        <v>9.1</v>
      </c>
      <c r="E103" s="1" t="s">
        <v>12</v>
      </c>
      <c r="F103" s="15" t="s">
        <v>15</v>
      </c>
      <c r="G103">
        <f t="shared" si="6"/>
        <v>-0.90000000000000036</v>
      </c>
      <c r="H103" s="5">
        <v>45059</v>
      </c>
      <c r="I103">
        <f t="shared" si="5"/>
        <v>9.1</v>
      </c>
      <c r="J103" s="55">
        <v>0</v>
      </c>
      <c r="K103" s="167">
        <v>1.625</v>
      </c>
      <c r="L103" s="167">
        <v>6.125</v>
      </c>
      <c r="M103" s="167">
        <v>91.75</v>
      </c>
      <c r="N103" s="168" t="s">
        <v>119</v>
      </c>
      <c r="P103" s="78">
        <v>92</v>
      </c>
      <c r="R103">
        <v>106</v>
      </c>
      <c r="S103">
        <v>28</v>
      </c>
    </row>
    <row r="104" spans="1:21" ht="15.75" customHeight="1" thickBot="1" x14ac:dyDescent="0.3">
      <c r="A104" s="1">
        <v>2023</v>
      </c>
      <c r="B104" s="1">
        <v>5</v>
      </c>
      <c r="C104" s="1">
        <v>14</v>
      </c>
      <c r="D104" s="64">
        <v>9.1999999999999993</v>
      </c>
      <c r="E104" s="1" t="s">
        <v>12</v>
      </c>
      <c r="F104" s="15" t="s">
        <v>15</v>
      </c>
      <c r="G104">
        <f t="shared" si="6"/>
        <v>-0.80000000000000071</v>
      </c>
      <c r="H104" s="5">
        <v>45060</v>
      </c>
      <c r="I104">
        <f t="shared" si="5"/>
        <v>9.1999999999999993</v>
      </c>
      <c r="J104" s="55">
        <v>2.2999999999999998</v>
      </c>
      <c r="K104" s="167">
        <v>1.25</v>
      </c>
      <c r="L104" s="167">
        <v>5.875</v>
      </c>
      <c r="M104" s="167">
        <v>55</v>
      </c>
      <c r="N104" s="168" t="s">
        <v>129</v>
      </c>
      <c r="O104">
        <v>1</v>
      </c>
      <c r="P104" s="78">
        <v>75</v>
      </c>
      <c r="R104">
        <v>84</v>
      </c>
      <c r="S104">
        <v>19</v>
      </c>
    </row>
    <row r="105" spans="1:21" ht="15.75" customHeight="1" thickBot="1" x14ac:dyDescent="0.3">
      <c r="A105" s="1">
        <v>2023</v>
      </c>
      <c r="B105" s="1">
        <v>5</v>
      </c>
      <c r="C105" s="1">
        <v>15</v>
      </c>
      <c r="D105" s="64">
        <v>10.7</v>
      </c>
      <c r="E105" s="1" t="s">
        <v>13</v>
      </c>
      <c r="F105" s="15" t="s">
        <v>15</v>
      </c>
      <c r="G105">
        <f t="shared" si="6"/>
        <v>0.69999999999999929</v>
      </c>
      <c r="H105" s="5">
        <v>45061</v>
      </c>
      <c r="I105">
        <f t="shared" si="5"/>
        <v>10.7</v>
      </c>
      <c r="J105" s="55">
        <v>0.4</v>
      </c>
      <c r="K105" s="167">
        <v>1.75</v>
      </c>
      <c r="L105" s="167">
        <v>4.625</v>
      </c>
      <c r="M105" s="167">
        <v>47.75</v>
      </c>
      <c r="N105" s="168" t="s">
        <v>123</v>
      </c>
      <c r="O105">
        <v>1</v>
      </c>
      <c r="P105" s="78">
        <v>82</v>
      </c>
      <c r="R105">
        <v>102</v>
      </c>
      <c r="S105">
        <v>15</v>
      </c>
    </row>
    <row r="106" spans="1:21" ht="15.75" customHeight="1" thickBot="1" x14ac:dyDescent="0.3">
      <c r="A106" s="1">
        <v>2023</v>
      </c>
      <c r="B106" s="1">
        <v>5</v>
      </c>
      <c r="C106" s="1">
        <v>16</v>
      </c>
      <c r="D106" s="64">
        <v>13.2</v>
      </c>
      <c r="E106" s="1" t="s">
        <v>13</v>
      </c>
      <c r="F106" s="15" t="s">
        <v>15</v>
      </c>
      <c r="G106">
        <f t="shared" si="6"/>
        <v>3.1999999999999993</v>
      </c>
      <c r="H106" s="5">
        <v>45062</v>
      </c>
      <c r="I106">
        <f t="shared" si="5"/>
        <v>13.2</v>
      </c>
      <c r="J106" s="55">
        <v>0</v>
      </c>
      <c r="K106" s="167">
        <v>1.625</v>
      </c>
      <c r="L106" s="167">
        <v>5.625</v>
      </c>
      <c r="M106" s="167">
        <v>58.25</v>
      </c>
      <c r="N106" s="168" t="s">
        <v>118</v>
      </c>
      <c r="O106">
        <v>2</v>
      </c>
      <c r="P106" s="78">
        <v>90</v>
      </c>
      <c r="R106">
        <v>148</v>
      </c>
      <c r="S106">
        <v>11</v>
      </c>
    </row>
    <row r="107" spans="1:21" ht="15.75" customHeight="1" thickBot="1" x14ac:dyDescent="0.3">
      <c r="A107" s="1">
        <v>2023</v>
      </c>
      <c r="B107" s="1">
        <v>5</v>
      </c>
      <c r="C107" s="1">
        <v>17</v>
      </c>
      <c r="D107" s="64">
        <v>9.1</v>
      </c>
      <c r="E107" s="1" t="s">
        <v>12</v>
      </c>
      <c r="F107" s="15" t="s">
        <v>15</v>
      </c>
      <c r="G107">
        <f t="shared" si="6"/>
        <v>-0.90000000000000036</v>
      </c>
      <c r="H107" s="5">
        <v>45063</v>
      </c>
      <c r="I107">
        <f t="shared" si="5"/>
        <v>9.1</v>
      </c>
      <c r="J107" s="55">
        <v>1.1000000000000001</v>
      </c>
      <c r="K107" s="167">
        <v>0.875</v>
      </c>
      <c r="L107" s="167">
        <v>4.125</v>
      </c>
      <c r="M107" s="167">
        <v>63</v>
      </c>
      <c r="N107" s="168" t="s">
        <v>119</v>
      </c>
      <c r="P107" s="78">
        <v>75</v>
      </c>
      <c r="R107">
        <v>87</v>
      </c>
      <c r="S107">
        <v>8</v>
      </c>
      <c r="T107" s="78">
        <v>1</v>
      </c>
    </row>
    <row r="108" spans="1:21" ht="15.75" customHeight="1" thickBot="1" x14ac:dyDescent="0.3">
      <c r="A108" s="1">
        <v>2023</v>
      </c>
      <c r="B108" s="1">
        <v>5</v>
      </c>
      <c r="C108" s="1">
        <v>18</v>
      </c>
      <c r="D108" s="64">
        <v>7.3</v>
      </c>
      <c r="E108" s="1" t="s">
        <v>12</v>
      </c>
      <c r="F108" s="15" t="s">
        <v>15</v>
      </c>
      <c r="G108">
        <f t="shared" si="6"/>
        <v>-2.7</v>
      </c>
      <c r="H108" s="5">
        <v>45064</v>
      </c>
      <c r="I108">
        <f t="shared" si="5"/>
        <v>7.3</v>
      </c>
      <c r="J108" s="55">
        <v>0</v>
      </c>
      <c r="K108" s="167">
        <v>1.25</v>
      </c>
      <c r="L108" s="167">
        <v>3.5</v>
      </c>
      <c r="M108" s="167">
        <v>45.125</v>
      </c>
      <c r="N108" s="168" t="s">
        <v>117</v>
      </c>
      <c r="P108" s="78">
        <v>68</v>
      </c>
      <c r="R108">
        <v>72</v>
      </c>
      <c r="S108">
        <v>5</v>
      </c>
      <c r="T108" s="78">
        <v>2</v>
      </c>
    </row>
    <row r="109" spans="1:21" ht="15.75" customHeight="1" thickBot="1" x14ac:dyDescent="0.3">
      <c r="A109" s="1">
        <v>2023</v>
      </c>
      <c r="B109" s="1">
        <v>5</v>
      </c>
      <c r="C109" s="1">
        <v>19</v>
      </c>
      <c r="D109" s="64">
        <v>11.5</v>
      </c>
      <c r="E109" s="1" t="s">
        <v>13</v>
      </c>
      <c r="F109" s="15" t="s">
        <v>15</v>
      </c>
      <c r="G109">
        <f t="shared" si="6"/>
        <v>1.5</v>
      </c>
      <c r="H109" s="5">
        <v>45065</v>
      </c>
      <c r="I109">
        <f t="shared" si="5"/>
        <v>11.5</v>
      </c>
      <c r="J109" s="55">
        <v>0</v>
      </c>
      <c r="K109" s="167">
        <v>1.625</v>
      </c>
      <c r="L109" s="167">
        <v>4.875</v>
      </c>
      <c r="M109" s="167">
        <v>40.125</v>
      </c>
      <c r="N109" s="168" t="s">
        <v>119</v>
      </c>
      <c r="P109" s="78">
        <v>82</v>
      </c>
      <c r="R109">
        <v>64</v>
      </c>
      <c r="S109">
        <v>3</v>
      </c>
      <c r="T109" s="78">
        <v>2</v>
      </c>
    </row>
    <row r="110" spans="1:21" ht="15.75" customHeight="1" thickBot="1" x14ac:dyDescent="0.3">
      <c r="A110" s="1">
        <v>2023</v>
      </c>
      <c r="B110" s="1">
        <v>5</v>
      </c>
      <c r="C110" s="1">
        <v>20</v>
      </c>
      <c r="D110" s="64">
        <v>14.1</v>
      </c>
      <c r="E110" s="1" t="s">
        <v>13</v>
      </c>
      <c r="F110" s="15" t="s">
        <v>15</v>
      </c>
      <c r="G110">
        <f t="shared" si="6"/>
        <v>4.0999999999999996</v>
      </c>
      <c r="H110" s="5">
        <v>45066</v>
      </c>
      <c r="I110">
        <f t="shared" si="5"/>
        <v>14.1</v>
      </c>
      <c r="J110" s="55">
        <v>0</v>
      </c>
      <c r="K110" s="167">
        <v>1.25</v>
      </c>
      <c r="L110" s="167">
        <v>4.375</v>
      </c>
      <c r="M110" s="167">
        <v>33.5</v>
      </c>
      <c r="N110" s="168" t="s">
        <v>120</v>
      </c>
      <c r="P110" s="78">
        <v>80</v>
      </c>
      <c r="R110">
        <v>56</v>
      </c>
      <c r="T110" s="78">
        <v>11</v>
      </c>
    </row>
    <row r="111" spans="1:21" ht="15.75" customHeight="1" thickBot="1" x14ac:dyDescent="0.3">
      <c r="A111" s="1">
        <v>2023</v>
      </c>
      <c r="B111" s="1">
        <v>5</v>
      </c>
      <c r="C111" s="1">
        <v>21</v>
      </c>
      <c r="D111" s="64">
        <v>13.6</v>
      </c>
      <c r="E111" s="1" t="s">
        <v>13</v>
      </c>
      <c r="F111" s="15" t="s">
        <v>15</v>
      </c>
      <c r="G111">
        <f t="shared" si="6"/>
        <v>3.5999999999999996</v>
      </c>
      <c r="H111" s="5">
        <v>45067</v>
      </c>
      <c r="I111">
        <f t="shared" si="5"/>
        <v>13.6</v>
      </c>
      <c r="J111" s="55">
        <v>0</v>
      </c>
      <c r="K111" s="167">
        <v>0.875</v>
      </c>
      <c r="L111" s="167">
        <v>4.125</v>
      </c>
      <c r="M111" s="167">
        <v>54.875</v>
      </c>
      <c r="N111" s="168" t="s">
        <v>129</v>
      </c>
      <c r="P111" s="78">
        <v>76</v>
      </c>
      <c r="R111">
        <v>45</v>
      </c>
      <c r="T111" s="78">
        <v>13</v>
      </c>
    </row>
    <row r="112" spans="1:21" ht="15.75" customHeight="1" thickBot="1" x14ac:dyDescent="0.3">
      <c r="A112" s="1">
        <v>2023</v>
      </c>
      <c r="B112" s="1">
        <v>5</v>
      </c>
      <c r="C112" s="1">
        <v>22</v>
      </c>
      <c r="D112" s="64">
        <v>16.3</v>
      </c>
      <c r="E112" s="1" t="s">
        <v>14</v>
      </c>
      <c r="F112" s="15" t="s">
        <v>15</v>
      </c>
      <c r="G112">
        <f t="shared" si="6"/>
        <v>6.3000000000000007</v>
      </c>
      <c r="H112" s="5">
        <v>45068</v>
      </c>
      <c r="I112">
        <f t="shared" si="5"/>
        <v>16.3</v>
      </c>
      <c r="J112" s="55">
        <v>0.4</v>
      </c>
      <c r="K112" s="167">
        <v>1.75</v>
      </c>
      <c r="L112" s="167">
        <v>5.625</v>
      </c>
      <c r="M112" s="167">
        <v>46.75</v>
      </c>
      <c r="N112" s="168" t="s">
        <v>129</v>
      </c>
      <c r="P112" s="78">
        <v>70</v>
      </c>
      <c r="R112">
        <v>38</v>
      </c>
      <c r="T112" s="78">
        <v>10</v>
      </c>
      <c r="U112">
        <v>1</v>
      </c>
    </row>
    <row r="113" spans="1:24" ht="15.75" customHeight="1" thickBot="1" x14ac:dyDescent="0.3">
      <c r="A113" s="1">
        <v>2023</v>
      </c>
      <c r="B113" s="1">
        <v>5</v>
      </c>
      <c r="C113" s="1">
        <v>23</v>
      </c>
      <c r="D113" s="64">
        <v>17.3</v>
      </c>
      <c r="E113" s="1" t="s">
        <v>14</v>
      </c>
      <c r="F113" s="15" t="s">
        <v>15</v>
      </c>
      <c r="G113">
        <f t="shared" si="6"/>
        <v>7.3000000000000007</v>
      </c>
      <c r="H113" s="5">
        <v>45069</v>
      </c>
      <c r="I113">
        <f t="shared" si="5"/>
        <v>17.3</v>
      </c>
      <c r="J113" s="55">
        <v>0</v>
      </c>
      <c r="K113" s="167">
        <v>3.25</v>
      </c>
      <c r="L113" s="167">
        <v>9</v>
      </c>
      <c r="M113" s="167">
        <v>44.375</v>
      </c>
      <c r="N113" s="168" t="s">
        <v>119</v>
      </c>
      <c r="P113" s="78">
        <v>64</v>
      </c>
      <c r="R113">
        <v>24</v>
      </c>
      <c r="T113">
        <v>21</v>
      </c>
      <c r="U113">
        <v>9</v>
      </c>
    </row>
    <row r="114" spans="1:24" ht="15.75" customHeight="1" thickBot="1" x14ac:dyDescent="0.3">
      <c r="A114" s="1">
        <v>2023</v>
      </c>
      <c r="B114" s="1">
        <v>5</v>
      </c>
      <c r="C114" s="1">
        <v>24</v>
      </c>
      <c r="D114" s="64">
        <v>15.8</v>
      </c>
      <c r="E114" s="1" t="s">
        <v>14</v>
      </c>
      <c r="F114" s="15" t="s">
        <v>15</v>
      </c>
      <c r="G114">
        <f t="shared" si="6"/>
        <v>5.8000000000000007</v>
      </c>
      <c r="H114" s="5">
        <v>45070</v>
      </c>
      <c r="I114">
        <f t="shared" si="5"/>
        <v>15.8</v>
      </c>
      <c r="J114" s="55">
        <v>0</v>
      </c>
      <c r="K114" s="167">
        <v>1.5</v>
      </c>
      <c r="L114" s="167">
        <v>5.75</v>
      </c>
      <c r="M114" s="167">
        <v>36.75</v>
      </c>
      <c r="N114" s="168" t="s">
        <v>118</v>
      </c>
      <c r="P114" s="78">
        <v>59</v>
      </c>
      <c r="R114">
        <v>22</v>
      </c>
      <c r="T114">
        <v>18</v>
      </c>
      <c r="U114">
        <v>37</v>
      </c>
    </row>
    <row r="115" spans="1:24" ht="15.75" customHeight="1" thickBot="1" x14ac:dyDescent="0.3">
      <c r="A115" s="1">
        <v>2023</v>
      </c>
      <c r="B115" s="1">
        <v>5</v>
      </c>
      <c r="C115" s="1">
        <v>25</v>
      </c>
      <c r="D115" s="64">
        <v>13.2</v>
      </c>
      <c r="E115" s="1" t="s">
        <v>13</v>
      </c>
      <c r="F115" s="15" t="s">
        <v>15</v>
      </c>
      <c r="G115">
        <f t="shared" si="6"/>
        <v>3.1999999999999993</v>
      </c>
      <c r="H115" s="5">
        <v>45071</v>
      </c>
      <c r="I115">
        <f t="shared" si="5"/>
        <v>13.2</v>
      </c>
      <c r="J115" s="55">
        <v>0</v>
      </c>
      <c r="K115" s="167">
        <v>3</v>
      </c>
      <c r="L115" s="167">
        <v>8.875</v>
      </c>
      <c r="M115" s="167">
        <v>34.75</v>
      </c>
      <c r="N115" s="168" t="s">
        <v>119</v>
      </c>
      <c r="P115" s="78">
        <v>60</v>
      </c>
      <c r="R115">
        <v>17</v>
      </c>
      <c r="T115">
        <v>17</v>
      </c>
      <c r="U115">
        <v>44</v>
      </c>
    </row>
    <row r="116" spans="1:24" ht="15.75" customHeight="1" thickBot="1" x14ac:dyDescent="0.3">
      <c r="A116" s="1">
        <v>2023</v>
      </c>
      <c r="B116" s="1">
        <v>5</v>
      </c>
      <c r="C116" s="1">
        <v>26</v>
      </c>
      <c r="D116" s="64">
        <v>11.7</v>
      </c>
      <c r="E116" s="1" t="s">
        <v>13</v>
      </c>
      <c r="F116" s="15" t="s">
        <v>15</v>
      </c>
      <c r="G116">
        <f t="shared" si="6"/>
        <v>1.6999999999999993</v>
      </c>
      <c r="H116" s="5">
        <v>45072</v>
      </c>
      <c r="I116">
        <f t="shared" si="5"/>
        <v>11.7</v>
      </c>
      <c r="J116" s="55">
        <v>0</v>
      </c>
      <c r="K116" s="167">
        <v>2.125</v>
      </c>
      <c r="L116" s="167">
        <v>6.5</v>
      </c>
      <c r="M116" s="167">
        <v>45.75</v>
      </c>
      <c r="N116" s="168" t="s">
        <v>119</v>
      </c>
      <c r="P116" s="78">
        <v>63</v>
      </c>
      <c r="R116">
        <v>15</v>
      </c>
      <c r="T116">
        <v>16</v>
      </c>
      <c r="U116">
        <v>30</v>
      </c>
    </row>
    <row r="117" spans="1:24" ht="15.75" customHeight="1" thickBot="1" x14ac:dyDescent="0.3">
      <c r="A117" s="1">
        <v>2023</v>
      </c>
      <c r="B117" s="1">
        <v>5</v>
      </c>
      <c r="C117" s="1">
        <v>27</v>
      </c>
      <c r="D117" s="64">
        <v>10</v>
      </c>
      <c r="E117" s="1" t="s">
        <v>13</v>
      </c>
      <c r="F117" s="15" t="s">
        <v>15</v>
      </c>
      <c r="G117">
        <f t="shared" si="6"/>
        <v>0</v>
      </c>
      <c r="H117" s="5">
        <v>45073</v>
      </c>
      <c r="I117">
        <f t="shared" si="5"/>
        <v>10</v>
      </c>
      <c r="J117" s="55">
        <v>0</v>
      </c>
      <c r="K117" s="167">
        <v>1.625</v>
      </c>
      <c r="L117" s="167">
        <v>4.625</v>
      </c>
      <c r="M117" s="167">
        <v>83.625</v>
      </c>
      <c r="N117" s="168" t="s">
        <v>122</v>
      </c>
      <c r="P117" s="78">
        <v>75</v>
      </c>
      <c r="R117">
        <v>13</v>
      </c>
      <c r="T117">
        <v>14</v>
      </c>
      <c r="U117">
        <v>31</v>
      </c>
    </row>
    <row r="118" spans="1:24" ht="15.75" customHeight="1" thickBot="1" x14ac:dyDescent="0.3">
      <c r="A118" s="1">
        <v>2023</v>
      </c>
      <c r="B118" s="1">
        <v>5</v>
      </c>
      <c r="C118" s="1">
        <v>28</v>
      </c>
      <c r="D118" s="64">
        <v>13.5</v>
      </c>
      <c r="E118" s="1" t="s">
        <v>13</v>
      </c>
      <c r="F118" s="15" t="s">
        <v>15</v>
      </c>
      <c r="G118">
        <f t="shared" si="6"/>
        <v>3.5</v>
      </c>
      <c r="H118" s="5">
        <v>45074</v>
      </c>
      <c r="I118">
        <f t="shared" si="5"/>
        <v>13.5</v>
      </c>
      <c r="J118" s="55">
        <v>0.5</v>
      </c>
      <c r="K118" s="167">
        <v>0.75</v>
      </c>
      <c r="L118" s="167">
        <v>3</v>
      </c>
      <c r="M118" s="167">
        <v>66.375</v>
      </c>
      <c r="N118" s="168" t="s">
        <v>124</v>
      </c>
      <c r="P118" s="78">
        <v>30</v>
      </c>
      <c r="R118">
        <v>8</v>
      </c>
      <c r="T118">
        <v>7</v>
      </c>
      <c r="U118">
        <v>36</v>
      </c>
      <c r="W118">
        <v>9</v>
      </c>
    </row>
    <row r="119" spans="1:24" ht="15.75" customHeight="1" thickBot="1" x14ac:dyDescent="0.3">
      <c r="A119" s="1">
        <v>2023</v>
      </c>
      <c r="B119" s="1">
        <v>5</v>
      </c>
      <c r="C119" s="1">
        <v>29</v>
      </c>
      <c r="D119" s="64">
        <v>12.3</v>
      </c>
      <c r="E119" s="1" t="s">
        <v>13</v>
      </c>
      <c r="F119" s="15" t="s">
        <v>15</v>
      </c>
      <c r="G119">
        <f t="shared" si="6"/>
        <v>2.3000000000000007</v>
      </c>
      <c r="H119" s="5">
        <v>45075</v>
      </c>
      <c r="I119">
        <f t="shared" si="5"/>
        <v>12.3</v>
      </c>
      <c r="J119" s="55">
        <v>3.6</v>
      </c>
      <c r="K119" s="167">
        <v>1.125</v>
      </c>
      <c r="L119" s="167">
        <v>4.25</v>
      </c>
      <c r="M119" s="167">
        <v>52.125</v>
      </c>
      <c r="N119" s="168" t="s">
        <v>125</v>
      </c>
      <c r="P119" s="78">
        <v>24</v>
      </c>
      <c r="R119">
        <v>2</v>
      </c>
      <c r="T119">
        <v>5</v>
      </c>
      <c r="U119">
        <v>42</v>
      </c>
      <c r="W119">
        <v>5</v>
      </c>
    </row>
    <row r="120" spans="1:24" ht="15.75" customHeight="1" thickBot="1" x14ac:dyDescent="0.3">
      <c r="A120" s="51">
        <v>2023</v>
      </c>
      <c r="B120" s="51">
        <v>5</v>
      </c>
      <c r="C120" s="51">
        <v>30</v>
      </c>
      <c r="D120" s="65">
        <v>13.9</v>
      </c>
      <c r="E120" s="51" t="s">
        <v>13</v>
      </c>
      <c r="F120" s="15" t="s">
        <v>15</v>
      </c>
      <c r="G120" s="30">
        <f>D120-10</f>
        <v>3.9000000000000004</v>
      </c>
      <c r="H120" s="31">
        <v>45076</v>
      </c>
      <c r="I120" s="30">
        <f t="shared" si="5"/>
        <v>13.9</v>
      </c>
      <c r="J120" s="55">
        <v>0.3</v>
      </c>
      <c r="K120" s="167">
        <v>2.125</v>
      </c>
      <c r="L120" s="167">
        <v>8</v>
      </c>
      <c r="M120" s="167">
        <v>53.75</v>
      </c>
      <c r="N120" s="168" t="s">
        <v>118</v>
      </c>
      <c r="P120" s="78">
        <v>7</v>
      </c>
      <c r="R120">
        <v>1</v>
      </c>
      <c r="T120">
        <v>4</v>
      </c>
      <c r="U120">
        <v>66</v>
      </c>
      <c r="W120">
        <v>7</v>
      </c>
    </row>
    <row r="121" spans="1:24" ht="15.75" customHeight="1" thickBot="1" x14ac:dyDescent="0.3">
      <c r="A121" s="1">
        <v>2023</v>
      </c>
      <c r="B121" s="1">
        <v>5</v>
      </c>
      <c r="C121" s="1">
        <v>31</v>
      </c>
      <c r="D121" s="64">
        <v>16.8</v>
      </c>
      <c r="E121" s="1" t="s">
        <v>14</v>
      </c>
      <c r="F121" s="17" t="s">
        <v>16</v>
      </c>
      <c r="G121">
        <f>D121-15</f>
        <v>1.8000000000000007</v>
      </c>
      <c r="H121" s="5">
        <v>45077</v>
      </c>
      <c r="I121">
        <f t="shared" si="5"/>
        <v>16.8</v>
      </c>
      <c r="J121" s="55">
        <v>0</v>
      </c>
      <c r="K121" s="167">
        <v>4.375</v>
      </c>
      <c r="L121" s="167">
        <v>12.125</v>
      </c>
      <c r="M121" s="167">
        <v>59.75</v>
      </c>
      <c r="N121" s="168" t="s">
        <v>119</v>
      </c>
      <c r="P121" s="78">
        <v>3</v>
      </c>
      <c r="R121" s="78"/>
      <c r="T121">
        <v>4</v>
      </c>
      <c r="U121">
        <v>75</v>
      </c>
      <c r="W121">
        <v>12</v>
      </c>
    </row>
    <row r="122" spans="1:24" ht="15.75" customHeight="1" thickBot="1" x14ac:dyDescent="0.3">
      <c r="A122" s="1">
        <v>2023</v>
      </c>
      <c r="B122" s="1">
        <v>6</v>
      </c>
      <c r="C122" s="1">
        <v>1</v>
      </c>
      <c r="D122" s="64">
        <v>19.3</v>
      </c>
      <c r="E122" s="1" t="s">
        <v>14</v>
      </c>
      <c r="F122" s="17" t="s">
        <v>16</v>
      </c>
      <c r="G122">
        <f t="shared" ref="G122:G185" si="7">D122-15</f>
        <v>4.3000000000000007</v>
      </c>
      <c r="H122" s="5">
        <v>45078</v>
      </c>
      <c r="I122">
        <f t="shared" si="5"/>
        <v>19.3</v>
      </c>
      <c r="J122" s="55">
        <v>0</v>
      </c>
      <c r="K122" s="167">
        <v>3.25</v>
      </c>
      <c r="L122" s="167">
        <v>10.125</v>
      </c>
      <c r="M122" s="167">
        <v>63.625</v>
      </c>
      <c r="N122" s="168" t="s">
        <v>122</v>
      </c>
      <c r="P122" s="78">
        <v>3</v>
      </c>
      <c r="R122" s="78"/>
      <c r="T122">
        <v>2</v>
      </c>
      <c r="U122">
        <v>84</v>
      </c>
      <c r="W122">
        <v>18</v>
      </c>
    </row>
    <row r="123" spans="1:24" ht="15.75" customHeight="1" thickBot="1" x14ac:dyDescent="0.3">
      <c r="A123" s="1">
        <v>2023</v>
      </c>
      <c r="B123" s="1">
        <v>6</v>
      </c>
      <c r="C123" s="1">
        <v>2</v>
      </c>
      <c r="D123" s="64">
        <v>20.100000000000001</v>
      </c>
      <c r="E123" s="1" t="s">
        <v>14</v>
      </c>
      <c r="F123" s="17" t="s">
        <v>16</v>
      </c>
      <c r="G123">
        <f t="shared" si="7"/>
        <v>5.1000000000000014</v>
      </c>
      <c r="H123" s="5">
        <v>45079</v>
      </c>
      <c r="I123">
        <f t="shared" si="5"/>
        <v>20.100000000000001</v>
      </c>
      <c r="J123" s="55">
        <v>0</v>
      </c>
      <c r="K123" s="167">
        <v>2.25</v>
      </c>
      <c r="L123" s="167">
        <v>7.5</v>
      </c>
      <c r="M123" s="167">
        <v>74</v>
      </c>
      <c r="N123" s="168" t="s">
        <v>119</v>
      </c>
      <c r="P123" s="78">
        <v>1</v>
      </c>
      <c r="R123" s="78"/>
      <c r="U123">
        <v>103</v>
      </c>
      <c r="W123">
        <v>22</v>
      </c>
    </row>
    <row r="124" spans="1:24" ht="15.75" customHeight="1" thickBot="1" x14ac:dyDescent="0.3">
      <c r="A124" s="1">
        <v>2023</v>
      </c>
      <c r="B124" s="1">
        <v>6</v>
      </c>
      <c r="C124" s="1">
        <v>3</v>
      </c>
      <c r="D124" s="64">
        <v>22.4</v>
      </c>
      <c r="E124" s="1" t="s">
        <v>14</v>
      </c>
      <c r="F124" s="17" t="s">
        <v>16</v>
      </c>
      <c r="G124">
        <f t="shared" si="7"/>
        <v>7.3999999999999986</v>
      </c>
      <c r="H124" s="5">
        <v>45080</v>
      </c>
      <c r="I124">
        <f t="shared" si="5"/>
        <v>22.4</v>
      </c>
      <c r="J124" s="55">
        <v>0</v>
      </c>
      <c r="K124" s="167">
        <v>1.75</v>
      </c>
      <c r="L124" s="167">
        <v>6.125</v>
      </c>
      <c r="M124" s="167">
        <v>72</v>
      </c>
      <c r="N124" s="168" t="s">
        <v>120</v>
      </c>
      <c r="P124" s="78">
        <v>1</v>
      </c>
      <c r="R124" s="78"/>
      <c r="U124">
        <v>209</v>
      </c>
      <c r="W124">
        <v>35</v>
      </c>
    </row>
    <row r="125" spans="1:24" ht="15.75" customHeight="1" thickBot="1" x14ac:dyDescent="0.3">
      <c r="A125" s="1">
        <v>2023</v>
      </c>
      <c r="B125" s="1">
        <v>6</v>
      </c>
      <c r="C125" s="1">
        <v>4</v>
      </c>
      <c r="D125" s="64">
        <v>24.9</v>
      </c>
      <c r="E125" s="1" t="s">
        <v>14</v>
      </c>
      <c r="F125" s="17" t="s">
        <v>16</v>
      </c>
      <c r="G125">
        <f t="shared" si="7"/>
        <v>9.8999999999999986</v>
      </c>
      <c r="H125" s="5">
        <v>45081</v>
      </c>
      <c r="I125">
        <f t="shared" si="5"/>
        <v>24.9</v>
      </c>
      <c r="J125" s="55">
        <v>0</v>
      </c>
      <c r="K125" s="167">
        <v>1.125</v>
      </c>
      <c r="L125" s="167">
        <v>3.75</v>
      </c>
      <c r="M125" s="167">
        <v>52.75</v>
      </c>
      <c r="N125" s="168" t="s">
        <v>120</v>
      </c>
      <c r="P125" s="78"/>
      <c r="R125" s="78"/>
      <c r="U125">
        <v>165</v>
      </c>
      <c r="W125">
        <v>48</v>
      </c>
      <c r="X125">
        <v>5</v>
      </c>
    </row>
    <row r="126" spans="1:24" ht="15.75" customHeight="1" thickBot="1" x14ac:dyDescent="0.3">
      <c r="A126" s="1">
        <v>2023</v>
      </c>
      <c r="B126" s="1">
        <v>6</v>
      </c>
      <c r="C126" s="1">
        <v>5</v>
      </c>
      <c r="D126" s="64">
        <v>26.1</v>
      </c>
      <c r="E126" s="1" t="s">
        <v>14</v>
      </c>
      <c r="F126" s="17" t="s">
        <v>16</v>
      </c>
      <c r="G126">
        <f t="shared" si="7"/>
        <v>11.100000000000001</v>
      </c>
      <c r="H126" s="5">
        <v>45082</v>
      </c>
      <c r="I126">
        <f t="shared" si="5"/>
        <v>26.1</v>
      </c>
      <c r="J126" s="55">
        <v>0</v>
      </c>
      <c r="K126" s="167">
        <v>0.625</v>
      </c>
      <c r="L126" s="167">
        <v>2.875</v>
      </c>
      <c r="M126" s="167">
        <v>64.625</v>
      </c>
      <c r="N126" s="168" t="s">
        <v>127</v>
      </c>
      <c r="P126" s="78"/>
      <c r="R126" s="78"/>
      <c r="U126">
        <v>148</v>
      </c>
      <c r="W126">
        <v>56</v>
      </c>
      <c r="X126">
        <v>8</v>
      </c>
    </row>
    <row r="127" spans="1:24" ht="15.75" customHeight="1" thickBot="1" x14ac:dyDescent="0.3">
      <c r="A127" s="1">
        <v>2023</v>
      </c>
      <c r="B127" s="1">
        <v>6</v>
      </c>
      <c r="C127" s="1">
        <v>6</v>
      </c>
      <c r="D127" s="64">
        <v>26.6</v>
      </c>
      <c r="E127" s="1" t="s">
        <v>14</v>
      </c>
      <c r="F127" s="17" t="s">
        <v>16</v>
      </c>
      <c r="G127">
        <f t="shared" si="7"/>
        <v>11.600000000000001</v>
      </c>
      <c r="H127" s="5">
        <v>45083</v>
      </c>
      <c r="I127">
        <f t="shared" si="5"/>
        <v>26.6</v>
      </c>
      <c r="J127" s="55">
        <v>0</v>
      </c>
      <c r="K127" s="167">
        <v>1.875</v>
      </c>
      <c r="L127" s="167">
        <v>5.5</v>
      </c>
      <c r="M127" s="167">
        <v>49.375</v>
      </c>
      <c r="N127" s="168" t="s">
        <v>125</v>
      </c>
      <c r="P127" s="78"/>
      <c r="R127" s="78"/>
      <c r="U127">
        <v>132</v>
      </c>
      <c r="W127">
        <v>62</v>
      </c>
      <c r="X127">
        <v>12</v>
      </c>
    </row>
    <row r="128" spans="1:24" ht="15.75" customHeight="1" thickBot="1" x14ac:dyDescent="0.3">
      <c r="A128" s="1">
        <v>2023</v>
      </c>
      <c r="B128" s="1">
        <v>6</v>
      </c>
      <c r="C128" s="1">
        <v>7</v>
      </c>
      <c r="D128" s="64">
        <v>28.3</v>
      </c>
      <c r="E128" s="1" t="s">
        <v>14</v>
      </c>
      <c r="F128" s="17" t="s">
        <v>16</v>
      </c>
      <c r="G128">
        <f t="shared" si="7"/>
        <v>13.3</v>
      </c>
      <c r="H128" s="5">
        <v>45084</v>
      </c>
      <c r="I128">
        <f t="shared" si="5"/>
        <v>28.3</v>
      </c>
      <c r="J128" s="55">
        <v>0</v>
      </c>
      <c r="K128" s="167">
        <v>1.875</v>
      </c>
      <c r="L128" s="167">
        <v>7</v>
      </c>
      <c r="M128" s="167">
        <v>55.125</v>
      </c>
      <c r="N128" s="168" t="s">
        <v>129</v>
      </c>
      <c r="P128" s="78"/>
      <c r="R128" s="78"/>
      <c r="U128">
        <v>98</v>
      </c>
      <c r="V128">
        <v>1</v>
      </c>
      <c r="W128">
        <v>68</v>
      </c>
      <c r="X128">
        <v>23</v>
      </c>
    </row>
    <row r="129" spans="1:25" ht="15.75" customHeight="1" thickBot="1" x14ac:dyDescent="0.3">
      <c r="A129" s="1">
        <v>2023</v>
      </c>
      <c r="B129" s="1">
        <v>6</v>
      </c>
      <c r="C129" s="1">
        <v>8</v>
      </c>
      <c r="D129" s="64">
        <v>28.2</v>
      </c>
      <c r="E129" s="1" t="s">
        <v>14</v>
      </c>
      <c r="F129" s="17" t="s">
        <v>16</v>
      </c>
      <c r="G129">
        <f t="shared" si="7"/>
        <v>13.2</v>
      </c>
      <c r="H129" s="5">
        <v>45085</v>
      </c>
      <c r="I129">
        <f t="shared" si="5"/>
        <v>28.2</v>
      </c>
      <c r="J129" s="55">
        <v>0</v>
      </c>
      <c r="K129" s="167">
        <v>1.125</v>
      </c>
      <c r="L129" s="167">
        <v>4.875</v>
      </c>
      <c r="M129" s="167">
        <v>59.125</v>
      </c>
      <c r="N129" s="168" t="s">
        <v>118</v>
      </c>
      <c r="P129" s="78"/>
      <c r="R129" s="78"/>
      <c r="U129">
        <v>39</v>
      </c>
      <c r="V129">
        <v>1</v>
      </c>
      <c r="W129">
        <v>72</v>
      </c>
      <c r="X129">
        <v>59</v>
      </c>
    </row>
    <row r="130" spans="1:25" ht="15.75" customHeight="1" thickBot="1" x14ac:dyDescent="0.3">
      <c r="A130" s="1">
        <v>2023</v>
      </c>
      <c r="B130" s="1">
        <v>6</v>
      </c>
      <c r="C130" s="1">
        <v>9</v>
      </c>
      <c r="D130" s="64">
        <v>26</v>
      </c>
      <c r="E130" s="1" t="s">
        <v>14</v>
      </c>
      <c r="F130" s="17" t="s">
        <v>16</v>
      </c>
      <c r="G130">
        <f t="shared" si="7"/>
        <v>11</v>
      </c>
      <c r="H130" s="5">
        <v>45086</v>
      </c>
      <c r="I130">
        <f t="shared" si="5"/>
        <v>26</v>
      </c>
      <c r="J130" s="55">
        <v>0</v>
      </c>
      <c r="K130" s="167">
        <v>1.25</v>
      </c>
      <c r="L130" s="167">
        <v>4</v>
      </c>
      <c r="M130" s="167">
        <v>54.75</v>
      </c>
      <c r="N130" s="168" t="s">
        <v>117</v>
      </c>
      <c r="P130" s="78"/>
      <c r="R130" s="78"/>
      <c r="U130">
        <v>55</v>
      </c>
      <c r="V130">
        <v>2</v>
      </c>
      <c r="W130">
        <v>65</v>
      </c>
      <c r="X130">
        <v>41</v>
      </c>
    </row>
    <row r="131" spans="1:25" ht="15.75" customHeight="1" thickBot="1" x14ac:dyDescent="0.3">
      <c r="A131" s="1">
        <v>2023</v>
      </c>
      <c r="B131" s="1">
        <v>6</v>
      </c>
      <c r="C131" s="1">
        <v>10</v>
      </c>
      <c r="D131" s="64">
        <v>16.2</v>
      </c>
      <c r="E131" s="1" t="s">
        <v>14</v>
      </c>
      <c r="F131" s="17" t="s">
        <v>16</v>
      </c>
      <c r="G131">
        <f t="shared" si="7"/>
        <v>1.1999999999999993</v>
      </c>
      <c r="H131" s="5">
        <v>45087</v>
      </c>
      <c r="I131">
        <f t="shared" si="5"/>
        <v>16.2</v>
      </c>
      <c r="J131" s="55">
        <v>24.6</v>
      </c>
      <c r="K131" s="167">
        <v>1.375</v>
      </c>
      <c r="L131" s="167">
        <v>6.375</v>
      </c>
      <c r="M131" s="167">
        <v>76.5</v>
      </c>
      <c r="N131" s="168" t="s">
        <v>120</v>
      </c>
      <c r="P131" s="78"/>
      <c r="R131" s="78"/>
      <c r="U131">
        <v>44</v>
      </c>
      <c r="V131">
        <v>3</v>
      </c>
      <c r="W131">
        <v>28</v>
      </c>
      <c r="X131">
        <v>4</v>
      </c>
    </row>
    <row r="132" spans="1:25" ht="15.75" customHeight="1" thickBot="1" x14ac:dyDescent="0.3">
      <c r="A132" s="1">
        <v>2023</v>
      </c>
      <c r="B132" s="1">
        <v>6</v>
      </c>
      <c r="C132" s="1">
        <v>11</v>
      </c>
      <c r="D132" s="64">
        <v>15.2</v>
      </c>
      <c r="E132" s="1" t="s">
        <v>14</v>
      </c>
      <c r="F132" s="17" t="s">
        <v>16</v>
      </c>
      <c r="G132">
        <f t="shared" si="7"/>
        <v>0.19999999999999929</v>
      </c>
      <c r="H132" s="5">
        <v>45088</v>
      </c>
      <c r="I132">
        <f t="shared" si="5"/>
        <v>15.2</v>
      </c>
      <c r="J132" s="55">
        <v>0</v>
      </c>
      <c r="K132" s="167">
        <v>1.375</v>
      </c>
      <c r="L132" s="167">
        <v>4.75</v>
      </c>
      <c r="M132" s="167">
        <v>75.375</v>
      </c>
      <c r="N132" s="168" t="s">
        <v>117</v>
      </c>
      <c r="P132" s="78"/>
      <c r="R132" s="78"/>
      <c r="U132">
        <v>32</v>
      </c>
      <c r="V132">
        <v>8</v>
      </c>
      <c r="W132">
        <v>34</v>
      </c>
      <c r="X132">
        <v>9</v>
      </c>
    </row>
    <row r="133" spans="1:25" ht="15.75" customHeight="1" thickBot="1" x14ac:dyDescent="0.3">
      <c r="A133" s="1">
        <v>2023</v>
      </c>
      <c r="B133" s="1">
        <v>6</v>
      </c>
      <c r="C133" s="1">
        <v>12</v>
      </c>
      <c r="D133" s="64">
        <v>17.8</v>
      </c>
      <c r="E133" s="1" t="s">
        <v>14</v>
      </c>
      <c r="F133" s="17" t="s">
        <v>16</v>
      </c>
      <c r="G133">
        <f t="shared" si="7"/>
        <v>2.8000000000000007</v>
      </c>
      <c r="H133" s="5">
        <v>45089</v>
      </c>
      <c r="I133">
        <f t="shared" si="5"/>
        <v>17.8</v>
      </c>
      <c r="J133" s="55">
        <v>0</v>
      </c>
      <c r="K133" s="167">
        <v>1.25</v>
      </c>
      <c r="L133" s="167">
        <v>3.5</v>
      </c>
      <c r="M133" s="167">
        <v>75.5</v>
      </c>
      <c r="N133" s="168" t="s">
        <v>119</v>
      </c>
      <c r="P133" s="78"/>
      <c r="R133" s="78"/>
      <c r="U133">
        <v>31</v>
      </c>
      <c r="V133">
        <v>17</v>
      </c>
      <c r="W133">
        <v>42</v>
      </c>
      <c r="X133">
        <v>15</v>
      </c>
    </row>
    <row r="134" spans="1:25" ht="15.75" customHeight="1" thickBot="1" x14ac:dyDescent="0.3">
      <c r="A134" s="1">
        <v>2023</v>
      </c>
      <c r="B134" s="1">
        <v>6</v>
      </c>
      <c r="C134" s="1">
        <v>13</v>
      </c>
      <c r="D134" s="64">
        <v>17.7</v>
      </c>
      <c r="E134" s="1" t="s">
        <v>14</v>
      </c>
      <c r="F134" s="17" t="s">
        <v>16</v>
      </c>
      <c r="G134">
        <f t="shared" si="7"/>
        <v>2.6999999999999993</v>
      </c>
      <c r="H134" s="5">
        <v>45090</v>
      </c>
      <c r="I134">
        <f t="shared" si="5"/>
        <v>17.7</v>
      </c>
      <c r="J134" s="55">
        <v>0</v>
      </c>
      <c r="K134" s="167">
        <v>1.625</v>
      </c>
      <c r="L134" s="167">
        <v>5.375</v>
      </c>
      <c r="M134" s="167">
        <v>66.125</v>
      </c>
      <c r="N134" s="168" t="s">
        <v>119</v>
      </c>
      <c r="P134" s="78"/>
      <c r="R134" s="78"/>
      <c r="U134">
        <v>73</v>
      </c>
      <c r="V134">
        <v>9</v>
      </c>
      <c r="W134">
        <v>50</v>
      </c>
      <c r="X134">
        <v>18</v>
      </c>
    </row>
    <row r="135" spans="1:25" ht="15.75" customHeight="1" thickBot="1" x14ac:dyDescent="0.3">
      <c r="A135" s="1">
        <v>2023</v>
      </c>
      <c r="B135" s="1">
        <v>6</v>
      </c>
      <c r="C135" s="1">
        <v>14</v>
      </c>
      <c r="D135" s="64">
        <v>14</v>
      </c>
      <c r="E135" s="1" t="s">
        <v>13</v>
      </c>
      <c r="F135" s="17" t="s">
        <v>16</v>
      </c>
      <c r="G135">
        <f t="shared" si="7"/>
        <v>-1</v>
      </c>
      <c r="H135" s="5">
        <v>45091</v>
      </c>
      <c r="I135">
        <f t="shared" si="5"/>
        <v>14</v>
      </c>
      <c r="J135" s="55">
        <v>3.6</v>
      </c>
      <c r="K135" s="167">
        <v>1.125</v>
      </c>
      <c r="L135" s="167">
        <v>4.25</v>
      </c>
      <c r="M135" s="167">
        <v>67.75</v>
      </c>
      <c r="N135" s="168" t="s">
        <v>120</v>
      </c>
      <c r="P135" s="78"/>
      <c r="R135" s="78"/>
      <c r="U135">
        <v>57</v>
      </c>
      <c r="V135">
        <v>11</v>
      </c>
      <c r="W135">
        <v>30</v>
      </c>
      <c r="X135">
        <v>7</v>
      </c>
    </row>
    <row r="136" spans="1:25" ht="15.75" customHeight="1" thickBot="1" x14ac:dyDescent="0.3">
      <c r="A136" s="1">
        <v>2023</v>
      </c>
      <c r="B136" s="1">
        <v>6</v>
      </c>
      <c r="C136" s="1">
        <v>15</v>
      </c>
      <c r="D136" s="64">
        <v>14.6</v>
      </c>
      <c r="E136" s="1" t="s">
        <v>13</v>
      </c>
      <c r="F136" s="17" t="s">
        <v>16</v>
      </c>
      <c r="G136">
        <f t="shared" si="7"/>
        <v>-0.40000000000000036</v>
      </c>
      <c r="H136" s="5">
        <v>45092</v>
      </c>
      <c r="I136">
        <f t="shared" si="5"/>
        <v>14.6</v>
      </c>
      <c r="J136" s="55">
        <v>0</v>
      </c>
      <c r="K136" s="167">
        <v>1.125</v>
      </c>
      <c r="L136" s="167">
        <v>4</v>
      </c>
      <c r="M136" s="167">
        <v>66.5</v>
      </c>
      <c r="N136" s="168" t="s">
        <v>120</v>
      </c>
      <c r="P136" s="78"/>
      <c r="R136" s="78"/>
      <c r="U136">
        <v>52</v>
      </c>
      <c r="V136">
        <v>13</v>
      </c>
      <c r="W136">
        <v>45</v>
      </c>
      <c r="X136">
        <v>12</v>
      </c>
    </row>
    <row r="137" spans="1:25" ht="15.75" customHeight="1" thickBot="1" x14ac:dyDescent="0.3">
      <c r="A137" s="1">
        <v>2023</v>
      </c>
      <c r="B137" s="1">
        <v>6</v>
      </c>
      <c r="C137" s="1">
        <v>16</v>
      </c>
      <c r="D137" s="64">
        <v>20.399999999999999</v>
      </c>
      <c r="E137" s="1" t="s">
        <v>14</v>
      </c>
      <c r="F137" s="17" t="s">
        <v>16</v>
      </c>
      <c r="G137">
        <f t="shared" si="7"/>
        <v>5.3999999999999986</v>
      </c>
      <c r="H137" s="5">
        <v>45093</v>
      </c>
      <c r="I137">
        <f t="shared" si="5"/>
        <v>20.399999999999999</v>
      </c>
      <c r="J137" s="55">
        <v>0</v>
      </c>
      <c r="K137" s="167">
        <v>1.25</v>
      </c>
      <c r="L137" s="167">
        <v>4.875</v>
      </c>
      <c r="M137" s="167">
        <v>59.75</v>
      </c>
      <c r="N137" s="168" t="s">
        <v>127</v>
      </c>
      <c r="P137" s="78"/>
      <c r="R137" s="78"/>
      <c r="U137">
        <v>41</v>
      </c>
      <c r="V137">
        <v>15</v>
      </c>
      <c r="W137">
        <v>58</v>
      </c>
      <c r="X137">
        <v>17</v>
      </c>
      <c r="Y137">
        <v>2</v>
      </c>
    </row>
    <row r="138" spans="1:25" ht="15.75" customHeight="1" thickBot="1" x14ac:dyDescent="0.3">
      <c r="A138" s="1">
        <v>2023</v>
      </c>
      <c r="B138" s="1">
        <v>6</v>
      </c>
      <c r="C138" s="1">
        <v>17</v>
      </c>
      <c r="D138" s="64">
        <v>20</v>
      </c>
      <c r="E138" s="1" t="s">
        <v>14</v>
      </c>
      <c r="F138" s="17" t="s">
        <v>16</v>
      </c>
      <c r="G138">
        <f t="shared" si="7"/>
        <v>5</v>
      </c>
      <c r="H138" s="5">
        <v>45094</v>
      </c>
      <c r="I138">
        <f t="shared" si="5"/>
        <v>20</v>
      </c>
      <c r="J138" s="55">
        <v>0</v>
      </c>
      <c r="K138" s="167">
        <v>2.625</v>
      </c>
      <c r="L138" s="167">
        <v>8.375</v>
      </c>
      <c r="M138" s="167">
        <v>43</v>
      </c>
      <c r="N138" s="168" t="s">
        <v>121</v>
      </c>
      <c r="P138" s="78"/>
      <c r="R138" s="78"/>
      <c r="U138">
        <v>30</v>
      </c>
      <c r="V138">
        <v>12</v>
      </c>
      <c r="W138">
        <v>60</v>
      </c>
      <c r="X138">
        <v>21</v>
      </c>
      <c r="Y138">
        <v>6</v>
      </c>
    </row>
    <row r="139" spans="1:25" ht="15.75" customHeight="1" thickBot="1" x14ac:dyDescent="0.3">
      <c r="A139" s="1">
        <v>2023</v>
      </c>
      <c r="B139" s="1">
        <v>6</v>
      </c>
      <c r="C139" s="1">
        <v>18</v>
      </c>
      <c r="D139" s="64">
        <v>21.9</v>
      </c>
      <c r="E139" s="1" t="s">
        <v>14</v>
      </c>
      <c r="F139" s="17" t="s">
        <v>16</v>
      </c>
      <c r="G139">
        <f t="shared" si="7"/>
        <v>6.8999999999999986</v>
      </c>
      <c r="H139" s="5">
        <v>45095</v>
      </c>
      <c r="I139">
        <f t="shared" si="5"/>
        <v>21.9</v>
      </c>
      <c r="J139" s="55">
        <v>0</v>
      </c>
      <c r="K139" s="167">
        <v>2.625</v>
      </c>
      <c r="L139" s="167">
        <v>9</v>
      </c>
      <c r="M139" s="167">
        <v>66.875</v>
      </c>
      <c r="N139" s="168" t="s">
        <v>119</v>
      </c>
      <c r="P139" s="78"/>
      <c r="R139" s="78"/>
      <c r="U139">
        <v>22</v>
      </c>
      <c r="V139">
        <v>14</v>
      </c>
      <c r="W139">
        <v>64</v>
      </c>
      <c r="X139">
        <v>24</v>
      </c>
      <c r="Y139">
        <v>8</v>
      </c>
    </row>
    <row r="140" spans="1:25" ht="15.75" customHeight="1" thickBot="1" x14ac:dyDescent="0.3">
      <c r="A140" s="1">
        <v>2023</v>
      </c>
      <c r="B140" s="1">
        <v>6</v>
      </c>
      <c r="C140" s="1">
        <v>19</v>
      </c>
      <c r="D140" s="64">
        <v>20.6</v>
      </c>
      <c r="E140" s="1" t="s">
        <v>14</v>
      </c>
      <c r="F140" s="17" t="s">
        <v>16</v>
      </c>
      <c r="G140">
        <f t="shared" si="7"/>
        <v>5.6000000000000014</v>
      </c>
      <c r="H140" s="5">
        <v>45096</v>
      </c>
      <c r="I140">
        <f t="shared" si="5"/>
        <v>20.6</v>
      </c>
      <c r="J140" s="55">
        <v>0</v>
      </c>
      <c r="K140" s="167">
        <v>0.75</v>
      </c>
      <c r="L140" s="167">
        <v>3.25</v>
      </c>
      <c r="M140" s="167">
        <v>77.125</v>
      </c>
      <c r="N140" s="168" t="s">
        <v>120</v>
      </c>
      <c r="P140" s="78"/>
      <c r="R140" s="78"/>
      <c r="U140">
        <v>18</v>
      </c>
      <c r="V140">
        <v>16</v>
      </c>
      <c r="W140">
        <v>55</v>
      </c>
      <c r="X140">
        <v>19</v>
      </c>
      <c r="Y140">
        <v>8</v>
      </c>
    </row>
    <row r="141" spans="1:25" ht="15.75" customHeight="1" thickBot="1" x14ac:dyDescent="0.3">
      <c r="A141" s="1">
        <v>2023</v>
      </c>
      <c r="B141" s="1">
        <v>6</v>
      </c>
      <c r="C141" s="1">
        <v>20</v>
      </c>
      <c r="D141" s="64">
        <v>24.3</v>
      </c>
      <c r="E141" s="1" t="s">
        <v>14</v>
      </c>
      <c r="F141" s="17" t="s">
        <v>16</v>
      </c>
      <c r="G141">
        <f t="shared" si="7"/>
        <v>9.3000000000000007</v>
      </c>
      <c r="H141" s="5">
        <v>45097</v>
      </c>
      <c r="I141">
        <f t="shared" si="5"/>
        <v>24.3</v>
      </c>
      <c r="J141" s="55">
        <v>0</v>
      </c>
      <c r="K141" s="167">
        <v>1</v>
      </c>
      <c r="L141" s="167">
        <v>2.875</v>
      </c>
      <c r="M141" s="167">
        <v>66</v>
      </c>
      <c r="N141" s="168" t="s">
        <v>125</v>
      </c>
      <c r="P141" s="78"/>
      <c r="R141" s="78"/>
      <c r="U141">
        <v>9</v>
      </c>
      <c r="V141">
        <v>15</v>
      </c>
      <c r="W141">
        <v>70</v>
      </c>
      <c r="X141">
        <v>15</v>
      </c>
      <c r="Y141">
        <v>6</v>
      </c>
    </row>
    <row r="142" spans="1:25" ht="15.75" customHeight="1" thickBot="1" x14ac:dyDescent="0.3">
      <c r="A142" s="1">
        <v>2023</v>
      </c>
      <c r="B142" s="1">
        <v>6</v>
      </c>
      <c r="C142" s="1">
        <v>21</v>
      </c>
      <c r="D142" s="64">
        <v>17.8</v>
      </c>
      <c r="E142" s="1" t="s">
        <v>14</v>
      </c>
      <c r="F142" s="17" t="s">
        <v>16</v>
      </c>
      <c r="G142">
        <f t="shared" si="7"/>
        <v>2.8000000000000007</v>
      </c>
      <c r="H142" s="5">
        <v>45098</v>
      </c>
      <c r="I142">
        <f t="shared" si="5"/>
        <v>17.8</v>
      </c>
      <c r="J142" s="55">
        <v>0</v>
      </c>
      <c r="K142" s="167">
        <v>1.375</v>
      </c>
      <c r="L142" s="167">
        <v>4.375</v>
      </c>
      <c r="M142" s="167">
        <v>57.25</v>
      </c>
      <c r="N142" s="168" t="s">
        <v>127</v>
      </c>
      <c r="P142" s="78"/>
      <c r="R142" s="78"/>
      <c r="U142">
        <v>4</v>
      </c>
      <c r="V142">
        <v>14</v>
      </c>
      <c r="W142">
        <v>52</v>
      </c>
      <c r="X142">
        <v>11</v>
      </c>
      <c r="Y142">
        <v>3</v>
      </c>
    </row>
    <row r="143" spans="1:25" ht="15.75" customHeight="1" thickBot="1" x14ac:dyDescent="0.3">
      <c r="A143" s="1">
        <v>2023</v>
      </c>
      <c r="B143" s="1">
        <v>6</v>
      </c>
      <c r="C143" s="1">
        <v>22</v>
      </c>
      <c r="D143" s="64">
        <v>17.3</v>
      </c>
      <c r="E143" s="1" t="s">
        <v>14</v>
      </c>
      <c r="F143" s="17" t="s">
        <v>16</v>
      </c>
      <c r="G143">
        <f t="shared" si="7"/>
        <v>2.3000000000000007</v>
      </c>
      <c r="H143" s="5">
        <v>45099</v>
      </c>
      <c r="I143">
        <f t="shared" si="5"/>
        <v>17.3</v>
      </c>
      <c r="J143" s="55">
        <v>0</v>
      </c>
      <c r="K143" s="167">
        <v>1.375</v>
      </c>
      <c r="L143" s="167">
        <v>5.25</v>
      </c>
      <c r="M143" s="167">
        <v>70.375</v>
      </c>
      <c r="N143" s="168" t="s">
        <v>119</v>
      </c>
      <c r="P143" s="78"/>
      <c r="R143" s="78"/>
      <c r="U143">
        <v>4</v>
      </c>
      <c r="V143">
        <v>13</v>
      </c>
      <c r="W143">
        <v>48</v>
      </c>
      <c r="X143">
        <v>8</v>
      </c>
      <c r="Y143">
        <v>3</v>
      </c>
    </row>
    <row r="144" spans="1:25" ht="15.75" customHeight="1" thickBot="1" x14ac:dyDescent="0.3">
      <c r="A144" s="1">
        <v>2023</v>
      </c>
      <c r="B144" s="1">
        <v>6</v>
      </c>
      <c r="C144" s="1">
        <v>23</v>
      </c>
      <c r="D144" s="64">
        <v>16.399999999999999</v>
      </c>
      <c r="E144" s="1" t="s">
        <v>14</v>
      </c>
      <c r="F144" s="17" t="s">
        <v>16</v>
      </c>
      <c r="G144">
        <f t="shared" si="7"/>
        <v>1.3999999999999986</v>
      </c>
      <c r="H144" s="5">
        <v>45100</v>
      </c>
      <c r="I144">
        <f t="shared" si="5"/>
        <v>16.399999999999999</v>
      </c>
      <c r="J144" s="55">
        <v>0</v>
      </c>
      <c r="K144" s="167">
        <v>1.375</v>
      </c>
      <c r="L144" s="167">
        <v>5.125</v>
      </c>
      <c r="M144" s="167">
        <v>69.75</v>
      </c>
      <c r="N144" s="168" t="s">
        <v>121</v>
      </c>
      <c r="P144" s="78"/>
      <c r="R144" s="78"/>
      <c r="U144">
        <v>2</v>
      </c>
      <c r="V144">
        <v>12</v>
      </c>
      <c r="W144">
        <v>40</v>
      </c>
      <c r="X144">
        <v>6</v>
      </c>
      <c r="Y144">
        <v>5</v>
      </c>
    </row>
    <row r="145" spans="1:26" ht="15.75" customHeight="1" thickBot="1" x14ac:dyDescent="0.3">
      <c r="A145" s="1">
        <v>2023</v>
      </c>
      <c r="B145" s="1">
        <v>6</v>
      </c>
      <c r="C145" s="1">
        <v>24</v>
      </c>
      <c r="D145" s="64">
        <v>12.8</v>
      </c>
      <c r="E145" s="1" t="s">
        <v>13</v>
      </c>
      <c r="F145" s="17" t="s">
        <v>16</v>
      </c>
      <c r="G145">
        <f t="shared" si="7"/>
        <v>-2.1999999999999993</v>
      </c>
      <c r="H145" s="5">
        <v>45101</v>
      </c>
      <c r="I145">
        <f t="shared" si="5"/>
        <v>12.8</v>
      </c>
      <c r="J145" s="55">
        <v>4.8</v>
      </c>
      <c r="K145" s="167">
        <v>2.375</v>
      </c>
      <c r="L145" s="167">
        <v>7.75</v>
      </c>
      <c r="M145" s="167">
        <v>73.125</v>
      </c>
      <c r="N145" s="168" t="s">
        <v>119</v>
      </c>
      <c r="P145" s="78"/>
      <c r="R145" s="78"/>
      <c r="V145">
        <v>10</v>
      </c>
      <c r="W145">
        <v>22</v>
      </c>
      <c r="X145">
        <v>3</v>
      </c>
      <c r="Y145">
        <v>3</v>
      </c>
    </row>
    <row r="146" spans="1:26" ht="15.75" customHeight="1" thickBot="1" x14ac:dyDescent="0.3">
      <c r="A146" s="1">
        <v>2023</v>
      </c>
      <c r="B146" s="1">
        <v>6</v>
      </c>
      <c r="C146" s="1">
        <v>25</v>
      </c>
      <c r="D146" s="64">
        <v>14.5</v>
      </c>
      <c r="E146" s="1" t="s">
        <v>13</v>
      </c>
      <c r="F146" s="17" t="s">
        <v>16</v>
      </c>
      <c r="G146">
        <f t="shared" si="7"/>
        <v>-0.5</v>
      </c>
      <c r="H146" s="5">
        <v>45102</v>
      </c>
      <c r="I146">
        <f t="shared" si="5"/>
        <v>14.5</v>
      </c>
      <c r="J146" s="55">
        <v>0.5</v>
      </c>
      <c r="K146" s="167">
        <v>1.875</v>
      </c>
      <c r="L146" s="167">
        <v>5.875</v>
      </c>
      <c r="M146" s="167">
        <v>90</v>
      </c>
      <c r="N146" s="168" t="s">
        <v>119</v>
      </c>
      <c r="P146" s="78"/>
      <c r="R146" s="78"/>
      <c r="V146">
        <v>8</v>
      </c>
      <c r="W146">
        <v>28</v>
      </c>
      <c r="X146">
        <v>5</v>
      </c>
      <c r="Y146">
        <v>2</v>
      </c>
    </row>
    <row r="147" spans="1:26" ht="15.75" customHeight="1" thickBot="1" x14ac:dyDescent="0.3">
      <c r="A147" s="1">
        <v>2023</v>
      </c>
      <c r="B147" s="1">
        <v>6</v>
      </c>
      <c r="C147" s="1">
        <v>26</v>
      </c>
      <c r="D147" s="64">
        <v>15.8</v>
      </c>
      <c r="E147" s="1" t="s">
        <v>14</v>
      </c>
      <c r="F147" s="17" t="s">
        <v>16</v>
      </c>
      <c r="G147">
        <f t="shared" si="7"/>
        <v>0.80000000000000071</v>
      </c>
      <c r="H147" s="5">
        <v>45103</v>
      </c>
      <c r="I147">
        <f t="shared" si="5"/>
        <v>15.8</v>
      </c>
      <c r="J147" s="55">
        <v>0</v>
      </c>
      <c r="K147" s="167">
        <v>0.875</v>
      </c>
      <c r="L147" s="167">
        <v>5</v>
      </c>
      <c r="M147" s="167">
        <v>62.75</v>
      </c>
      <c r="N147" s="168" t="s">
        <v>118</v>
      </c>
      <c r="P147" s="78"/>
      <c r="R147" s="78"/>
      <c r="V147">
        <v>6</v>
      </c>
      <c r="W147">
        <v>35</v>
      </c>
      <c r="X147">
        <v>8</v>
      </c>
      <c r="Y147">
        <v>6</v>
      </c>
    </row>
    <row r="148" spans="1:26" ht="15.75" customHeight="1" thickBot="1" x14ac:dyDescent="0.3">
      <c r="A148" s="1">
        <v>2023</v>
      </c>
      <c r="B148" s="1">
        <v>6</v>
      </c>
      <c r="C148" s="1">
        <v>27</v>
      </c>
      <c r="D148" s="64">
        <v>18.5</v>
      </c>
      <c r="E148" s="1" t="s">
        <v>14</v>
      </c>
      <c r="F148" s="17" t="s">
        <v>16</v>
      </c>
      <c r="G148">
        <f t="shared" si="7"/>
        <v>3.5</v>
      </c>
      <c r="H148" s="5">
        <v>45104</v>
      </c>
      <c r="I148">
        <f t="shared" si="5"/>
        <v>18.5</v>
      </c>
      <c r="J148" s="55">
        <v>0</v>
      </c>
      <c r="K148" s="167">
        <v>2</v>
      </c>
      <c r="L148" s="167">
        <v>6.625</v>
      </c>
      <c r="M148" s="167">
        <v>62.875</v>
      </c>
      <c r="N148" s="168" t="s">
        <v>123</v>
      </c>
      <c r="P148" s="78"/>
      <c r="R148" s="78"/>
      <c r="V148">
        <v>3</v>
      </c>
      <c r="W148">
        <v>44</v>
      </c>
      <c r="X148">
        <v>11</v>
      </c>
      <c r="Y148">
        <v>8</v>
      </c>
    </row>
    <row r="149" spans="1:26" ht="15.75" customHeight="1" thickBot="1" x14ac:dyDescent="0.3">
      <c r="A149" s="1">
        <v>2023</v>
      </c>
      <c r="B149" s="1">
        <v>6</v>
      </c>
      <c r="C149" s="1">
        <v>28</v>
      </c>
      <c r="D149" s="64">
        <v>19.5</v>
      </c>
      <c r="E149" s="1" t="s">
        <v>14</v>
      </c>
      <c r="F149" s="17" t="s">
        <v>16</v>
      </c>
      <c r="G149">
        <f t="shared" si="7"/>
        <v>4.5</v>
      </c>
      <c r="H149" s="5">
        <v>45105</v>
      </c>
      <c r="I149">
        <f t="shared" si="5"/>
        <v>19.5</v>
      </c>
      <c r="J149" s="55">
        <v>3</v>
      </c>
      <c r="K149" s="167">
        <v>0.875</v>
      </c>
      <c r="L149" s="167">
        <v>3.375</v>
      </c>
      <c r="M149" s="167">
        <v>57.625</v>
      </c>
      <c r="N149" s="168" t="s">
        <v>121</v>
      </c>
      <c r="P149" s="78"/>
      <c r="R149" s="78"/>
      <c r="V149">
        <v>2</v>
      </c>
      <c r="W149">
        <v>38</v>
      </c>
      <c r="X149">
        <v>6</v>
      </c>
      <c r="Y149">
        <v>3</v>
      </c>
      <c r="Z149">
        <v>3</v>
      </c>
    </row>
    <row r="150" spans="1:26" ht="15.75" customHeight="1" thickBot="1" x14ac:dyDescent="0.3">
      <c r="A150" s="1">
        <v>2023</v>
      </c>
      <c r="B150" s="1">
        <v>6</v>
      </c>
      <c r="C150" s="1">
        <v>29</v>
      </c>
      <c r="D150" s="64">
        <v>17.3</v>
      </c>
      <c r="E150" s="1" t="s">
        <v>14</v>
      </c>
      <c r="F150" s="17" t="s">
        <v>16</v>
      </c>
      <c r="G150">
        <f t="shared" si="7"/>
        <v>2.3000000000000007</v>
      </c>
      <c r="H150" s="5">
        <v>45106</v>
      </c>
      <c r="I150">
        <f t="shared" si="5"/>
        <v>17.3</v>
      </c>
      <c r="J150" s="55">
        <v>5.7</v>
      </c>
      <c r="K150" s="167">
        <v>0.75</v>
      </c>
      <c r="L150" s="167">
        <v>3.125</v>
      </c>
      <c r="M150" s="167">
        <v>68.125</v>
      </c>
      <c r="N150" s="168" t="s">
        <v>124</v>
      </c>
      <c r="P150" s="78"/>
      <c r="R150" s="78"/>
      <c r="V150">
        <v>1</v>
      </c>
      <c r="W150">
        <v>25</v>
      </c>
      <c r="X150">
        <v>2</v>
      </c>
      <c r="Y150">
        <v>1</v>
      </c>
      <c r="Z150">
        <v>2</v>
      </c>
    </row>
    <row r="151" spans="1:26" ht="15.75" customHeight="1" thickBot="1" x14ac:dyDescent="0.3">
      <c r="A151" s="1">
        <v>2023</v>
      </c>
      <c r="B151" s="1">
        <v>6</v>
      </c>
      <c r="C151" s="1">
        <v>30</v>
      </c>
      <c r="D151" s="64">
        <v>17</v>
      </c>
      <c r="E151" s="1" t="s">
        <v>14</v>
      </c>
      <c r="F151" s="17" t="s">
        <v>16</v>
      </c>
      <c r="G151">
        <f t="shared" si="7"/>
        <v>2</v>
      </c>
      <c r="H151" s="5">
        <v>45107</v>
      </c>
      <c r="I151">
        <f t="shared" si="5"/>
        <v>17</v>
      </c>
      <c r="J151" s="55">
        <v>2.8</v>
      </c>
      <c r="K151" s="167">
        <v>1</v>
      </c>
      <c r="L151" s="167">
        <v>4.125</v>
      </c>
      <c r="M151" s="167">
        <v>72.75</v>
      </c>
      <c r="N151" s="168" t="s">
        <v>120</v>
      </c>
      <c r="P151" s="78"/>
      <c r="R151" s="78"/>
      <c r="W151">
        <v>18</v>
      </c>
      <c r="X151">
        <v>2</v>
      </c>
      <c r="Y151">
        <v>3</v>
      </c>
      <c r="Z151">
        <v>4</v>
      </c>
    </row>
    <row r="152" spans="1:26" ht="15.75" customHeight="1" thickBot="1" x14ac:dyDescent="0.3">
      <c r="A152" s="1">
        <v>2023</v>
      </c>
      <c r="B152" s="1">
        <v>7</v>
      </c>
      <c r="C152" s="1">
        <v>1</v>
      </c>
      <c r="D152" s="64">
        <v>16.399999999999999</v>
      </c>
      <c r="E152" s="1" t="s">
        <v>14</v>
      </c>
      <c r="F152" s="17" t="s">
        <v>16</v>
      </c>
      <c r="G152">
        <f t="shared" si="7"/>
        <v>1.3999999999999986</v>
      </c>
      <c r="H152" s="5">
        <v>45108</v>
      </c>
      <c r="I152">
        <f t="shared" si="5"/>
        <v>16.399999999999999</v>
      </c>
      <c r="J152" s="55">
        <v>1.2</v>
      </c>
      <c r="K152" s="167">
        <v>1.625</v>
      </c>
      <c r="L152" s="167">
        <v>5.25</v>
      </c>
      <c r="M152" s="167">
        <v>62.375</v>
      </c>
      <c r="N152" s="168" t="s">
        <v>122</v>
      </c>
      <c r="P152" s="78"/>
      <c r="R152" s="78"/>
      <c r="W152">
        <v>15</v>
      </c>
      <c r="Y152">
        <v>5</v>
      </c>
      <c r="Z152">
        <v>5</v>
      </c>
    </row>
    <row r="153" spans="1:26" ht="15.75" customHeight="1" thickBot="1" x14ac:dyDescent="0.3">
      <c r="A153" s="1">
        <v>2023</v>
      </c>
      <c r="B153" s="1">
        <v>7</v>
      </c>
      <c r="C153" s="1">
        <v>2</v>
      </c>
      <c r="D153" s="64">
        <v>17.5</v>
      </c>
      <c r="E153" s="1" t="s">
        <v>14</v>
      </c>
      <c r="F153" s="17" t="s">
        <v>16</v>
      </c>
      <c r="G153">
        <f t="shared" si="7"/>
        <v>2.5</v>
      </c>
      <c r="H153" s="5">
        <v>45109</v>
      </c>
      <c r="I153">
        <f t="shared" si="5"/>
        <v>17.5</v>
      </c>
      <c r="J153" s="55">
        <v>0.1</v>
      </c>
      <c r="K153" s="167">
        <v>2.875</v>
      </c>
      <c r="L153" s="167">
        <v>7.625</v>
      </c>
      <c r="M153" s="167">
        <v>68.375</v>
      </c>
      <c r="N153" s="168" t="s">
        <v>120</v>
      </c>
      <c r="P153" s="78"/>
      <c r="R153" s="78"/>
      <c r="W153">
        <v>20</v>
      </c>
      <c r="Y153">
        <v>6</v>
      </c>
      <c r="Z153">
        <v>6</v>
      </c>
    </row>
    <row r="154" spans="1:26" ht="15.75" customHeight="1" thickBot="1" x14ac:dyDescent="0.3">
      <c r="A154" s="1">
        <v>2023</v>
      </c>
      <c r="B154" s="1">
        <v>7</v>
      </c>
      <c r="C154" s="1">
        <v>3</v>
      </c>
      <c r="D154" s="64">
        <v>20.6</v>
      </c>
      <c r="E154" s="1" t="s">
        <v>14</v>
      </c>
      <c r="F154" s="17" t="s">
        <v>16</v>
      </c>
      <c r="G154">
        <f t="shared" si="7"/>
        <v>5.6000000000000014</v>
      </c>
      <c r="H154" s="5">
        <v>45110</v>
      </c>
      <c r="I154">
        <f t="shared" si="5"/>
        <v>20.6</v>
      </c>
      <c r="J154" s="55">
        <v>0.1</v>
      </c>
      <c r="K154" s="167">
        <v>0.875</v>
      </c>
      <c r="L154" s="167">
        <v>3</v>
      </c>
      <c r="M154" s="167">
        <v>69.625</v>
      </c>
      <c r="N154" s="168" t="s">
        <v>120</v>
      </c>
      <c r="P154" s="78"/>
      <c r="R154" s="78"/>
      <c r="W154">
        <v>32</v>
      </c>
      <c r="Y154">
        <v>8</v>
      </c>
      <c r="Z154">
        <v>8</v>
      </c>
    </row>
    <row r="155" spans="1:26" ht="15.75" customHeight="1" thickBot="1" x14ac:dyDescent="0.3">
      <c r="A155" s="1">
        <v>2023</v>
      </c>
      <c r="B155" s="1">
        <v>7</v>
      </c>
      <c r="C155" s="1">
        <v>4</v>
      </c>
      <c r="D155" s="64">
        <v>20.399999999999999</v>
      </c>
      <c r="E155" s="1" t="s">
        <v>14</v>
      </c>
      <c r="F155" s="17" t="s">
        <v>16</v>
      </c>
      <c r="G155">
        <f t="shared" si="7"/>
        <v>5.3999999999999986</v>
      </c>
      <c r="H155" s="5">
        <v>45111</v>
      </c>
      <c r="I155">
        <f t="shared" si="5"/>
        <v>20.399999999999999</v>
      </c>
      <c r="J155" s="55">
        <v>0</v>
      </c>
      <c r="K155" s="167">
        <v>1</v>
      </c>
      <c r="L155" s="167">
        <v>3.25</v>
      </c>
      <c r="M155" s="167">
        <v>66.625</v>
      </c>
      <c r="N155" s="168" t="s">
        <v>121</v>
      </c>
      <c r="P155" s="78"/>
      <c r="R155" s="78"/>
      <c r="W155">
        <v>45</v>
      </c>
      <c r="Y155">
        <v>12</v>
      </c>
      <c r="Z155">
        <v>10</v>
      </c>
    </row>
    <row r="156" spans="1:26" ht="15.75" customHeight="1" thickBot="1" x14ac:dyDescent="0.3">
      <c r="A156" s="1">
        <v>2023</v>
      </c>
      <c r="B156" s="1">
        <v>7</v>
      </c>
      <c r="C156" s="1">
        <v>5</v>
      </c>
      <c r="D156" s="64">
        <v>20.9</v>
      </c>
      <c r="E156" s="1" t="s">
        <v>14</v>
      </c>
      <c r="F156" s="17" t="s">
        <v>16</v>
      </c>
      <c r="G156">
        <f t="shared" si="7"/>
        <v>5.8999999999999986</v>
      </c>
      <c r="H156" s="5">
        <v>45112</v>
      </c>
      <c r="I156">
        <f t="shared" si="5"/>
        <v>20.9</v>
      </c>
      <c r="J156" s="55">
        <v>0</v>
      </c>
      <c r="K156" s="167">
        <v>0.875</v>
      </c>
      <c r="L156" s="167">
        <v>2.375</v>
      </c>
      <c r="M156" s="167">
        <v>64.875</v>
      </c>
      <c r="N156" s="168" t="s">
        <v>118</v>
      </c>
      <c r="P156" s="78"/>
      <c r="R156" s="78"/>
      <c r="W156">
        <v>50</v>
      </c>
      <c r="Y156">
        <v>15</v>
      </c>
      <c r="Z156">
        <v>12</v>
      </c>
    </row>
    <row r="157" spans="1:26" ht="15.75" customHeight="1" thickBot="1" x14ac:dyDescent="0.3">
      <c r="A157" s="1">
        <v>2023</v>
      </c>
      <c r="B157" s="1">
        <v>7</v>
      </c>
      <c r="C157" s="1">
        <v>6</v>
      </c>
      <c r="D157" s="64">
        <v>22.5</v>
      </c>
      <c r="E157" s="1" t="s">
        <v>14</v>
      </c>
      <c r="F157" s="17" t="s">
        <v>16</v>
      </c>
      <c r="G157">
        <f t="shared" si="7"/>
        <v>7.5</v>
      </c>
      <c r="H157" s="5">
        <v>45113</v>
      </c>
      <c r="I157">
        <f t="shared" si="5"/>
        <v>22.5</v>
      </c>
      <c r="J157" s="55">
        <v>0.3</v>
      </c>
      <c r="K157" s="167">
        <v>0.875</v>
      </c>
      <c r="L157" s="167">
        <v>3</v>
      </c>
      <c r="M157" s="167">
        <v>76.125</v>
      </c>
      <c r="N157" s="168" t="s">
        <v>129</v>
      </c>
      <c r="P157" s="78"/>
      <c r="R157" s="78"/>
      <c r="W157">
        <v>42</v>
      </c>
      <c r="Y157">
        <v>20</v>
      </c>
      <c r="Z157">
        <v>14</v>
      </c>
    </row>
    <row r="158" spans="1:26" ht="15.75" customHeight="1" thickBot="1" x14ac:dyDescent="0.3">
      <c r="A158" s="1">
        <v>2023</v>
      </c>
      <c r="B158" s="1">
        <v>7</v>
      </c>
      <c r="C158" s="1">
        <v>7</v>
      </c>
      <c r="D158" s="64">
        <v>22.4</v>
      </c>
      <c r="E158" s="1" t="s">
        <v>14</v>
      </c>
      <c r="F158" s="17" t="s">
        <v>16</v>
      </c>
      <c r="G158">
        <f t="shared" si="7"/>
        <v>7.3999999999999986</v>
      </c>
      <c r="H158" s="5">
        <v>45114</v>
      </c>
      <c r="I158">
        <f t="shared" si="5"/>
        <v>22.4</v>
      </c>
      <c r="J158" s="55">
        <v>0.4</v>
      </c>
      <c r="K158" s="167">
        <v>1.375</v>
      </c>
      <c r="L158" s="167">
        <v>3.75</v>
      </c>
      <c r="M158" s="167">
        <v>88.375</v>
      </c>
      <c r="N158" s="168" t="s">
        <v>126</v>
      </c>
      <c r="P158" s="78"/>
      <c r="R158" s="78"/>
      <c r="W158">
        <v>38</v>
      </c>
      <c r="Y158">
        <v>22</v>
      </c>
      <c r="Z158">
        <v>16</v>
      </c>
    </row>
    <row r="159" spans="1:26" ht="15.75" customHeight="1" thickBot="1" x14ac:dyDescent="0.3">
      <c r="A159" s="1">
        <v>2023</v>
      </c>
      <c r="B159" s="1">
        <v>7</v>
      </c>
      <c r="C159" s="1">
        <v>8</v>
      </c>
      <c r="D159" s="64">
        <v>20.7</v>
      </c>
      <c r="E159" s="1" t="s">
        <v>14</v>
      </c>
      <c r="F159" s="17" t="s">
        <v>16</v>
      </c>
      <c r="G159">
        <f t="shared" si="7"/>
        <v>5.6999999999999993</v>
      </c>
      <c r="H159" s="5">
        <v>45115</v>
      </c>
      <c r="I159">
        <f t="shared" ref="I159:I222" si="8">D159</f>
        <v>20.7</v>
      </c>
      <c r="J159" s="55">
        <v>4.2</v>
      </c>
      <c r="K159" s="167">
        <v>1.375</v>
      </c>
      <c r="L159" s="167">
        <v>4.125</v>
      </c>
      <c r="M159" s="167">
        <v>74.125</v>
      </c>
      <c r="N159" s="168" t="s">
        <v>128</v>
      </c>
      <c r="P159" s="78"/>
      <c r="R159" s="78"/>
      <c r="W159">
        <v>24</v>
      </c>
      <c r="Y159">
        <v>9</v>
      </c>
      <c r="Z159">
        <v>9</v>
      </c>
    </row>
    <row r="160" spans="1:26" ht="15.75" customHeight="1" thickBot="1" x14ac:dyDescent="0.3">
      <c r="A160" s="1">
        <v>2023</v>
      </c>
      <c r="B160" s="1">
        <v>7</v>
      </c>
      <c r="C160" s="1">
        <v>9</v>
      </c>
      <c r="D160" s="64">
        <v>20</v>
      </c>
      <c r="E160" s="1" t="s">
        <v>14</v>
      </c>
      <c r="F160" s="17" t="s">
        <v>16</v>
      </c>
      <c r="G160">
        <f t="shared" si="7"/>
        <v>5</v>
      </c>
      <c r="H160" s="5">
        <v>45116</v>
      </c>
      <c r="I160">
        <f t="shared" si="8"/>
        <v>20</v>
      </c>
      <c r="J160" s="55">
        <v>1.7</v>
      </c>
      <c r="K160" s="167">
        <v>1.125</v>
      </c>
      <c r="L160" s="167">
        <v>4</v>
      </c>
      <c r="M160" s="167">
        <v>60.5</v>
      </c>
      <c r="N160" s="168" t="s">
        <v>127</v>
      </c>
      <c r="P160" s="78"/>
      <c r="R160" s="78"/>
      <c r="W160">
        <v>18</v>
      </c>
      <c r="Y160">
        <v>14</v>
      </c>
      <c r="Z160">
        <v>12</v>
      </c>
    </row>
    <row r="161" spans="1:27" ht="15.75" customHeight="1" thickBot="1" x14ac:dyDescent="0.3">
      <c r="A161" s="1">
        <v>2023</v>
      </c>
      <c r="B161" s="1">
        <v>7</v>
      </c>
      <c r="C161" s="1">
        <v>10</v>
      </c>
      <c r="D161" s="64">
        <v>18.100000000000001</v>
      </c>
      <c r="E161" s="1" t="s">
        <v>14</v>
      </c>
      <c r="F161" s="17" t="s">
        <v>16</v>
      </c>
      <c r="G161">
        <f t="shared" si="7"/>
        <v>3.1000000000000014</v>
      </c>
      <c r="H161" s="5">
        <v>45117</v>
      </c>
      <c r="I161">
        <f t="shared" si="8"/>
        <v>18.100000000000001</v>
      </c>
      <c r="J161" s="55">
        <v>4</v>
      </c>
      <c r="K161" s="167">
        <v>0.75</v>
      </c>
      <c r="L161" s="167">
        <v>3.625</v>
      </c>
      <c r="M161" s="167">
        <v>64.125</v>
      </c>
      <c r="N161" s="168" t="s">
        <v>124</v>
      </c>
      <c r="P161" s="78"/>
      <c r="R161" s="78"/>
      <c r="W161">
        <v>12</v>
      </c>
      <c r="Y161">
        <v>9</v>
      </c>
      <c r="Z161">
        <v>8</v>
      </c>
    </row>
    <row r="162" spans="1:27" ht="15.75" customHeight="1" thickBot="1" x14ac:dyDescent="0.3">
      <c r="A162" s="1">
        <v>2023</v>
      </c>
      <c r="B162" s="1">
        <v>7</v>
      </c>
      <c r="C162" s="1">
        <v>11</v>
      </c>
      <c r="D162" s="64">
        <v>20.5</v>
      </c>
      <c r="E162" s="1" t="s">
        <v>14</v>
      </c>
      <c r="F162" s="17" t="s">
        <v>16</v>
      </c>
      <c r="G162">
        <f t="shared" si="7"/>
        <v>5.5</v>
      </c>
      <c r="H162" s="5">
        <v>45118</v>
      </c>
      <c r="I162">
        <f t="shared" si="8"/>
        <v>20.5</v>
      </c>
      <c r="J162" s="55">
        <v>0</v>
      </c>
      <c r="K162" s="167">
        <v>1</v>
      </c>
      <c r="L162" s="167">
        <v>2.625</v>
      </c>
      <c r="M162" s="167">
        <v>59.125</v>
      </c>
      <c r="N162" s="168" t="s">
        <v>121</v>
      </c>
      <c r="P162" s="78"/>
      <c r="R162" s="78"/>
      <c r="W162">
        <v>22</v>
      </c>
      <c r="Y162">
        <v>16</v>
      </c>
      <c r="Z162">
        <v>20</v>
      </c>
    </row>
    <row r="163" spans="1:27" ht="15.75" customHeight="1" thickBot="1" x14ac:dyDescent="0.3">
      <c r="A163" s="1">
        <v>2023</v>
      </c>
      <c r="B163" s="1">
        <v>7</v>
      </c>
      <c r="C163" s="1">
        <v>12</v>
      </c>
      <c r="D163" s="64">
        <v>25.2</v>
      </c>
      <c r="E163" s="1" t="s">
        <v>14</v>
      </c>
      <c r="F163" s="17" t="s">
        <v>16</v>
      </c>
      <c r="G163">
        <f t="shared" si="7"/>
        <v>10.199999999999999</v>
      </c>
      <c r="H163" s="5">
        <v>45119</v>
      </c>
      <c r="I163">
        <f t="shared" si="8"/>
        <v>25.2</v>
      </c>
      <c r="J163" s="55">
        <v>15.8</v>
      </c>
      <c r="K163" s="167">
        <v>1.125</v>
      </c>
      <c r="L163" s="167">
        <v>4.375</v>
      </c>
      <c r="M163" s="167">
        <v>67.875</v>
      </c>
      <c r="N163" s="168" t="s">
        <v>120</v>
      </c>
      <c r="P163" s="78"/>
      <c r="R163" s="78"/>
      <c r="W163">
        <v>8</v>
      </c>
      <c r="Y163">
        <v>5</v>
      </c>
      <c r="Z163">
        <v>6</v>
      </c>
    </row>
    <row r="164" spans="1:27" ht="15.75" customHeight="1" thickBot="1" x14ac:dyDescent="0.3">
      <c r="A164" s="1">
        <v>2023</v>
      </c>
      <c r="B164" s="1">
        <v>7</v>
      </c>
      <c r="C164" s="1">
        <v>13</v>
      </c>
      <c r="D164" s="64">
        <v>26.5</v>
      </c>
      <c r="E164" s="1" t="s">
        <v>14</v>
      </c>
      <c r="F164" s="17" t="s">
        <v>16</v>
      </c>
      <c r="G164">
        <f t="shared" si="7"/>
        <v>11.5</v>
      </c>
      <c r="H164" s="5">
        <v>45120</v>
      </c>
      <c r="I164">
        <f t="shared" si="8"/>
        <v>26.5</v>
      </c>
      <c r="J164" s="55">
        <v>0</v>
      </c>
      <c r="K164" s="167">
        <v>0.875</v>
      </c>
      <c r="L164" s="167">
        <v>4.125</v>
      </c>
      <c r="M164" s="167">
        <v>58.125</v>
      </c>
      <c r="N164" s="168" t="s">
        <v>121</v>
      </c>
      <c r="P164" s="78"/>
      <c r="R164" s="78"/>
      <c r="W164">
        <v>16</v>
      </c>
      <c r="Y164">
        <v>29</v>
      </c>
      <c r="Z164">
        <v>22</v>
      </c>
    </row>
    <row r="165" spans="1:27" ht="15.75" customHeight="1" thickBot="1" x14ac:dyDescent="0.3">
      <c r="A165" s="1">
        <v>2023</v>
      </c>
      <c r="B165" s="1">
        <v>7</v>
      </c>
      <c r="C165" s="1">
        <v>14</v>
      </c>
      <c r="D165" s="64">
        <v>26.2</v>
      </c>
      <c r="E165" s="1" t="s">
        <v>14</v>
      </c>
      <c r="F165" s="17" t="s">
        <v>16</v>
      </c>
      <c r="G165">
        <f t="shared" si="7"/>
        <v>11.2</v>
      </c>
      <c r="H165" s="5">
        <v>45121</v>
      </c>
      <c r="I165">
        <f t="shared" si="8"/>
        <v>26.2</v>
      </c>
      <c r="J165" s="55">
        <v>0</v>
      </c>
      <c r="K165" s="167">
        <v>1.375</v>
      </c>
      <c r="L165" s="167">
        <v>5</v>
      </c>
      <c r="M165" s="167">
        <v>83.875</v>
      </c>
      <c r="N165" s="168" t="s">
        <v>122</v>
      </c>
      <c r="P165" s="78"/>
      <c r="R165" s="78"/>
      <c r="W165">
        <v>20</v>
      </c>
      <c r="Y165">
        <v>14</v>
      </c>
      <c r="Z165">
        <v>18</v>
      </c>
    </row>
    <row r="166" spans="1:27" ht="15.75" customHeight="1" thickBot="1" x14ac:dyDescent="0.3">
      <c r="A166" s="1">
        <v>2023</v>
      </c>
      <c r="B166" s="1">
        <v>7</v>
      </c>
      <c r="C166" s="1">
        <v>15</v>
      </c>
      <c r="D166" s="64">
        <v>27.3</v>
      </c>
      <c r="E166" s="1" t="s">
        <v>14</v>
      </c>
      <c r="F166" s="17" t="s">
        <v>16</v>
      </c>
      <c r="G166">
        <f t="shared" si="7"/>
        <v>12.3</v>
      </c>
      <c r="H166" s="5">
        <v>45122</v>
      </c>
      <c r="I166">
        <f t="shared" si="8"/>
        <v>27.3</v>
      </c>
      <c r="J166" s="55">
        <v>0.1</v>
      </c>
      <c r="K166" s="167">
        <v>1.375</v>
      </c>
      <c r="L166" s="167">
        <v>5.125</v>
      </c>
      <c r="M166" s="167">
        <v>86.25</v>
      </c>
      <c r="N166" s="168" t="s">
        <v>119</v>
      </c>
      <c r="P166" s="78"/>
      <c r="R166" s="78"/>
      <c r="W166">
        <v>25</v>
      </c>
      <c r="Y166">
        <v>12</v>
      </c>
      <c r="Z166">
        <v>15</v>
      </c>
    </row>
    <row r="167" spans="1:27" ht="15.75" customHeight="1" thickBot="1" x14ac:dyDescent="0.3">
      <c r="A167" s="1">
        <v>2023</v>
      </c>
      <c r="B167" s="1">
        <v>7</v>
      </c>
      <c r="C167" s="1">
        <v>16</v>
      </c>
      <c r="D167" s="64">
        <v>19.8</v>
      </c>
      <c r="E167" s="1" t="s">
        <v>14</v>
      </c>
      <c r="F167" s="17" t="s">
        <v>16</v>
      </c>
      <c r="G167">
        <f t="shared" si="7"/>
        <v>4.8000000000000007</v>
      </c>
      <c r="H167" s="5">
        <v>45123</v>
      </c>
      <c r="I167">
        <f t="shared" si="8"/>
        <v>19.8</v>
      </c>
      <c r="J167" s="55">
        <v>2.2000000000000002</v>
      </c>
      <c r="K167" s="167">
        <v>0.625</v>
      </c>
      <c r="L167" s="167">
        <v>2.375</v>
      </c>
      <c r="M167" s="167">
        <v>88.625</v>
      </c>
      <c r="N167" s="168" t="s">
        <v>129</v>
      </c>
      <c r="P167" s="78"/>
      <c r="R167" s="78"/>
      <c r="W167">
        <v>14</v>
      </c>
      <c r="Y167">
        <v>9</v>
      </c>
      <c r="Z167">
        <v>10</v>
      </c>
    </row>
    <row r="168" spans="1:27" ht="15.75" customHeight="1" thickBot="1" x14ac:dyDescent="0.3">
      <c r="A168" s="1">
        <v>2023</v>
      </c>
      <c r="B168" s="1">
        <v>7</v>
      </c>
      <c r="C168" s="1">
        <v>17</v>
      </c>
      <c r="D168" s="64">
        <v>18</v>
      </c>
      <c r="E168" s="1" t="s">
        <v>14</v>
      </c>
      <c r="F168" s="17" t="s">
        <v>16</v>
      </c>
      <c r="G168">
        <f t="shared" si="7"/>
        <v>3</v>
      </c>
      <c r="H168" s="5">
        <v>45124</v>
      </c>
      <c r="I168">
        <f t="shared" si="8"/>
        <v>18</v>
      </c>
      <c r="J168" s="55">
        <v>0</v>
      </c>
      <c r="K168" s="167">
        <v>2.375</v>
      </c>
      <c r="L168" s="167">
        <v>6.375</v>
      </c>
      <c r="M168" s="167">
        <v>90.625</v>
      </c>
      <c r="N168" s="168" t="s">
        <v>119</v>
      </c>
      <c r="P168" s="78"/>
      <c r="R168" s="78"/>
      <c r="W168">
        <v>10</v>
      </c>
      <c r="Y168">
        <v>11</v>
      </c>
      <c r="Z168">
        <v>13</v>
      </c>
    </row>
    <row r="169" spans="1:27" ht="15.75" customHeight="1" thickBot="1" x14ac:dyDescent="0.3">
      <c r="A169" s="1">
        <v>2023</v>
      </c>
      <c r="B169" s="1">
        <v>7</v>
      </c>
      <c r="C169" s="1">
        <v>18</v>
      </c>
      <c r="D169" s="64">
        <v>20</v>
      </c>
      <c r="E169" s="1" t="s">
        <v>14</v>
      </c>
      <c r="F169" s="17" t="s">
        <v>16</v>
      </c>
      <c r="G169">
        <f t="shared" si="7"/>
        <v>5</v>
      </c>
      <c r="H169" s="5">
        <v>45125</v>
      </c>
      <c r="I169">
        <f t="shared" si="8"/>
        <v>20</v>
      </c>
      <c r="J169" s="55">
        <v>0</v>
      </c>
      <c r="K169" s="167">
        <v>1.25</v>
      </c>
      <c r="L169" s="167">
        <v>5.625</v>
      </c>
      <c r="M169" s="167">
        <v>81.5</v>
      </c>
      <c r="N169" s="168" t="s">
        <v>121</v>
      </c>
      <c r="P169" s="78"/>
      <c r="R169" s="78"/>
      <c r="W169">
        <v>15</v>
      </c>
      <c r="Y169">
        <v>9</v>
      </c>
      <c r="Z169">
        <v>15</v>
      </c>
    </row>
    <row r="170" spans="1:27" ht="15.75" customHeight="1" thickBot="1" x14ac:dyDescent="0.3">
      <c r="A170" s="1">
        <v>2023</v>
      </c>
      <c r="B170" s="1">
        <v>7</v>
      </c>
      <c r="C170" s="1">
        <v>19</v>
      </c>
      <c r="D170" s="64">
        <v>22.8</v>
      </c>
      <c r="E170" s="1" t="s">
        <v>14</v>
      </c>
      <c r="F170" s="17" t="s">
        <v>16</v>
      </c>
      <c r="G170">
        <f t="shared" si="7"/>
        <v>7.8000000000000007</v>
      </c>
      <c r="H170" s="5">
        <v>45126</v>
      </c>
      <c r="I170">
        <f t="shared" si="8"/>
        <v>22.8</v>
      </c>
      <c r="J170" s="55">
        <v>0</v>
      </c>
      <c r="K170" s="167">
        <v>2.625</v>
      </c>
      <c r="L170" s="167">
        <v>7</v>
      </c>
      <c r="M170" s="167">
        <v>74.375</v>
      </c>
      <c r="N170" s="168" t="s">
        <v>122</v>
      </c>
      <c r="P170" s="78"/>
      <c r="R170" s="78"/>
      <c r="W170">
        <v>22</v>
      </c>
      <c r="Y170">
        <v>11</v>
      </c>
      <c r="Z170">
        <v>17</v>
      </c>
    </row>
    <row r="171" spans="1:27" ht="15.75" customHeight="1" thickBot="1" x14ac:dyDescent="0.3">
      <c r="A171" s="1">
        <v>2023</v>
      </c>
      <c r="B171" s="1">
        <v>7</v>
      </c>
      <c r="C171" s="1">
        <v>20</v>
      </c>
      <c r="D171" s="64">
        <v>22.2</v>
      </c>
      <c r="E171" s="1" t="s">
        <v>14</v>
      </c>
      <c r="F171" s="17" t="s">
        <v>16</v>
      </c>
      <c r="G171">
        <f t="shared" si="7"/>
        <v>7.1999999999999993</v>
      </c>
      <c r="H171" s="5">
        <v>45127</v>
      </c>
      <c r="I171">
        <f t="shared" si="8"/>
        <v>22.2</v>
      </c>
      <c r="J171" s="55">
        <v>0.1</v>
      </c>
      <c r="K171" s="167">
        <v>2.375</v>
      </c>
      <c r="L171" s="167">
        <v>7.25</v>
      </c>
      <c r="M171" s="167">
        <v>84.375</v>
      </c>
      <c r="N171" s="168" t="s">
        <v>123</v>
      </c>
      <c r="P171" s="78"/>
      <c r="R171" s="78"/>
      <c r="W171">
        <v>18</v>
      </c>
      <c r="Y171">
        <v>8</v>
      </c>
      <c r="Z171">
        <v>14</v>
      </c>
    </row>
    <row r="172" spans="1:27" ht="15.75" customHeight="1" thickBot="1" x14ac:dyDescent="0.3">
      <c r="A172" s="1">
        <v>2023</v>
      </c>
      <c r="B172" s="1">
        <v>7</v>
      </c>
      <c r="C172" s="1">
        <v>21</v>
      </c>
      <c r="D172" s="64">
        <v>22</v>
      </c>
      <c r="E172" s="1" t="s">
        <v>14</v>
      </c>
      <c r="F172" s="17" t="s">
        <v>16</v>
      </c>
      <c r="G172">
        <f t="shared" si="7"/>
        <v>7</v>
      </c>
      <c r="H172" s="5">
        <v>45128</v>
      </c>
      <c r="I172">
        <f t="shared" si="8"/>
        <v>22</v>
      </c>
      <c r="J172" s="55">
        <v>19.2</v>
      </c>
      <c r="K172" s="167">
        <v>1.375</v>
      </c>
      <c r="L172" s="167">
        <v>4.25</v>
      </c>
      <c r="M172" s="167">
        <v>73.75</v>
      </c>
      <c r="N172" s="168" t="s">
        <v>122</v>
      </c>
      <c r="P172" s="78"/>
      <c r="R172" s="78"/>
      <c r="W172">
        <v>5</v>
      </c>
      <c r="Y172">
        <v>3</v>
      </c>
      <c r="Z172">
        <v>4</v>
      </c>
    </row>
    <row r="173" spans="1:27" ht="15.75" customHeight="1" thickBot="1" x14ac:dyDescent="0.3">
      <c r="A173" s="1">
        <v>2023</v>
      </c>
      <c r="B173" s="1">
        <v>7</v>
      </c>
      <c r="C173" s="1">
        <v>22</v>
      </c>
      <c r="D173" s="64">
        <v>20.9</v>
      </c>
      <c r="E173" s="1" t="s">
        <v>14</v>
      </c>
      <c r="F173" s="17" t="s">
        <v>16</v>
      </c>
      <c r="G173">
        <f t="shared" si="7"/>
        <v>5.8999999999999986</v>
      </c>
      <c r="H173" s="5">
        <v>45129</v>
      </c>
      <c r="I173">
        <f t="shared" si="8"/>
        <v>20.9</v>
      </c>
      <c r="J173" s="55">
        <v>5</v>
      </c>
      <c r="K173" s="167">
        <v>2.625</v>
      </c>
      <c r="L173" s="167">
        <v>6.5</v>
      </c>
      <c r="M173" s="167">
        <v>81.125</v>
      </c>
      <c r="N173" s="168" t="s">
        <v>119</v>
      </c>
      <c r="P173" s="78"/>
      <c r="R173" s="78"/>
      <c r="W173">
        <v>8</v>
      </c>
      <c r="Y173">
        <v>5</v>
      </c>
      <c r="Z173">
        <v>7</v>
      </c>
      <c r="AA173">
        <v>7</v>
      </c>
    </row>
    <row r="174" spans="1:27" ht="15.75" customHeight="1" thickBot="1" x14ac:dyDescent="0.3">
      <c r="A174" s="1">
        <v>2023</v>
      </c>
      <c r="B174" s="1">
        <v>7</v>
      </c>
      <c r="C174" s="1">
        <v>23</v>
      </c>
      <c r="D174" s="64">
        <v>17.7</v>
      </c>
      <c r="E174" s="1" t="s">
        <v>14</v>
      </c>
      <c r="F174" s="17" t="s">
        <v>16</v>
      </c>
      <c r="G174">
        <f t="shared" si="7"/>
        <v>2.6999999999999993</v>
      </c>
      <c r="H174" s="5">
        <v>45130</v>
      </c>
      <c r="I174">
        <f t="shared" si="8"/>
        <v>17.7</v>
      </c>
      <c r="J174" s="55">
        <v>16.100000000000001</v>
      </c>
      <c r="K174" s="167">
        <v>1.875</v>
      </c>
      <c r="L174" s="167">
        <v>6</v>
      </c>
      <c r="M174" s="167">
        <v>76.375</v>
      </c>
      <c r="N174" s="168" t="s">
        <v>122</v>
      </c>
      <c r="P174" s="78"/>
      <c r="R174" s="78"/>
      <c r="W174">
        <v>3</v>
      </c>
      <c r="Y174">
        <v>2</v>
      </c>
      <c r="Z174">
        <v>2</v>
      </c>
      <c r="AA174">
        <v>3</v>
      </c>
    </row>
    <row r="175" spans="1:27" ht="15.75" customHeight="1" thickBot="1" x14ac:dyDescent="0.3">
      <c r="A175" s="1">
        <v>2023</v>
      </c>
      <c r="B175" s="1">
        <v>7</v>
      </c>
      <c r="C175" s="1">
        <v>24</v>
      </c>
      <c r="D175" s="64">
        <v>21.6</v>
      </c>
      <c r="E175" s="1" t="s">
        <v>14</v>
      </c>
      <c r="F175" s="17" t="s">
        <v>16</v>
      </c>
      <c r="G175">
        <f t="shared" si="7"/>
        <v>6.6000000000000014</v>
      </c>
      <c r="H175" s="5">
        <v>45131</v>
      </c>
      <c r="I175">
        <f t="shared" si="8"/>
        <v>21.6</v>
      </c>
      <c r="J175" s="55">
        <v>0.6</v>
      </c>
      <c r="K175" s="167">
        <v>1</v>
      </c>
      <c r="L175" s="167">
        <v>3.875</v>
      </c>
      <c r="M175" s="167">
        <v>82.625</v>
      </c>
      <c r="N175" s="168" t="s">
        <v>117</v>
      </c>
      <c r="P175" s="78"/>
      <c r="R175" s="78"/>
      <c r="W175">
        <v>10</v>
      </c>
      <c r="Y175">
        <v>4</v>
      </c>
      <c r="Z175">
        <v>9</v>
      </c>
      <c r="AA175">
        <v>9</v>
      </c>
    </row>
    <row r="176" spans="1:27" ht="15.75" customHeight="1" thickBot="1" x14ac:dyDescent="0.3">
      <c r="A176" s="1">
        <v>2023</v>
      </c>
      <c r="B176" s="1">
        <v>7</v>
      </c>
      <c r="C176" s="1">
        <v>25</v>
      </c>
      <c r="D176" s="64">
        <v>22.4</v>
      </c>
      <c r="E176" s="1" t="s">
        <v>14</v>
      </c>
      <c r="F176" s="17" t="s">
        <v>16</v>
      </c>
      <c r="G176">
        <f t="shared" si="7"/>
        <v>7.3999999999999986</v>
      </c>
      <c r="H176" s="5">
        <v>45132</v>
      </c>
      <c r="I176">
        <f t="shared" si="8"/>
        <v>22.4</v>
      </c>
      <c r="J176" s="55">
        <v>0.3</v>
      </c>
      <c r="K176" s="167">
        <v>0.625</v>
      </c>
      <c r="L176" s="167">
        <v>2.875</v>
      </c>
      <c r="M176" s="167">
        <v>77.5</v>
      </c>
      <c r="N176" s="168" t="s">
        <v>129</v>
      </c>
      <c r="P176" s="78"/>
      <c r="R176" s="78"/>
      <c r="W176">
        <v>14</v>
      </c>
      <c r="Y176">
        <v>6</v>
      </c>
      <c r="Z176">
        <v>12</v>
      </c>
      <c r="AA176">
        <v>14</v>
      </c>
    </row>
    <row r="177" spans="1:28" ht="15.75" customHeight="1" thickBot="1" x14ac:dyDescent="0.3">
      <c r="A177" s="1">
        <v>2023</v>
      </c>
      <c r="B177" s="1">
        <v>7</v>
      </c>
      <c r="C177" s="1">
        <v>26</v>
      </c>
      <c r="D177" s="64">
        <v>22.5</v>
      </c>
      <c r="E177" s="1" t="s">
        <v>14</v>
      </c>
      <c r="F177" s="17" t="s">
        <v>16</v>
      </c>
      <c r="G177">
        <f t="shared" si="7"/>
        <v>7.5</v>
      </c>
      <c r="H177" s="5">
        <v>45133</v>
      </c>
      <c r="I177">
        <f t="shared" si="8"/>
        <v>22.5</v>
      </c>
      <c r="J177" s="55">
        <v>0</v>
      </c>
      <c r="K177" s="167">
        <v>1</v>
      </c>
      <c r="L177" s="167">
        <v>4</v>
      </c>
      <c r="M177" s="167">
        <v>64.75</v>
      </c>
      <c r="N177" s="168" t="s">
        <v>129</v>
      </c>
      <c r="P177" s="78"/>
      <c r="R177" s="78"/>
      <c r="W177">
        <v>18</v>
      </c>
      <c r="Y177">
        <v>8</v>
      </c>
      <c r="Z177">
        <v>14</v>
      </c>
      <c r="AA177">
        <v>42</v>
      </c>
    </row>
    <row r="178" spans="1:28" ht="15.75" customHeight="1" thickBot="1" x14ac:dyDescent="0.3">
      <c r="A178" s="1">
        <v>2023</v>
      </c>
      <c r="B178" s="1">
        <v>7</v>
      </c>
      <c r="C178" s="1">
        <v>27</v>
      </c>
      <c r="D178" s="64">
        <v>22</v>
      </c>
      <c r="E178" s="1" t="s">
        <v>14</v>
      </c>
      <c r="F178" s="17" t="s">
        <v>16</v>
      </c>
      <c r="G178">
        <f t="shared" si="7"/>
        <v>7</v>
      </c>
      <c r="H178" s="5">
        <v>45134</v>
      </c>
      <c r="I178">
        <f t="shared" si="8"/>
        <v>22</v>
      </c>
      <c r="J178" s="55">
        <v>0</v>
      </c>
      <c r="K178" s="167">
        <v>1.5</v>
      </c>
      <c r="L178" s="167">
        <v>4.875</v>
      </c>
      <c r="M178" s="167">
        <v>52.25</v>
      </c>
      <c r="N178" s="168" t="s">
        <v>121</v>
      </c>
      <c r="P178" s="78"/>
      <c r="R178" s="78"/>
      <c r="W178">
        <v>15</v>
      </c>
      <c r="Y178">
        <v>9</v>
      </c>
      <c r="Z178">
        <v>16</v>
      </c>
      <c r="AA178">
        <v>38</v>
      </c>
    </row>
    <row r="179" spans="1:28" ht="15.75" customHeight="1" thickBot="1" x14ac:dyDescent="0.3">
      <c r="A179" s="1">
        <v>2023</v>
      </c>
      <c r="B179" s="1">
        <v>7</v>
      </c>
      <c r="C179" s="1">
        <v>28</v>
      </c>
      <c r="D179" s="64">
        <v>20.399999999999999</v>
      </c>
      <c r="E179" s="1" t="s">
        <v>14</v>
      </c>
      <c r="F179" s="17" t="s">
        <v>16</v>
      </c>
      <c r="G179">
        <f t="shared" si="7"/>
        <v>5.3999999999999986</v>
      </c>
      <c r="H179" s="5">
        <v>45135</v>
      </c>
      <c r="I179">
        <f t="shared" si="8"/>
        <v>20.399999999999999</v>
      </c>
      <c r="J179" s="55">
        <v>0</v>
      </c>
      <c r="K179" s="167">
        <v>2.125</v>
      </c>
      <c r="L179" s="167">
        <v>7.125</v>
      </c>
      <c r="M179" s="167">
        <v>65.75</v>
      </c>
      <c r="N179" s="168" t="s">
        <v>119</v>
      </c>
      <c r="P179" s="78"/>
      <c r="R179" s="78"/>
      <c r="W179">
        <v>12</v>
      </c>
      <c r="Y179">
        <v>7</v>
      </c>
      <c r="Z179">
        <v>12</v>
      </c>
      <c r="AA179">
        <v>34</v>
      </c>
    </row>
    <row r="180" spans="1:28" ht="15.75" customHeight="1" thickBot="1" x14ac:dyDescent="0.3">
      <c r="A180" s="1">
        <v>2023</v>
      </c>
      <c r="B180" s="1">
        <v>7</v>
      </c>
      <c r="C180" s="1">
        <v>29</v>
      </c>
      <c r="D180" s="64">
        <v>21.5</v>
      </c>
      <c r="E180" s="1" t="s">
        <v>14</v>
      </c>
      <c r="F180" s="17" t="s">
        <v>16</v>
      </c>
      <c r="G180">
        <f t="shared" si="7"/>
        <v>6.5</v>
      </c>
      <c r="H180" s="5">
        <v>45136</v>
      </c>
      <c r="I180">
        <f t="shared" si="8"/>
        <v>21.5</v>
      </c>
      <c r="J180" s="55">
        <v>0</v>
      </c>
      <c r="K180" s="167">
        <v>1</v>
      </c>
      <c r="L180" s="167">
        <v>3.75</v>
      </c>
      <c r="M180" s="167">
        <v>64.75</v>
      </c>
      <c r="N180" s="168" t="s">
        <v>127</v>
      </c>
      <c r="P180" s="78"/>
      <c r="R180" s="78"/>
      <c r="W180">
        <v>16</v>
      </c>
      <c r="Y180">
        <v>6</v>
      </c>
      <c r="Z180">
        <v>14</v>
      </c>
      <c r="AA180">
        <v>31</v>
      </c>
    </row>
    <row r="181" spans="1:28" ht="15.75" customHeight="1" thickBot="1" x14ac:dyDescent="0.3">
      <c r="A181" s="1">
        <v>2023</v>
      </c>
      <c r="B181" s="1">
        <v>7</v>
      </c>
      <c r="C181" s="1">
        <v>30</v>
      </c>
      <c r="D181" s="64">
        <v>22.5</v>
      </c>
      <c r="E181" s="1" t="s">
        <v>14</v>
      </c>
      <c r="F181" s="17" t="s">
        <v>16</v>
      </c>
      <c r="G181">
        <f t="shared" si="7"/>
        <v>7.5</v>
      </c>
      <c r="H181" s="5">
        <v>45137</v>
      </c>
      <c r="I181">
        <f t="shared" si="8"/>
        <v>22.5</v>
      </c>
      <c r="J181" s="55">
        <v>3.7</v>
      </c>
      <c r="K181" s="167">
        <v>1</v>
      </c>
      <c r="L181" s="167">
        <v>3.375</v>
      </c>
      <c r="M181" s="167">
        <v>83.125</v>
      </c>
      <c r="N181" s="168" t="s">
        <v>125</v>
      </c>
      <c r="P181" s="78"/>
      <c r="R181" s="78"/>
      <c r="W181">
        <v>10</v>
      </c>
      <c r="Y181">
        <v>4</v>
      </c>
      <c r="Z181">
        <v>9</v>
      </c>
      <c r="AA181">
        <v>25</v>
      </c>
    </row>
    <row r="182" spans="1:28" ht="15.75" customHeight="1" thickBot="1" x14ac:dyDescent="0.3">
      <c r="A182" s="1">
        <v>2023</v>
      </c>
      <c r="B182" s="1">
        <v>7</v>
      </c>
      <c r="C182" s="1">
        <v>31</v>
      </c>
      <c r="D182" s="64">
        <v>21.2</v>
      </c>
      <c r="E182" s="1" t="s">
        <v>14</v>
      </c>
      <c r="F182" s="17" t="s">
        <v>16</v>
      </c>
      <c r="G182">
        <f t="shared" si="7"/>
        <v>6.1999999999999993</v>
      </c>
      <c r="H182" s="5">
        <v>45138</v>
      </c>
      <c r="I182">
        <f t="shared" si="8"/>
        <v>21.2</v>
      </c>
      <c r="J182" s="55">
        <v>0</v>
      </c>
      <c r="K182" s="167">
        <v>1.5</v>
      </c>
      <c r="L182" s="167">
        <v>4.625</v>
      </c>
      <c r="M182" s="167">
        <v>82</v>
      </c>
      <c r="N182" s="168" t="s">
        <v>119</v>
      </c>
      <c r="P182" s="78"/>
      <c r="R182" s="78"/>
      <c r="W182">
        <v>8</v>
      </c>
      <c r="Y182">
        <v>5</v>
      </c>
      <c r="Z182">
        <v>12</v>
      </c>
      <c r="AA182">
        <v>28</v>
      </c>
    </row>
    <row r="183" spans="1:28" ht="15.75" customHeight="1" thickBot="1" x14ac:dyDescent="0.3">
      <c r="A183" s="1">
        <v>2023</v>
      </c>
      <c r="B183" s="1">
        <v>8</v>
      </c>
      <c r="C183" s="1">
        <v>1</v>
      </c>
      <c r="D183" s="64">
        <v>22.5</v>
      </c>
      <c r="E183" s="1" t="s">
        <v>14</v>
      </c>
      <c r="F183" s="17" t="s">
        <v>16</v>
      </c>
      <c r="G183">
        <f t="shared" si="7"/>
        <v>7.5</v>
      </c>
      <c r="H183" s="5">
        <v>45139</v>
      </c>
      <c r="I183">
        <f t="shared" si="8"/>
        <v>22.5</v>
      </c>
      <c r="J183" s="55">
        <v>0</v>
      </c>
      <c r="K183" s="167">
        <v>1.25</v>
      </c>
      <c r="L183" s="167">
        <v>4.125</v>
      </c>
      <c r="M183" s="167">
        <v>72.875</v>
      </c>
      <c r="N183" s="168" t="s">
        <v>117</v>
      </c>
      <c r="P183" s="78"/>
      <c r="R183" s="78"/>
      <c r="W183">
        <v>12</v>
      </c>
      <c r="Y183">
        <v>6</v>
      </c>
      <c r="Z183">
        <v>14</v>
      </c>
      <c r="AA183">
        <v>24</v>
      </c>
    </row>
    <row r="184" spans="1:28" ht="15.75" customHeight="1" thickBot="1" x14ac:dyDescent="0.3">
      <c r="A184" s="1">
        <v>2023</v>
      </c>
      <c r="B184" s="1">
        <v>8</v>
      </c>
      <c r="C184" s="1">
        <v>2</v>
      </c>
      <c r="D184" s="64">
        <v>23.1</v>
      </c>
      <c r="E184" s="1" t="s">
        <v>14</v>
      </c>
      <c r="F184" s="17" t="s">
        <v>16</v>
      </c>
      <c r="G184">
        <f t="shared" si="7"/>
        <v>8.1000000000000014</v>
      </c>
      <c r="H184" s="5">
        <v>45140</v>
      </c>
      <c r="I184">
        <f t="shared" si="8"/>
        <v>23.1</v>
      </c>
      <c r="J184" s="55">
        <v>0</v>
      </c>
      <c r="K184" s="167">
        <v>1.5</v>
      </c>
      <c r="L184" s="167">
        <v>5.125</v>
      </c>
      <c r="M184" s="167">
        <v>70.875</v>
      </c>
      <c r="N184" s="168" t="s">
        <v>124</v>
      </c>
      <c r="P184" s="78"/>
      <c r="R184" s="78"/>
      <c r="W184">
        <v>15</v>
      </c>
      <c r="Y184">
        <v>5</v>
      </c>
      <c r="Z184">
        <v>15</v>
      </c>
      <c r="AA184">
        <v>21</v>
      </c>
      <c r="AB184">
        <v>7</v>
      </c>
    </row>
    <row r="185" spans="1:28" ht="15.75" customHeight="1" thickBot="1" x14ac:dyDescent="0.3">
      <c r="A185" s="1">
        <v>2023</v>
      </c>
      <c r="B185" s="1">
        <v>8</v>
      </c>
      <c r="C185" s="1">
        <v>3</v>
      </c>
      <c r="D185" s="64">
        <v>22</v>
      </c>
      <c r="E185" s="1" t="s">
        <v>14</v>
      </c>
      <c r="F185" s="17" t="s">
        <v>16</v>
      </c>
      <c r="G185">
        <f t="shared" si="7"/>
        <v>7</v>
      </c>
      <c r="H185" s="5">
        <v>45141</v>
      </c>
      <c r="I185">
        <f t="shared" si="8"/>
        <v>22</v>
      </c>
      <c r="J185" s="55">
        <v>0.1</v>
      </c>
      <c r="K185" s="167">
        <v>1.75</v>
      </c>
      <c r="L185" s="167">
        <v>7.375</v>
      </c>
      <c r="M185" s="167">
        <v>76.25</v>
      </c>
      <c r="N185" s="168" t="s">
        <v>121</v>
      </c>
      <c r="P185" s="78"/>
      <c r="R185" s="78"/>
      <c r="W185">
        <v>10</v>
      </c>
      <c r="Y185">
        <v>4</v>
      </c>
      <c r="Z185">
        <v>10</v>
      </c>
      <c r="AA185">
        <v>18</v>
      </c>
      <c r="AB185">
        <v>12</v>
      </c>
    </row>
    <row r="186" spans="1:28" ht="15.75" customHeight="1" thickBot="1" x14ac:dyDescent="0.3">
      <c r="A186" s="1">
        <v>2023</v>
      </c>
      <c r="B186" s="1">
        <v>8</v>
      </c>
      <c r="C186" s="1">
        <v>4</v>
      </c>
      <c r="D186" s="64">
        <v>19.899999999999999</v>
      </c>
      <c r="E186" s="1" t="s">
        <v>14</v>
      </c>
      <c r="F186" s="17" t="s">
        <v>16</v>
      </c>
      <c r="G186">
        <f t="shared" ref="G186:G218" si="9">D186-15</f>
        <v>4.8999999999999986</v>
      </c>
      <c r="H186" s="5">
        <v>45142</v>
      </c>
      <c r="I186">
        <f t="shared" si="8"/>
        <v>19.899999999999999</v>
      </c>
      <c r="J186" s="55">
        <v>3.6</v>
      </c>
      <c r="K186" s="167">
        <v>1.5</v>
      </c>
      <c r="L186" s="167">
        <v>4.875</v>
      </c>
      <c r="M186" s="167">
        <v>71.75</v>
      </c>
      <c r="N186" s="168" t="s">
        <v>121</v>
      </c>
      <c r="P186" s="78"/>
      <c r="R186" s="78"/>
      <c r="W186">
        <v>6</v>
      </c>
      <c r="Y186">
        <v>2</v>
      </c>
      <c r="Z186">
        <v>7</v>
      </c>
      <c r="AA186">
        <v>15</v>
      </c>
      <c r="AB186">
        <v>18</v>
      </c>
    </row>
    <row r="187" spans="1:28" ht="15.75" customHeight="1" thickBot="1" x14ac:dyDescent="0.3">
      <c r="A187" s="1">
        <v>2023</v>
      </c>
      <c r="B187" s="1">
        <v>8</v>
      </c>
      <c r="C187" s="1">
        <v>5</v>
      </c>
      <c r="D187" s="64">
        <v>22.2</v>
      </c>
      <c r="E187" s="1" t="s">
        <v>14</v>
      </c>
      <c r="F187" s="17" t="s">
        <v>16</v>
      </c>
      <c r="G187">
        <f t="shared" si="9"/>
        <v>7.1999999999999993</v>
      </c>
      <c r="H187" s="5">
        <v>45143</v>
      </c>
      <c r="I187">
        <f t="shared" si="8"/>
        <v>22.2</v>
      </c>
      <c r="J187" s="55">
        <v>0.9</v>
      </c>
      <c r="K187" s="167">
        <v>1</v>
      </c>
      <c r="L187" s="167">
        <v>5.125</v>
      </c>
      <c r="M187" s="167">
        <v>73</v>
      </c>
      <c r="N187" s="168" t="s">
        <v>118</v>
      </c>
      <c r="P187" s="78"/>
      <c r="R187" s="78"/>
      <c r="W187">
        <v>8</v>
      </c>
      <c r="Y187">
        <v>3</v>
      </c>
      <c r="Z187">
        <v>9</v>
      </c>
      <c r="AA187">
        <v>12</v>
      </c>
      <c r="AB187">
        <v>25</v>
      </c>
    </row>
    <row r="188" spans="1:28" ht="15.75" customHeight="1" thickBot="1" x14ac:dyDescent="0.3">
      <c r="A188" s="1">
        <v>2023</v>
      </c>
      <c r="B188" s="1">
        <v>8</v>
      </c>
      <c r="C188" s="1">
        <v>6</v>
      </c>
      <c r="D188" s="64">
        <v>21.5</v>
      </c>
      <c r="E188" s="1" t="s">
        <v>14</v>
      </c>
      <c r="F188" s="17" t="s">
        <v>16</v>
      </c>
      <c r="G188">
        <f t="shared" si="9"/>
        <v>6.5</v>
      </c>
      <c r="H188" s="5">
        <v>45144</v>
      </c>
      <c r="I188">
        <f t="shared" si="8"/>
        <v>21.5</v>
      </c>
      <c r="J188" s="55">
        <v>0</v>
      </c>
      <c r="K188" s="167">
        <v>1.375</v>
      </c>
      <c r="L188" s="167">
        <v>5.75</v>
      </c>
      <c r="M188" s="167">
        <v>67.125</v>
      </c>
      <c r="N188" s="168" t="s">
        <v>121</v>
      </c>
      <c r="P188" s="78"/>
      <c r="R188" s="78"/>
      <c r="W188">
        <v>7</v>
      </c>
      <c r="Y188">
        <v>4</v>
      </c>
      <c r="Z188">
        <v>12</v>
      </c>
      <c r="AA188">
        <v>10</v>
      </c>
      <c r="AB188">
        <v>34</v>
      </c>
    </row>
    <row r="189" spans="1:28" ht="15.75" customHeight="1" thickBot="1" x14ac:dyDescent="0.3">
      <c r="A189" s="1">
        <v>2023</v>
      </c>
      <c r="B189" s="1">
        <v>8</v>
      </c>
      <c r="C189" s="1">
        <v>7</v>
      </c>
      <c r="D189" s="64">
        <v>17.600000000000001</v>
      </c>
      <c r="E189" s="1" t="s">
        <v>14</v>
      </c>
      <c r="F189" s="17" t="s">
        <v>16</v>
      </c>
      <c r="G189">
        <f t="shared" si="9"/>
        <v>2.6000000000000014</v>
      </c>
      <c r="H189" s="5">
        <v>45145</v>
      </c>
      <c r="I189">
        <f t="shared" si="8"/>
        <v>17.600000000000001</v>
      </c>
      <c r="J189" s="55">
        <v>0</v>
      </c>
      <c r="K189" s="167">
        <v>1.5</v>
      </c>
      <c r="L189" s="167">
        <v>5.375</v>
      </c>
      <c r="M189" s="167">
        <v>59.25</v>
      </c>
      <c r="N189" s="168" t="s">
        <v>117</v>
      </c>
      <c r="P189" s="78"/>
      <c r="R189" s="78"/>
      <c r="W189">
        <v>5</v>
      </c>
      <c r="Y189">
        <v>3</v>
      </c>
      <c r="Z189">
        <v>9</v>
      </c>
      <c r="AA189">
        <v>8</v>
      </c>
      <c r="AB189">
        <v>48</v>
      </c>
    </row>
    <row r="190" spans="1:28" ht="15.75" customHeight="1" thickBot="1" x14ac:dyDescent="0.3">
      <c r="A190" s="1">
        <v>2023</v>
      </c>
      <c r="B190" s="1">
        <v>8</v>
      </c>
      <c r="C190" s="1">
        <v>8</v>
      </c>
      <c r="D190" s="64">
        <v>18.600000000000001</v>
      </c>
      <c r="E190" s="1" t="s">
        <v>14</v>
      </c>
      <c r="F190" s="17" t="s">
        <v>16</v>
      </c>
      <c r="G190">
        <f t="shared" si="9"/>
        <v>3.6000000000000014</v>
      </c>
      <c r="H190" s="5">
        <v>45146</v>
      </c>
      <c r="I190">
        <f t="shared" si="8"/>
        <v>18.600000000000001</v>
      </c>
      <c r="J190" s="55">
        <v>0</v>
      </c>
      <c r="K190" s="167">
        <v>2.5</v>
      </c>
      <c r="L190" s="167">
        <v>7</v>
      </c>
      <c r="M190" s="167">
        <v>80.875</v>
      </c>
      <c r="N190" s="168" t="s">
        <v>119</v>
      </c>
      <c r="P190" s="78"/>
      <c r="R190" s="78"/>
      <c r="W190">
        <v>6</v>
      </c>
      <c r="Y190">
        <v>2</v>
      </c>
      <c r="Z190">
        <v>7</v>
      </c>
      <c r="AA190">
        <v>6</v>
      </c>
      <c r="AB190">
        <v>62</v>
      </c>
    </row>
    <row r="191" spans="1:28" ht="15.75" customHeight="1" thickBot="1" x14ac:dyDescent="0.3">
      <c r="A191" s="1">
        <v>2023</v>
      </c>
      <c r="B191" s="1">
        <v>8</v>
      </c>
      <c r="C191" s="1">
        <v>9</v>
      </c>
      <c r="D191" s="64">
        <v>19.100000000000001</v>
      </c>
      <c r="E191" s="1" t="s">
        <v>14</v>
      </c>
      <c r="F191" s="17" t="s">
        <v>16</v>
      </c>
      <c r="G191">
        <f t="shared" si="9"/>
        <v>4.1000000000000014</v>
      </c>
      <c r="H191" s="5">
        <v>45147</v>
      </c>
      <c r="I191">
        <f t="shared" si="8"/>
        <v>19.100000000000001</v>
      </c>
      <c r="J191" s="55">
        <v>9.8000000000000007</v>
      </c>
      <c r="K191" s="167">
        <v>1.625</v>
      </c>
      <c r="L191" s="167">
        <v>4.5</v>
      </c>
      <c r="M191" s="167">
        <v>79.75</v>
      </c>
      <c r="N191" s="168" t="s">
        <v>120</v>
      </c>
      <c r="P191" s="78"/>
      <c r="R191" s="78"/>
      <c r="W191">
        <v>2</v>
      </c>
      <c r="Y191">
        <v>1</v>
      </c>
      <c r="Z191">
        <v>3</v>
      </c>
      <c r="AA191">
        <v>2</v>
      </c>
      <c r="AB191">
        <v>75</v>
      </c>
    </row>
    <row r="192" spans="1:28" ht="15.75" customHeight="1" thickBot="1" x14ac:dyDescent="0.3">
      <c r="A192" s="1">
        <v>2023</v>
      </c>
      <c r="B192" s="1">
        <v>8</v>
      </c>
      <c r="C192" s="1">
        <v>10</v>
      </c>
      <c r="D192" s="64">
        <v>21</v>
      </c>
      <c r="E192" s="1" t="s">
        <v>14</v>
      </c>
      <c r="F192" s="17" t="s">
        <v>16</v>
      </c>
      <c r="G192">
        <f t="shared" si="9"/>
        <v>6</v>
      </c>
      <c r="H192" s="5">
        <v>45148</v>
      </c>
      <c r="I192">
        <f t="shared" si="8"/>
        <v>21</v>
      </c>
      <c r="J192" s="55">
        <v>0</v>
      </c>
      <c r="K192" s="167">
        <v>1.625</v>
      </c>
      <c r="L192" s="167">
        <v>6.25</v>
      </c>
      <c r="M192" s="167">
        <v>76.875</v>
      </c>
      <c r="N192" s="168" t="s">
        <v>118</v>
      </c>
      <c r="P192" s="78"/>
      <c r="R192" s="78"/>
      <c r="W192">
        <v>4</v>
      </c>
      <c r="Y192">
        <v>1</v>
      </c>
      <c r="Z192">
        <v>6</v>
      </c>
      <c r="AA192">
        <v>4</v>
      </c>
      <c r="AB192">
        <v>68</v>
      </c>
    </row>
    <row r="193" spans="1:28" ht="15.75" customHeight="1" thickBot="1" x14ac:dyDescent="0.3">
      <c r="A193" s="1">
        <v>2023</v>
      </c>
      <c r="B193" s="1">
        <v>8</v>
      </c>
      <c r="C193" s="1">
        <v>11</v>
      </c>
      <c r="D193" s="64">
        <v>19.3</v>
      </c>
      <c r="E193" s="1" t="s">
        <v>14</v>
      </c>
      <c r="F193" s="17" t="s">
        <v>16</v>
      </c>
      <c r="G193">
        <f t="shared" si="9"/>
        <v>4.3000000000000007</v>
      </c>
      <c r="H193" s="5">
        <v>45149</v>
      </c>
      <c r="I193">
        <f t="shared" si="8"/>
        <v>19.3</v>
      </c>
      <c r="J193" s="55">
        <v>6.6</v>
      </c>
      <c r="K193" s="167">
        <v>0.75</v>
      </c>
      <c r="L193" s="167">
        <v>3.75</v>
      </c>
      <c r="M193" s="167">
        <v>70.875</v>
      </c>
      <c r="N193" s="168" t="s">
        <v>129</v>
      </c>
      <c r="P193" s="78"/>
      <c r="R193" s="78"/>
      <c r="W193">
        <v>1</v>
      </c>
      <c r="Z193">
        <v>3</v>
      </c>
      <c r="AA193">
        <v>1</v>
      </c>
      <c r="AB193">
        <v>59</v>
      </c>
    </row>
    <row r="194" spans="1:28" ht="15.75" customHeight="1" thickBot="1" x14ac:dyDescent="0.3">
      <c r="A194" s="1">
        <v>2023</v>
      </c>
      <c r="B194" s="1">
        <v>8</v>
      </c>
      <c r="C194" s="1">
        <v>12</v>
      </c>
      <c r="D194" s="64">
        <v>15.4</v>
      </c>
      <c r="E194" s="1" t="s">
        <v>14</v>
      </c>
      <c r="F194" s="17" t="s">
        <v>16</v>
      </c>
      <c r="G194">
        <f t="shared" si="9"/>
        <v>0.40000000000000036</v>
      </c>
      <c r="H194" s="5">
        <v>45150</v>
      </c>
      <c r="I194">
        <f t="shared" si="8"/>
        <v>15.4</v>
      </c>
      <c r="J194" s="55">
        <v>20.100000000000001</v>
      </c>
      <c r="K194" s="167">
        <v>0.375</v>
      </c>
      <c r="L194" s="167">
        <v>2</v>
      </c>
      <c r="M194" s="167">
        <v>75.875</v>
      </c>
      <c r="N194" s="168" t="s">
        <v>124</v>
      </c>
      <c r="P194" s="78"/>
      <c r="R194" s="78"/>
      <c r="Z194">
        <v>1</v>
      </c>
      <c r="AB194">
        <v>51</v>
      </c>
    </row>
    <row r="195" spans="1:28" ht="15.75" customHeight="1" thickBot="1" x14ac:dyDescent="0.3">
      <c r="A195" s="1">
        <v>2023</v>
      </c>
      <c r="B195" s="1">
        <v>8</v>
      </c>
      <c r="C195" s="1">
        <v>13</v>
      </c>
      <c r="D195" s="64">
        <v>13.5</v>
      </c>
      <c r="E195" s="1" t="s">
        <v>13</v>
      </c>
      <c r="F195" s="17" t="s">
        <v>16</v>
      </c>
      <c r="G195">
        <f t="shared" si="9"/>
        <v>-1.5</v>
      </c>
      <c r="H195" s="5">
        <v>45151</v>
      </c>
      <c r="I195">
        <f t="shared" si="8"/>
        <v>13.5</v>
      </c>
      <c r="J195" s="55">
        <v>2.8</v>
      </c>
      <c r="K195" s="167">
        <v>1</v>
      </c>
      <c r="L195" s="167">
        <v>3.875</v>
      </c>
      <c r="M195" s="167">
        <v>65.875</v>
      </c>
      <c r="N195" s="168" t="s">
        <v>127</v>
      </c>
      <c r="P195" s="78"/>
      <c r="R195" s="78"/>
      <c r="W195">
        <v>1</v>
      </c>
      <c r="Z195">
        <v>2</v>
      </c>
      <c r="AB195">
        <v>43</v>
      </c>
    </row>
    <row r="196" spans="1:28" ht="15.75" customHeight="1" thickBot="1" x14ac:dyDescent="0.3">
      <c r="A196" s="1">
        <v>2023</v>
      </c>
      <c r="B196" s="1">
        <v>8</v>
      </c>
      <c r="C196" s="1">
        <v>14</v>
      </c>
      <c r="D196" s="64">
        <v>12.7</v>
      </c>
      <c r="E196" s="1" t="s">
        <v>13</v>
      </c>
      <c r="F196" s="17" t="s">
        <v>16</v>
      </c>
      <c r="G196">
        <f t="shared" si="9"/>
        <v>-2.3000000000000007</v>
      </c>
      <c r="H196" s="5">
        <v>45152</v>
      </c>
      <c r="I196">
        <f t="shared" si="8"/>
        <v>12.7</v>
      </c>
      <c r="J196" s="55">
        <v>4.5999999999999996</v>
      </c>
      <c r="K196" s="167">
        <v>1.25</v>
      </c>
      <c r="L196" s="167">
        <v>4.875</v>
      </c>
      <c r="M196" s="167">
        <v>59.75</v>
      </c>
      <c r="N196" s="168" t="s">
        <v>125</v>
      </c>
      <c r="P196" s="78"/>
      <c r="R196" s="78"/>
      <c r="Z196">
        <v>2</v>
      </c>
      <c r="AB196">
        <v>37</v>
      </c>
    </row>
    <row r="197" spans="1:28" ht="15.75" customHeight="1" thickBot="1" x14ac:dyDescent="0.3">
      <c r="A197" s="1">
        <v>2023</v>
      </c>
      <c r="B197" s="1">
        <v>8</v>
      </c>
      <c r="C197" s="1">
        <v>15</v>
      </c>
      <c r="D197" s="64">
        <v>13.5</v>
      </c>
      <c r="E197" s="1" t="s">
        <v>13</v>
      </c>
      <c r="F197" s="17" t="s">
        <v>16</v>
      </c>
      <c r="G197">
        <f t="shared" si="9"/>
        <v>-1.5</v>
      </c>
      <c r="H197" s="5">
        <v>45153</v>
      </c>
      <c r="I197">
        <f t="shared" si="8"/>
        <v>13.5</v>
      </c>
      <c r="J197" s="55">
        <v>3.4</v>
      </c>
      <c r="K197" s="167">
        <v>1</v>
      </c>
      <c r="L197" s="167">
        <v>5</v>
      </c>
      <c r="M197" s="167">
        <v>92.25</v>
      </c>
      <c r="N197" s="168" t="s">
        <v>129</v>
      </c>
      <c r="P197" s="78"/>
      <c r="R197" s="78"/>
      <c r="Z197">
        <v>3</v>
      </c>
      <c r="AB197">
        <v>31</v>
      </c>
    </row>
    <row r="198" spans="1:28" ht="15.75" customHeight="1" thickBot="1" x14ac:dyDescent="0.3">
      <c r="A198" s="1">
        <v>2023</v>
      </c>
      <c r="B198" s="1">
        <v>8</v>
      </c>
      <c r="C198" s="1">
        <v>16</v>
      </c>
      <c r="D198" s="64">
        <v>14.8</v>
      </c>
      <c r="E198" s="1" t="s">
        <v>13</v>
      </c>
      <c r="F198" s="17" t="s">
        <v>16</v>
      </c>
      <c r="G198">
        <f t="shared" si="9"/>
        <v>-0.19999999999999929</v>
      </c>
      <c r="H198" s="5">
        <v>45154</v>
      </c>
      <c r="I198">
        <f t="shared" si="8"/>
        <v>14.8</v>
      </c>
      <c r="J198" s="55">
        <v>0.6</v>
      </c>
      <c r="K198" s="167">
        <v>1.25</v>
      </c>
      <c r="L198" s="167">
        <v>4.25</v>
      </c>
      <c r="M198" s="167">
        <v>72.375</v>
      </c>
      <c r="N198" s="168" t="s">
        <v>124</v>
      </c>
      <c r="P198" s="78"/>
      <c r="R198" s="78"/>
      <c r="Z198">
        <v>4</v>
      </c>
      <c r="AB198">
        <v>26</v>
      </c>
    </row>
    <row r="199" spans="1:28" ht="15.75" customHeight="1" thickBot="1" x14ac:dyDescent="0.3">
      <c r="A199" s="1">
        <v>2023</v>
      </c>
      <c r="B199" s="1">
        <v>8</v>
      </c>
      <c r="C199" s="1">
        <v>17</v>
      </c>
      <c r="D199" s="64">
        <v>15.6</v>
      </c>
      <c r="E199" s="1" t="s">
        <v>14</v>
      </c>
      <c r="F199" s="17" t="s">
        <v>16</v>
      </c>
      <c r="G199">
        <f t="shared" si="9"/>
        <v>0.59999999999999964</v>
      </c>
      <c r="H199" s="5">
        <v>45155</v>
      </c>
      <c r="I199">
        <f t="shared" si="8"/>
        <v>15.6</v>
      </c>
      <c r="J199" s="55">
        <v>8.1</v>
      </c>
      <c r="K199" s="167">
        <v>0.375</v>
      </c>
      <c r="L199" s="167">
        <v>3</v>
      </c>
      <c r="M199" s="167">
        <v>83.625</v>
      </c>
      <c r="N199" s="168" t="s">
        <v>129</v>
      </c>
      <c r="P199" s="78"/>
      <c r="R199" s="78"/>
      <c r="Z199">
        <v>2</v>
      </c>
      <c r="AB199">
        <v>22</v>
      </c>
    </row>
    <row r="200" spans="1:28" ht="15.75" customHeight="1" thickBot="1" x14ac:dyDescent="0.3">
      <c r="A200" s="1">
        <v>2023</v>
      </c>
      <c r="B200" s="1">
        <v>8</v>
      </c>
      <c r="C200" s="1">
        <v>18</v>
      </c>
      <c r="D200" s="64">
        <v>15.5</v>
      </c>
      <c r="E200" s="1" t="s">
        <v>14</v>
      </c>
      <c r="F200" s="17" t="s">
        <v>16</v>
      </c>
      <c r="G200">
        <f t="shared" si="9"/>
        <v>0.5</v>
      </c>
      <c r="H200" s="5">
        <v>45156</v>
      </c>
      <c r="I200">
        <f t="shared" si="8"/>
        <v>15.5</v>
      </c>
      <c r="J200" s="55">
        <v>2</v>
      </c>
      <c r="K200" s="167">
        <v>0.375</v>
      </c>
      <c r="L200" s="167">
        <v>3.375</v>
      </c>
      <c r="M200" s="167">
        <v>87.5</v>
      </c>
      <c r="N200" s="168" t="s">
        <v>125</v>
      </c>
      <c r="P200" s="78"/>
      <c r="R200" s="78"/>
      <c r="Z200">
        <v>3</v>
      </c>
      <c r="AB200">
        <v>18</v>
      </c>
    </row>
    <row r="201" spans="1:28" ht="15.75" customHeight="1" thickBot="1" x14ac:dyDescent="0.3">
      <c r="A201" s="1">
        <v>2023</v>
      </c>
      <c r="B201" s="1">
        <v>8</v>
      </c>
      <c r="C201" s="1">
        <v>19</v>
      </c>
      <c r="D201" s="64">
        <v>13.3</v>
      </c>
      <c r="E201" s="1" t="s">
        <v>13</v>
      </c>
      <c r="F201" s="17" t="s">
        <v>16</v>
      </c>
      <c r="G201">
        <f t="shared" si="9"/>
        <v>-1.6999999999999993</v>
      </c>
      <c r="H201" s="5">
        <v>45157</v>
      </c>
      <c r="I201">
        <f t="shared" si="8"/>
        <v>13.3</v>
      </c>
      <c r="J201" s="55">
        <v>3.2</v>
      </c>
      <c r="K201" s="167">
        <v>0.5</v>
      </c>
      <c r="L201" s="167">
        <v>3.25</v>
      </c>
      <c r="M201" s="167">
        <v>82.625</v>
      </c>
      <c r="N201" s="168" t="s">
        <v>125</v>
      </c>
      <c r="P201" s="78"/>
      <c r="R201" s="78"/>
      <c r="Z201">
        <v>2</v>
      </c>
      <c r="AB201">
        <v>15</v>
      </c>
    </row>
    <row r="202" spans="1:28" ht="15.75" customHeight="1" thickBot="1" x14ac:dyDescent="0.3">
      <c r="A202" s="1">
        <v>2023</v>
      </c>
      <c r="B202" s="1">
        <v>8</v>
      </c>
      <c r="C202" s="1">
        <v>20</v>
      </c>
      <c r="D202" s="64">
        <v>18.8</v>
      </c>
      <c r="E202" s="1" t="s">
        <v>14</v>
      </c>
      <c r="F202" s="17" t="s">
        <v>16</v>
      </c>
      <c r="G202">
        <f t="shared" si="9"/>
        <v>3.8000000000000007</v>
      </c>
      <c r="H202" s="5">
        <v>45158</v>
      </c>
      <c r="I202">
        <f t="shared" si="8"/>
        <v>18.8</v>
      </c>
      <c r="J202" s="55">
        <v>4.4000000000000004</v>
      </c>
      <c r="K202" s="167">
        <v>0.5</v>
      </c>
      <c r="L202" s="167">
        <v>2</v>
      </c>
      <c r="M202" s="167">
        <v>79.25</v>
      </c>
      <c r="N202" s="168" t="s">
        <v>121</v>
      </c>
      <c r="P202" s="78"/>
      <c r="R202" s="78"/>
      <c r="Z202">
        <v>2</v>
      </c>
      <c r="AB202">
        <v>12</v>
      </c>
    </row>
    <row r="203" spans="1:28" ht="15.75" customHeight="1" thickBot="1" x14ac:dyDescent="0.3">
      <c r="A203" s="1">
        <v>2023</v>
      </c>
      <c r="B203" s="1">
        <v>8</v>
      </c>
      <c r="C203" s="1">
        <v>21</v>
      </c>
      <c r="D203" s="64">
        <v>16.8</v>
      </c>
      <c r="E203" s="1" t="s">
        <v>14</v>
      </c>
      <c r="F203" s="17" t="s">
        <v>16</v>
      </c>
      <c r="G203">
        <f t="shared" si="9"/>
        <v>1.8000000000000007</v>
      </c>
      <c r="H203" s="5">
        <v>45159</v>
      </c>
      <c r="I203">
        <f t="shared" si="8"/>
        <v>16.8</v>
      </c>
      <c r="J203" s="55">
        <v>8.6</v>
      </c>
      <c r="K203" s="167">
        <v>0.5</v>
      </c>
      <c r="L203" s="167">
        <v>2.25</v>
      </c>
      <c r="M203" s="167">
        <v>85</v>
      </c>
      <c r="N203" s="168" t="s">
        <v>118</v>
      </c>
      <c r="P203" s="78"/>
      <c r="R203" s="78"/>
      <c r="Z203">
        <v>1</v>
      </c>
      <c r="AB203">
        <v>9</v>
      </c>
    </row>
    <row r="204" spans="1:28" ht="15.75" customHeight="1" thickBot="1" x14ac:dyDescent="0.3">
      <c r="A204" s="1">
        <v>2023</v>
      </c>
      <c r="B204" s="1">
        <v>8</v>
      </c>
      <c r="C204" s="1">
        <v>22</v>
      </c>
      <c r="D204" s="64">
        <v>15</v>
      </c>
      <c r="E204" s="1" t="s">
        <v>14</v>
      </c>
      <c r="F204" s="17" t="s">
        <v>16</v>
      </c>
      <c r="G204">
        <f t="shared" si="9"/>
        <v>0</v>
      </c>
      <c r="H204" s="5">
        <v>45160</v>
      </c>
      <c r="I204">
        <f t="shared" si="8"/>
        <v>15</v>
      </c>
      <c r="J204" s="55">
        <v>0</v>
      </c>
      <c r="K204" s="167">
        <v>0.875</v>
      </c>
      <c r="L204" s="167">
        <v>2.875</v>
      </c>
      <c r="M204" s="167">
        <v>73.5</v>
      </c>
      <c r="N204" s="168" t="s">
        <v>121</v>
      </c>
      <c r="P204" s="78"/>
      <c r="R204" s="78"/>
      <c r="Z204">
        <v>2</v>
      </c>
      <c r="AB204">
        <v>7</v>
      </c>
    </row>
    <row r="205" spans="1:28" ht="15.75" customHeight="1" thickBot="1" x14ac:dyDescent="0.3">
      <c r="A205" s="1">
        <v>2023</v>
      </c>
      <c r="B205" s="1">
        <v>8</v>
      </c>
      <c r="C205" s="1">
        <v>23</v>
      </c>
      <c r="D205" s="64">
        <v>21.4</v>
      </c>
      <c r="E205" s="1" t="s">
        <v>14</v>
      </c>
      <c r="F205" s="17" t="s">
        <v>16</v>
      </c>
      <c r="G205">
        <f t="shared" si="9"/>
        <v>6.3999999999999986</v>
      </c>
      <c r="H205" s="5">
        <v>45161</v>
      </c>
      <c r="I205">
        <f t="shared" si="8"/>
        <v>21.4</v>
      </c>
      <c r="J205" s="55">
        <v>0</v>
      </c>
      <c r="K205" s="167">
        <v>0.5</v>
      </c>
      <c r="L205" s="167">
        <v>2.25</v>
      </c>
      <c r="M205" s="167">
        <v>83.125</v>
      </c>
      <c r="N205" s="168" t="s">
        <v>129</v>
      </c>
      <c r="P205" s="78"/>
      <c r="R205" s="78"/>
      <c r="Z205">
        <v>3</v>
      </c>
      <c r="AB205">
        <v>6</v>
      </c>
    </row>
    <row r="206" spans="1:28" ht="15.75" customHeight="1" thickBot="1" x14ac:dyDescent="0.3">
      <c r="A206" s="1">
        <v>2023</v>
      </c>
      <c r="B206" s="1">
        <v>8</v>
      </c>
      <c r="C206" s="1">
        <v>24</v>
      </c>
      <c r="D206" s="64">
        <v>23.7</v>
      </c>
      <c r="E206" s="1" t="s">
        <v>14</v>
      </c>
      <c r="F206" s="17" t="s">
        <v>16</v>
      </c>
      <c r="G206">
        <f t="shared" si="9"/>
        <v>8.6999999999999993</v>
      </c>
      <c r="H206" s="5">
        <v>45162</v>
      </c>
      <c r="I206">
        <f t="shared" si="8"/>
        <v>23.7</v>
      </c>
      <c r="J206" s="55">
        <v>0</v>
      </c>
      <c r="K206" s="167">
        <v>0.625</v>
      </c>
      <c r="L206" s="167">
        <v>2.5</v>
      </c>
      <c r="M206" s="167">
        <v>82.875</v>
      </c>
      <c r="N206" s="168" t="s">
        <v>118</v>
      </c>
      <c r="P206" s="78"/>
      <c r="R206" s="78"/>
      <c r="Z206">
        <v>2</v>
      </c>
      <c r="AB206">
        <v>5</v>
      </c>
    </row>
    <row r="207" spans="1:28" ht="15.75" customHeight="1" thickBot="1" x14ac:dyDescent="0.3">
      <c r="A207" s="1">
        <v>2023</v>
      </c>
      <c r="B207" s="1">
        <v>8</v>
      </c>
      <c r="C207" s="1">
        <v>25</v>
      </c>
      <c r="D207" s="64">
        <v>23.2</v>
      </c>
      <c r="E207" s="1" t="s">
        <v>14</v>
      </c>
      <c r="F207" s="17" t="s">
        <v>16</v>
      </c>
      <c r="G207">
        <f t="shared" si="9"/>
        <v>8.1999999999999993</v>
      </c>
      <c r="H207" s="5">
        <v>45163</v>
      </c>
      <c r="I207">
        <f t="shared" si="8"/>
        <v>23.2</v>
      </c>
      <c r="J207" s="55">
        <v>0</v>
      </c>
      <c r="K207" s="167">
        <v>2.25</v>
      </c>
      <c r="L207" s="167">
        <v>6.125</v>
      </c>
      <c r="M207" s="167">
        <v>62.375</v>
      </c>
      <c r="N207" s="168" t="s">
        <v>119</v>
      </c>
      <c r="P207" s="78"/>
      <c r="R207" s="78"/>
      <c r="Z207">
        <v>2</v>
      </c>
      <c r="AB207">
        <v>4</v>
      </c>
    </row>
    <row r="208" spans="1:28" ht="15.75" customHeight="1" thickBot="1" x14ac:dyDescent="0.3">
      <c r="A208" s="1">
        <v>2023</v>
      </c>
      <c r="B208" s="1">
        <v>8</v>
      </c>
      <c r="C208" s="1">
        <v>26</v>
      </c>
      <c r="D208" s="64">
        <v>17.3</v>
      </c>
      <c r="E208" s="1" t="s">
        <v>14</v>
      </c>
      <c r="F208" s="17" t="s">
        <v>16</v>
      </c>
      <c r="G208">
        <f t="shared" si="9"/>
        <v>2.3000000000000007</v>
      </c>
      <c r="H208" s="5">
        <v>45164</v>
      </c>
      <c r="I208">
        <f t="shared" si="8"/>
        <v>17.3</v>
      </c>
      <c r="J208" s="55">
        <v>0</v>
      </c>
      <c r="K208" s="167">
        <v>2.625</v>
      </c>
      <c r="L208" s="167">
        <v>8.25</v>
      </c>
      <c r="M208" s="167">
        <v>72.875</v>
      </c>
      <c r="N208" s="168" t="s">
        <v>126</v>
      </c>
      <c r="P208" s="78"/>
      <c r="R208" s="78"/>
      <c r="Z208">
        <v>1</v>
      </c>
      <c r="AB208">
        <v>3</v>
      </c>
    </row>
    <row r="209" spans="1:28" ht="15.75" customHeight="1" thickBot="1" x14ac:dyDescent="0.3">
      <c r="A209" s="1">
        <v>2023</v>
      </c>
      <c r="B209" s="1">
        <v>8</v>
      </c>
      <c r="C209" s="1">
        <v>27</v>
      </c>
      <c r="D209" s="64">
        <v>16.8</v>
      </c>
      <c r="E209" s="1" t="s">
        <v>14</v>
      </c>
      <c r="F209" s="17" t="s">
        <v>16</v>
      </c>
      <c r="G209">
        <f t="shared" si="9"/>
        <v>1.8000000000000007</v>
      </c>
      <c r="H209" s="5">
        <v>45165</v>
      </c>
      <c r="I209">
        <f t="shared" si="8"/>
        <v>16.8</v>
      </c>
      <c r="J209" s="55">
        <v>0.5</v>
      </c>
      <c r="K209" s="167">
        <v>1.75</v>
      </c>
      <c r="L209" s="167">
        <v>5.25</v>
      </c>
      <c r="M209" s="167">
        <v>77.375</v>
      </c>
      <c r="N209" s="168" t="s">
        <v>123</v>
      </c>
      <c r="P209" s="78"/>
      <c r="R209" s="78"/>
      <c r="AB209">
        <v>3</v>
      </c>
    </row>
    <row r="210" spans="1:28" ht="15.75" customHeight="1" thickBot="1" x14ac:dyDescent="0.3">
      <c r="A210" s="1">
        <v>2023</v>
      </c>
      <c r="B210" s="1">
        <v>8</v>
      </c>
      <c r="C210" s="1">
        <v>28</v>
      </c>
      <c r="D210" s="64">
        <v>19</v>
      </c>
      <c r="E210" s="1" t="s">
        <v>14</v>
      </c>
      <c r="F210" s="17" t="s">
        <v>16</v>
      </c>
      <c r="G210">
        <f t="shared" si="9"/>
        <v>4</v>
      </c>
      <c r="H210" s="5">
        <v>45166</v>
      </c>
      <c r="I210">
        <f t="shared" si="8"/>
        <v>19</v>
      </c>
      <c r="J210" s="55">
        <v>0.3</v>
      </c>
      <c r="K210" s="167">
        <v>1.375</v>
      </c>
      <c r="L210" s="167">
        <v>4.75</v>
      </c>
      <c r="M210" s="167">
        <v>88.75</v>
      </c>
      <c r="N210" s="168" t="s">
        <v>117</v>
      </c>
      <c r="P210" s="78"/>
      <c r="R210" s="78"/>
      <c r="AB210">
        <v>2</v>
      </c>
    </row>
    <row r="211" spans="1:28" ht="15.75" customHeight="1" thickBot="1" x14ac:dyDescent="0.3">
      <c r="A211" s="1">
        <v>2023</v>
      </c>
      <c r="B211" s="1">
        <v>8</v>
      </c>
      <c r="C211" s="1">
        <v>29</v>
      </c>
      <c r="D211" s="64">
        <v>19.7</v>
      </c>
      <c r="E211" s="1" t="s">
        <v>14</v>
      </c>
      <c r="F211" s="17" t="s">
        <v>16</v>
      </c>
      <c r="G211">
        <f t="shared" si="9"/>
        <v>4.6999999999999993</v>
      </c>
      <c r="H211" s="5">
        <v>45167</v>
      </c>
      <c r="I211">
        <f t="shared" si="8"/>
        <v>19.7</v>
      </c>
      <c r="J211" s="55">
        <v>0</v>
      </c>
      <c r="K211" s="167">
        <v>0.75</v>
      </c>
      <c r="L211" s="167">
        <v>3.125</v>
      </c>
      <c r="M211" s="167">
        <v>85.5</v>
      </c>
      <c r="N211" s="168" t="s">
        <v>129</v>
      </c>
      <c r="P211" s="78"/>
      <c r="R211" s="78"/>
      <c r="AB211">
        <v>2</v>
      </c>
    </row>
    <row r="212" spans="1:28" ht="15.75" customHeight="1" thickBot="1" x14ac:dyDescent="0.3">
      <c r="A212" s="1">
        <v>2023</v>
      </c>
      <c r="B212" s="1">
        <v>8</v>
      </c>
      <c r="C212" s="1">
        <v>30</v>
      </c>
      <c r="D212" s="64">
        <v>18</v>
      </c>
      <c r="E212" s="1" t="s">
        <v>14</v>
      </c>
      <c r="F212" s="17" t="s">
        <v>16</v>
      </c>
      <c r="G212">
        <f t="shared" si="9"/>
        <v>3</v>
      </c>
      <c r="H212" s="5">
        <v>45168</v>
      </c>
      <c r="I212">
        <f t="shared" si="8"/>
        <v>18</v>
      </c>
      <c r="J212" s="55">
        <v>0</v>
      </c>
      <c r="K212" s="167">
        <v>0.5</v>
      </c>
      <c r="L212" s="167">
        <v>2.25</v>
      </c>
      <c r="M212" s="167">
        <v>76.125</v>
      </c>
      <c r="N212" s="168" t="s">
        <v>125</v>
      </c>
      <c r="P212" s="78"/>
      <c r="R212" s="78"/>
      <c r="AB212">
        <v>1</v>
      </c>
    </row>
    <row r="213" spans="1:28" ht="15.75" customHeight="1" thickBot="1" x14ac:dyDescent="0.3">
      <c r="A213" s="1">
        <v>2023</v>
      </c>
      <c r="B213" s="1">
        <v>8</v>
      </c>
      <c r="C213" s="1">
        <v>31</v>
      </c>
      <c r="D213" s="64">
        <v>19</v>
      </c>
      <c r="E213" s="1" t="s">
        <v>14</v>
      </c>
      <c r="F213" s="17" t="s">
        <v>16</v>
      </c>
      <c r="G213">
        <f t="shared" si="9"/>
        <v>4</v>
      </c>
      <c r="H213" s="5">
        <v>45169</v>
      </c>
      <c r="I213">
        <f t="shared" si="8"/>
        <v>19</v>
      </c>
      <c r="J213" s="55">
        <v>0</v>
      </c>
      <c r="K213" s="167">
        <v>1.625</v>
      </c>
      <c r="L213" s="167">
        <v>4.875</v>
      </c>
      <c r="M213" s="167">
        <v>67.375</v>
      </c>
      <c r="N213" s="168" t="s">
        <v>120</v>
      </c>
      <c r="P213" s="78"/>
      <c r="R213" s="78"/>
      <c r="AB213">
        <v>1</v>
      </c>
    </row>
    <row r="214" spans="1:28" ht="15.75" customHeight="1" thickBot="1" x14ac:dyDescent="0.3">
      <c r="A214" s="1">
        <v>2023</v>
      </c>
      <c r="B214" s="1">
        <v>9</v>
      </c>
      <c r="C214" s="1">
        <v>1</v>
      </c>
      <c r="D214" s="64">
        <v>16.899999999999999</v>
      </c>
      <c r="E214" s="1" t="s">
        <v>14</v>
      </c>
      <c r="F214" s="17" t="s">
        <v>16</v>
      </c>
      <c r="G214">
        <f t="shared" si="9"/>
        <v>1.8999999999999986</v>
      </c>
      <c r="H214" s="5">
        <v>45170</v>
      </c>
      <c r="I214">
        <f t="shared" si="8"/>
        <v>16.899999999999999</v>
      </c>
      <c r="J214" s="55">
        <v>3.2</v>
      </c>
      <c r="K214" s="167">
        <v>1.125</v>
      </c>
      <c r="L214" s="167">
        <v>4.125</v>
      </c>
      <c r="M214" s="167">
        <v>79.5</v>
      </c>
      <c r="N214" s="168" t="s">
        <v>121</v>
      </c>
      <c r="P214" s="78"/>
      <c r="R214" s="78"/>
      <c r="AB214">
        <v>1</v>
      </c>
    </row>
    <row r="215" spans="1:28" ht="15.75" customHeight="1" thickBot="1" x14ac:dyDescent="0.3">
      <c r="A215" s="1">
        <v>2023</v>
      </c>
      <c r="B215" s="1">
        <v>9</v>
      </c>
      <c r="C215" s="1">
        <v>2</v>
      </c>
      <c r="D215" s="64">
        <v>16</v>
      </c>
      <c r="E215" s="1" t="s">
        <v>14</v>
      </c>
      <c r="F215" s="17" t="s">
        <v>16</v>
      </c>
      <c r="G215">
        <f t="shared" si="9"/>
        <v>1</v>
      </c>
      <c r="H215" s="5">
        <v>45171</v>
      </c>
      <c r="I215">
        <f t="shared" si="8"/>
        <v>16</v>
      </c>
      <c r="J215" s="55">
        <v>5.3</v>
      </c>
      <c r="K215" s="167">
        <v>1</v>
      </c>
      <c r="L215" s="167">
        <v>2.875</v>
      </c>
      <c r="M215" s="167">
        <v>91.75</v>
      </c>
      <c r="N215" s="168" t="s">
        <v>120</v>
      </c>
      <c r="P215" s="78"/>
      <c r="R215" s="78"/>
      <c r="AB215">
        <v>2</v>
      </c>
    </row>
    <row r="216" spans="1:28" ht="15.75" customHeight="1" thickBot="1" x14ac:dyDescent="0.3">
      <c r="A216" s="1">
        <v>2023</v>
      </c>
      <c r="B216" s="1">
        <v>9</v>
      </c>
      <c r="C216" s="1">
        <v>3</v>
      </c>
      <c r="D216" s="64">
        <v>16.8</v>
      </c>
      <c r="E216" s="1" t="s">
        <v>14</v>
      </c>
      <c r="F216" s="17" t="s">
        <v>16</v>
      </c>
      <c r="G216">
        <f t="shared" si="9"/>
        <v>1.8000000000000007</v>
      </c>
      <c r="H216" s="5">
        <v>45172</v>
      </c>
      <c r="I216">
        <f t="shared" si="8"/>
        <v>16.8</v>
      </c>
      <c r="J216" s="55">
        <v>1</v>
      </c>
      <c r="K216" s="167">
        <v>0.75</v>
      </c>
      <c r="L216" s="167">
        <v>3.125</v>
      </c>
      <c r="M216" s="167">
        <v>89.75</v>
      </c>
      <c r="N216" s="168" t="s">
        <v>124</v>
      </c>
      <c r="P216" s="78"/>
      <c r="R216" s="78"/>
    </row>
    <row r="217" spans="1:28" ht="15.75" customHeight="1" thickBot="1" x14ac:dyDescent="0.3">
      <c r="A217" s="1">
        <v>2023</v>
      </c>
      <c r="B217" s="1">
        <v>9</v>
      </c>
      <c r="C217" s="1">
        <v>4</v>
      </c>
      <c r="D217" s="64">
        <v>17.600000000000001</v>
      </c>
      <c r="E217" s="1" t="s">
        <v>14</v>
      </c>
      <c r="F217" s="17" t="s">
        <v>16</v>
      </c>
      <c r="G217">
        <f t="shared" si="9"/>
        <v>2.6000000000000014</v>
      </c>
      <c r="H217" s="5">
        <v>45173</v>
      </c>
      <c r="I217">
        <f t="shared" si="8"/>
        <v>17.600000000000001</v>
      </c>
      <c r="J217" s="55">
        <v>1.2</v>
      </c>
      <c r="K217" s="167">
        <v>0.375</v>
      </c>
      <c r="L217" s="167">
        <v>1.875</v>
      </c>
      <c r="M217" s="167">
        <v>89.75</v>
      </c>
      <c r="N217" s="168" t="s">
        <v>129</v>
      </c>
      <c r="P217" s="78"/>
      <c r="R217" s="78"/>
    </row>
    <row r="218" spans="1:28" ht="15.75" customHeight="1" thickBot="1" x14ac:dyDescent="0.3">
      <c r="A218" s="51">
        <v>2023</v>
      </c>
      <c r="B218" s="51">
        <v>9</v>
      </c>
      <c r="C218" s="51">
        <v>5</v>
      </c>
      <c r="D218" s="65">
        <v>15</v>
      </c>
      <c r="E218" s="51" t="s">
        <v>14</v>
      </c>
      <c r="F218" s="17" t="s">
        <v>16</v>
      </c>
      <c r="G218" s="30">
        <f t="shared" si="9"/>
        <v>0</v>
      </c>
      <c r="H218" s="31">
        <v>45174</v>
      </c>
      <c r="I218" s="30">
        <f t="shared" si="8"/>
        <v>15</v>
      </c>
      <c r="J218" s="55">
        <v>6.1</v>
      </c>
      <c r="K218" s="167">
        <v>0.625</v>
      </c>
      <c r="L218" s="167">
        <v>2.25</v>
      </c>
      <c r="M218" s="167">
        <v>74.75</v>
      </c>
      <c r="N218" s="168" t="s">
        <v>130</v>
      </c>
      <c r="P218" s="78"/>
      <c r="R218" s="78"/>
    </row>
    <row r="219" spans="1:28" ht="15.75" customHeight="1" thickBot="1" x14ac:dyDescent="0.3">
      <c r="A219" s="1">
        <v>2023</v>
      </c>
      <c r="B219" s="1">
        <v>9</v>
      </c>
      <c r="C219" s="1">
        <v>6</v>
      </c>
      <c r="D219" s="64">
        <v>11.8</v>
      </c>
      <c r="E219" s="1" t="s">
        <v>13</v>
      </c>
      <c r="F219" s="19" t="s">
        <v>17</v>
      </c>
      <c r="G219">
        <f>D219-10</f>
        <v>1.8000000000000007</v>
      </c>
      <c r="H219" s="5">
        <v>45175</v>
      </c>
      <c r="I219">
        <f t="shared" si="8"/>
        <v>11.8</v>
      </c>
      <c r="J219" s="55">
        <v>1.8</v>
      </c>
      <c r="K219" s="167">
        <v>0.5</v>
      </c>
      <c r="L219" s="167">
        <v>1.875</v>
      </c>
      <c r="M219" s="167">
        <v>74</v>
      </c>
      <c r="N219" s="168" t="s">
        <v>121</v>
      </c>
      <c r="P219" s="78"/>
      <c r="R219" s="78"/>
    </row>
    <row r="220" spans="1:28" ht="15.75" customHeight="1" thickBot="1" x14ac:dyDescent="0.3">
      <c r="A220" s="1">
        <v>2023</v>
      </c>
      <c r="B220" s="1">
        <v>9</v>
      </c>
      <c r="C220" s="1">
        <v>7</v>
      </c>
      <c r="D220" s="64">
        <v>11.1</v>
      </c>
      <c r="E220" s="1" t="s">
        <v>13</v>
      </c>
      <c r="F220" s="19" t="s">
        <v>17</v>
      </c>
      <c r="G220">
        <f t="shared" ref="G220:G236" si="10">D220-10</f>
        <v>1.0999999999999996</v>
      </c>
      <c r="H220" s="5">
        <v>45176</v>
      </c>
      <c r="I220">
        <f t="shared" si="8"/>
        <v>11.1</v>
      </c>
      <c r="J220" s="55">
        <v>19.100000000000001</v>
      </c>
      <c r="K220" s="167">
        <v>0.875</v>
      </c>
      <c r="L220" s="167">
        <v>2.875</v>
      </c>
      <c r="M220" s="167">
        <v>78.875</v>
      </c>
      <c r="N220" s="168" t="s">
        <v>118</v>
      </c>
      <c r="P220" s="78"/>
      <c r="R220" s="78"/>
    </row>
    <row r="221" spans="1:28" ht="15.75" customHeight="1" thickBot="1" x14ac:dyDescent="0.3">
      <c r="A221" s="1">
        <v>2023</v>
      </c>
      <c r="B221" s="1">
        <v>9</v>
      </c>
      <c r="C221" s="1">
        <v>8</v>
      </c>
      <c r="D221" s="64">
        <v>13.9</v>
      </c>
      <c r="E221" s="1" t="s">
        <v>13</v>
      </c>
      <c r="F221" s="19" t="s">
        <v>17</v>
      </c>
      <c r="G221">
        <f t="shared" si="10"/>
        <v>3.9000000000000004</v>
      </c>
      <c r="H221" s="5">
        <v>45177</v>
      </c>
      <c r="I221">
        <f t="shared" si="8"/>
        <v>13.9</v>
      </c>
      <c r="J221" s="55">
        <v>1</v>
      </c>
      <c r="K221" s="167">
        <v>0.25</v>
      </c>
      <c r="L221" s="167">
        <v>2</v>
      </c>
      <c r="M221" s="167">
        <v>73</v>
      </c>
      <c r="N221" s="168" t="s">
        <v>130</v>
      </c>
      <c r="P221" s="78"/>
      <c r="R221" s="78"/>
    </row>
    <row r="222" spans="1:28" ht="15.75" customHeight="1" thickBot="1" x14ac:dyDescent="0.3">
      <c r="A222" s="1">
        <v>2023</v>
      </c>
      <c r="B222" s="1">
        <v>9</v>
      </c>
      <c r="C222" s="1">
        <v>9</v>
      </c>
      <c r="D222" s="64">
        <v>12.2</v>
      </c>
      <c r="E222" s="1" t="s">
        <v>13</v>
      </c>
      <c r="F222" s="19" t="s">
        <v>17</v>
      </c>
      <c r="G222">
        <f t="shared" si="10"/>
        <v>2.1999999999999993</v>
      </c>
      <c r="H222" s="5">
        <v>45178</v>
      </c>
      <c r="I222">
        <f t="shared" si="8"/>
        <v>12.2</v>
      </c>
      <c r="J222" s="55">
        <v>0</v>
      </c>
      <c r="K222" s="167">
        <v>0.25</v>
      </c>
      <c r="L222" s="167">
        <v>2</v>
      </c>
      <c r="M222" s="167">
        <v>75.5</v>
      </c>
      <c r="N222" s="168" t="s">
        <v>130</v>
      </c>
      <c r="P222" s="78"/>
      <c r="R222" s="78"/>
    </row>
    <row r="223" spans="1:28" ht="15.75" customHeight="1" thickBot="1" x14ac:dyDescent="0.3">
      <c r="A223" s="1">
        <v>2023</v>
      </c>
      <c r="B223" s="1">
        <v>9</v>
      </c>
      <c r="C223" s="1">
        <v>10</v>
      </c>
      <c r="D223" s="64">
        <v>12.9</v>
      </c>
      <c r="E223" s="1" t="s">
        <v>13</v>
      </c>
      <c r="F223" s="19" t="s">
        <v>17</v>
      </c>
      <c r="G223">
        <f t="shared" si="10"/>
        <v>2.9000000000000004</v>
      </c>
      <c r="H223" s="5">
        <v>45179</v>
      </c>
      <c r="I223">
        <f t="shared" ref="I223:I243" si="11">D223</f>
        <v>12.9</v>
      </c>
      <c r="J223" s="55">
        <v>0</v>
      </c>
      <c r="K223" s="167">
        <v>1.375</v>
      </c>
      <c r="L223" s="167">
        <v>4.125</v>
      </c>
      <c r="M223" s="167">
        <v>79.375</v>
      </c>
      <c r="N223" s="168" t="s">
        <v>117</v>
      </c>
      <c r="P223" s="78"/>
      <c r="R223" s="78"/>
    </row>
    <row r="224" spans="1:28" ht="15.75" customHeight="1" thickBot="1" x14ac:dyDescent="0.3">
      <c r="A224" s="1">
        <v>2023</v>
      </c>
      <c r="B224" s="1">
        <v>9</v>
      </c>
      <c r="C224" s="1">
        <v>11</v>
      </c>
      <c r="D224" s="64">
        <v>14.1</v>
      </c>
      <c r="E224" s="1" t="s">
        <v>13</v>
      </c>
      <c r="F224" s="19" t="s">
        <v>17</v>
      </c>
      <c r="G224">
        <f t="shared" si="10"/>
        <v>4.0999999999999996</v>
      </c>
      <c r="H224" s="5">
        <v>45180</v>
      </c>
      <c r="I224">
        <f t="shared" si="11"/>
        <v>14.1</v>
      </c>
      <c r="J224" s="55">
        <v>0</v>
      </c>
      <c r="K224" s="167">
        <v>2.375</v>
      </c>
      <c r="L224" s="167">
        <v>6.5</v>
      </c>
      <c r="M224" s="167">
        <v>67.875</v>
      </c>
      <c r="N224" s="168" t="s">
        <v>119</v>
      </c>
      <c r="P224" s="78"/>
      <c r="R224" s="78"/>
    </row>
    <row r="225" spans="1:18" ht="15.75" customHeight="1" thickBot="1" x14ac:dyDescent="0.3">
      <c r="A225" s="1">
        <v>2023</v>
      </c>
      <c r="B225" s="1">
        <v>9</v>
      </c>
      <c r="C225" s="1">
        <v>12</v>
      </c>
      <c r="D225" s="64">
        <v>11.7</v>
      </c>
      <c r="E225" s="1" t="s">
        <v>13</v>
      </c>
      <c r="F225" s="19" t="s">
        <v>17</v>
      </c>
      <c r="G225">
        <f t="shared" si="10"/>
        <v>1.6999999999999993</v>
      </c>
      <c r="H225" s="5">
        <v>45181</v>
      </c>
      <c r="I225">
        <f t="shared" si="11"/>
        <v>11.7</v>
      </c>
      <c r="J225" s="55">
        <v>14.4</v>
      </c>
      <c r="K225" s="167">
        <v>1.125</v>
      </c>
      <c r="L225" s="167">
        <v>4.875</v>
      </c>
      <c r="M225" s="167">
        <v>55.25</v>
      </c>
      <c r="N225" s="168" t="s">
        <v>121</v>
      </c>
      <c r="P225" s="78"/>
      <c r="R225" s="78"/>
    </row>
    <row r="226" spans="1:18" ht="15.75" customHeight="1" thickBot="1" x14ac:dyDescent="0.3">
      <c r="A226" s="1">
        <v>2023</v>
      </c>
      <c r="B226" s="1">
        <v>9</v>
      </c>
      <c r="C226" s="1">
        <v>13</v>
      </c>
      <c r="D226" s="64">
        <v>14.2</v>
      </c>
      <c r="E226" s="1" t="s">
        <v>13</v>
      </c>
      <c r="F226" s="19" t="s">
        <v>17</v>
      </c>
      <c r="G226">
        <f t="shared" si="10"/>
        <v>4.1999999999999993</v>
      </c>
      <c r="H226" s="5">
        <v>45182</v>
      </c>
      <c r="I226">
        <f t="shared" si="11"/>
        <v>14.2</v>
      </c>
      <c r="J226" s="55">
        <v>0.1</v>
      </c>
      <c r="K226" s="167">
        <v>3.125</v>
      </c>
      <c r="L226" s="167">
        <v>8.75</v>
      </c>
      <c r="M226" s="167">
        <v>54.5</v>
      </c>
      <c r="N226" s="168" t="s">
        <v>122</v>
      </c>
      <c r="P226" s="78"/>
      <c r="R226" s="78"/>
    </row>
    <row r="227" spans="1:18" ht="15.75" customHeight="1" thickBot="1" x14ac:dyDescent="0.3">
      <c r="A227" s="1">
        <v>2023</v>
      </c>
      <c r="B227" s="1">
        <v>9</v>
      </c>
      <c r="C227" s="1">
        <v>14</v>
      </c>
      <c r="D227" s="64">
        <v>13.5</v>
      </c>
      <c r="E227" s="1" t="s">
        <v>13</v>
      </c>
      <c r="F227" s="19" t="s">
        <v>17</v>
      </c>
      <c r="G227">
        <f t="shared" si="10"/>
        <v>3.5</v>
      </c>
      <c r="H227" s="5">
        <v>45183</v>
      </c>
      <c r="I227">
        <f t="shared" si="11"/>
        <v>13.5</v>
      </c>
      <c r="J227" s="55">
        <v>0.1</v>
      </c>
      <c r="K227" s="167">
        <v>0.75</v>
      </c>
      <c r="L227" s="167">
        <v>3.125</v>
      </c>
      <c r="M227" s="167">
        <v>78.5</v>
      </c>
      <c r="N227" s="168" t="s">
        <v>121</v>
      </c>
      <c r="P227" s="78"/>
      <c r="R227" s="78"/>
    </row>
    <row r="228" spans="1:18" ht="15.75" customHeight="1" thickBot="1" x14ac:dyDescent="0.3">
      <c r="A228" s="1">
        <v>2023</v>
      </c>
      <c r="B228" s="1">
        <v>9</v>
      </c>
      <c r="C228" s="1">
        <v>15</v>
      </c>
      <c r="D228" s="64">
        <v>12.8</v>
      </c>
      <c r="E228" s="1" t="s">
        <v>13</v>
      </c>
      <c r="F228" s="19" t="s">
        <v>17</v>
      </c>
      <c r="G228">
        <f t="shared" si="10"/>
        <v>2.8000000000000007</v>
      </c>
      <c r="H228" s="5">
        <v>45184</v>
      </c>
      <c r="I228">
        <f t="shared" si="11"/>
        <v>12.8</v>
      </c>
      <c r="J228" s="55">
        <v>2.4</v>
      </c>
      <c r="K228" s="167">
        <v>2</v>
      </c>
      <c r="L228" s="167">
        <v>5.375</v>
      </c>
      <c r="M228" s="167">
        <v>82.125</v>
      </c>
      <c r="N228" s="168" t="s">
        <v>119</v>
      </c>
      <c r="P228" s="78"/>
      <c r="R228" s="78"/>
    </row>
    <row r="229" spans="1:18" ht="15.75" customHeight="1" thickBot="1" x14ac:dyDescent="0.3">
      <c r="A229" s="1">
        <v>2023</v>
      </c>
      <c r="B229" s="1">
        <v>9</v>
      </c>
      <c r="C229" s="1">
        <v>16</v>
      </c>
      <c r="D229" s="64">
        <v>13.7</v>
      </c>
      <c r="E229" s="1" t="s">
        <v>13</v>
      </c>
      <c r="F229" s="19" t="s">
        <v>17</v>
      </c>
      <c r="G229">
        <f t="shared" si="10"/>
        <v>3.6999999999999993</v>
      </c>
      <c r="H229" s="5">
        <v>45185</v>
      </c>
      <c r="I229">
        <f t="shared" si="11"/>
        <v>13.7</v>
      </c>
      <c r="J229" s="55">
        <v>0</v>
      </c>
      <c r="K229" s="167">
        <v>2</v>
      </c>
      <c r="L229" s="167">
        <v>5.875</v>
      </c>
      <c r="M229" s="167">
        <v>78.25</v>
      </c>
      <c r="N229" s="168" t="s">
        <v>120</v>
      </c>
      <c r="P229" s="78"/>
      <c r="R229" s="78"/>
    </row>
    <row r="230" spans="1:18" ht="15.75" customHeight="1" thickBot="1" x14ac:dyDescent="0.3">
      <c r="A230" s="1">
        <v>2023</v>
      </c>
      <c r="B230" s="1">
        <v>9</v>
      </c>
      <c r="C230" s="1">
        <v>17</v>
      </c>
      <c r="D230" s="64">
        <v>13.8</v>
      </c>
      <c r="E230" s="1" t="s">
        <v>13</v>
      </c>
      <c r="F230" s="19" t="s">
        <v>17</v>
      </c>
      <c r="G230">
        <f t="shared" si="10"/>
        <v>3.8000000000000007</v>
      </c>
      <c r="H230" s="5">
        <v>45186</v>
      </c>
      <c r="I230">
        <f t="shared" si="11"/>
        <v>13.8</v>
      </c>
      <c r="J230" s="55">
        <v>0</v>
      </c>
      <c r="K230" s="167">
        <v>3.125</v>
      </c>
      <c r="L230" s="167">
        <v>6.875</v>
      </c>
      <c r="M230" s="167">
        <v>81.375</v>
      </c>
      <c r="N230" s="168" t="s">
        <v>119</v>
      </c>
      <c r="P230" s="78"/>
      <c r="R230" s="78"/>
    </row>
    <row r="231" spans="1:18" ht="15.75" customHeight="1" thickBot="1" x14ac:dyDescent="0.3">
      <c r="A231" s="1">
        <v>2023</v>
      </c>
      <c r="B231" s="1">
        <v>9</v>
      </c>
      <c r="C231" s="1">
        <v>18</v>
      </c>
      <c r="D231" s="64">
        <v>13.9</v>
      </c>
      <c r="E231" s="1" t="s">
        <v>13</v>
      </c>
      <c r="F231" s="19" t="s">
        <v>17</v>
      </c>
      <c r="G231">
        <f t="shared" si="10"/>
        <v>3.9000000000000004</v>
      </c>
      <c r="H231" s="5">
        <v>45187</v>
      </c>
      <c r="I231">
        <f t="shared" si="11"/>
        <v>13.9</v>
      </c>
      <c r="J231" s="55">
        <v>0</v>
      </c>
      <c r="K231" s="167">
        <v>3</v>
      </c>
      <c r="L231" s="167">
        <v>7.5</v>
      </c>
      <c r="M231" s="167">
        <v>69</v>
      </c>
      <c r="N231" s="168" t="s">
        <v>119</v>
      </c>
      <c r="P231" s="78"/>
      <c r="R231" s="78"/>
    </row>
    <row r="232" spans="1:18" ht="15.75" customHeight="1" thickBot="1" x14ac:dyDescent="0.3">
      <c r="A232" s="1">
        <v>2023</v>
      </c>
      <c r="B232" s="1">
        <v>9</v>
      </c>
      <c r="C232" s="1">
        <v>19</v>
      </c>
      <c r="D232" s="64">
        <v>15</v>
      </c>
      <c r="E232" s="1" t="s">
        <v>14</v>
      </c>
      <c r="F232" s="19" t="s">
        <v>17</v>
      </c>
      <c r="G232">
        <f t="shared" si="10"/>
        <v>5</v>
      </c>
      <c r="H232" s="5">
        <v>45188</v>
      </c>
      <c r="I232">
        <f t="shared" si="11"/>
        <v>15</v>
      </c>
      <c r="J232" s="55">
        <v>0</v>
      </c>
      <c r="K232" s="167">
        <v>2.125</v>
      </c>
      <c r="L232" s="167">
        <v>6.125</v>
      </c>
      <c r="M232" s="167">
        <v>69.375</v>
      </c>
      <c r="N232" s="168" t="s">
        <v>117</v>
      </c>
      <c r="P232" s="78"/>
      <c r="R232" s="78"/>
    </row>
    <row r="233" spans="1:18" ht="15.75" customHeight="1" thickBot="1" x14ac:dyDescent="0.3">
      <c r="A233" s="1">
        <v>2023</v>
      </c>
      <c r="B233" s="1">
        <v>9</v>
      </c>
      <c r="C233" s="1">
        <v>20</v>
      </c>
      <c r="D233" s="64">
        <v>13.9</v>
      </c>
      <c r="E233" s="1" t="s">
        <v>13</v>
      </c>
      <c r="F233" s="19" t="s">
        <v>17</v>
      </c>
      <c r="G233">
        <f t="shared" si="10"/>
        <v>3.9000000000000004</v>
      </c>
      <c r="H233" s="5">
        <v>45189</v>
      </c>
      <c r="I233">
        <f t="shared" si="11"/>
        <v>13.9</v>
      </c>
      <c r="J233" s="55">
        <v>0</v>
      </c>
      <c r="K233" s="167">
        <v>0.5</v>
      </c>
      <c r="L233" s="167">
        <v>2.375</v>
      </c>
      <c r="M233" s="167">
        <v>72.625</v>
      </c>
      <c r="N233" s="168" t="s">
        <v>127</v>
      </c>
      <c r="P233" s="78"/>
      <c r="R233" s="78"/>
    </row>
    <row r="234" spans="1:18" ht="15.75" customHeight="1" thickBot="1" x14ac:dyDescent="0.3">
      <c r="A234" s="1">
        <v>2023</v>
      </c>
      <c r="B234" s="1">
        <v>9</v>
      </c>
      <c r="C234" s="1">
        <v>21</v>
      </c>
      <c r="D234" s="64">
        <v>12.1</v>
      </c>
      <c r="E234" s="1" t="s">
        <v>13</v>
      </c>
      <c r="F234" s="19" t="s">
        <v>17</v>
      </c>
      <c r="G234">
        <f t="shared" si="10"/>
        <v>2.0999999999999996</v>
      </c>
      <c r="H234" s="5">
        <v>45190</v>
      </c>
      <c r="I234">
        <f t="shared" si="11"/>
        <v>12.1</v>
      </c>
      <c r="J234" s="55">
        <v>1.3</v>
      </c>
      <c r="K234" s="167">
        <v>2.5</v>
      </c>
      <c r="L234" s="167">
        <v>6.125</v>
      </c>
      <c r="M234" s="167">
        <v>58.5</v>
      </c>
      <c r="N234" s="168" t="s">
        <v>120</v>
      </c>
      <c r="P234" s="78"/>
      <c r="R234" s="78"/>
    </row>
    <row r="235" spans="1:18" ht="15.75" customHeight="1" thickBot="1" x14ac:dyDescent="0.3">
      <c r="A235" s="1">
        <v>2023</v>
      </c>
      <c r="B235" s="1">
        <v>9</v>
      </c>
      <c r="C235" s="1">
        <v>22</v>
      </c>
      <c r="D235" s="64">
        <v>13.7</v>
      </c>
      <c r="E235" s="1" t="s">
        <v>13</v>
      </c>
      <c r="F235" s="19" t="s">
        <v>17</v>
      </c>
      <c r="G235">
        <f t="shared" si="10"/>
        <v>3.6999999999999993</v>
      </c>
      <c r="H235" s="5">
        <v>45191</v>
      </c>
      <c r="I235">
        <f t="shared" si="11"/>
        <v>13.7</v>
      </c>
      <c r="J235" s="55">
        <v>0</v>
      </c>
      <c r="K235" s="167">
        <v>1.375</v>
      </c>
      <c r="L235" s="167">
        <v>3.125</v>
      </c>
      <c r="M235" s="167">
        <v>59</v>
      </c>
      <c r="N235" s="168" t="s">
        <v>118</v>
      </c>
      <c r="P235" s="78"/>
      <c r="R235" s="78"/>
    </row>
    <row r="236" spans="1:18" ht="15.75" customHeight="1" thickBot="1" x14ac:dyDescent="0.3">
      <c r="A236" s="51">
        <v>2023</v>
      </c>
      <c r="B236" s="51">
        <v>9</v>
      </c>
      <c r="C236" s="51">
        <v>23</v>
      </c>
      <c r="D236" s="65">
        <v>11</v>
      </c>
      <c r="E236" s="51" t="s">
        <v>13</v>
      </c>
      <c r="F236" s="19" t="s">
        <v>17</v>
      </c>
      <c r="G236" s="30">
        <f t="shared" si="10"/>
        <v>1</v>
      </c>
      <c r="H236" s="31">
        <v>45192</v>
      </c>
      <c r="I236" s="30">
        <f t="shared" si="11"/>
        <v>11</v>
      </c>
      <c r="J236" s="55">
        <v>9.6</v>
      </c>
      <c r="K236" s="169">
        <v>4.875</v>
      </c>
      <c r="L236" s="169">
        <v>11.625</v>
      </c>
      <c r="M236" s="169">
        <v>64.375</v>
      </c>
      <c r="N236" s="170" t="s">
        <v>119</v>
      </c>
      <c r="P236" s="78"/>
      <c r="R236" s="78"/>
    </row>
    <row r="237" spans="1:18" ht="15.75" customHeight="1" thickBot="1" x14ac:dyDescent="0.3">
      <c r="A237" s="1">
        <v>2023</v>
      </c>
      <c r="B237" s="1">
        <v>9</v>
      </c>
      <c r="C237" s="1">
        <v>24</v>
      </c>
      <c r="D237" s="64">
        <v>6.2</v>
      </c>
      <c r="E237" s="1" t="s">
        <v>12</v>
      </c>
      <c r="F237" s="21" t="s">
        <v>18</v>
      </c>
      <c r="G237">
        <f>D237-5</f>
        <v>1.2000000000000002</v>
      </c>
      <c r="H237" s="5">
        <v>45193</v>
      </c>
      <c r="I237">
        <f t="shared" si="11"/>
        <v>6.2</v>
      </c>
      <c r="J237" s="55">
        <v>0.4</v>
      </c>
      <c r="K237" s="143">
        <v>2.5</v>
      </c>
      <c r="L237" s="143">
        <v>7</v>
      </c>
      <c r="M237" s="143">
        <v>71.25</v>
      </c>
      <c r="N237" s="143" t="s">
        <v>121</v>
      </c>
      <c r="P237" s="78"/>
      <c r="R237" s="78"/>
    </row>
    <row r="238" spans="1:18" ht="15.75" customHeight="1" thickBot="1" x14ac:dyDescent="0.3">
      <c r="A238" s="1">
        <v>2023</v>
      </c>
      <c r="B238" s="1">
        <v>9</v>
      </c>
      <c r="C238" s="1">
        <v>25</v>
      </c>
      <c r="D238" s="64">
        <v>5.8</v>
      </c>
      <c r="E238" s="1" t="s">
        <v>12</v>
      </c>
      <c r="F238" s="21" t="s">
        <v>18</v>
      </c>
      <c r="G238">
        <f t="shared" ref="G238:G243" si="12">D238-5</f>
        <v>0.79999999999999982</v>
      </c>
      <c r="H238" s="5">
        <v>45194</v>
      </c>
      <c r="I238">
        <f t="shared" si="11"/>
        <v>5.8</v>
      </c>
      <c r="J238" s="55">
        <v>2.7</v>
      </c>
      <c r="K238" s="143">
        <v>6.25</v>
      </c>
      <c r="L238" s="143">
        <v>16.125</v>
      </c>
      <c r="M238" s="143">
        <v>77.75</v>
      </c>
      <c r="N238" s="143" t="s">
        <v>122</v>
      </c>
      <c r="P238" s="78"/>
      <c r="R238" s="78"/>
    </row>
    <row r="239" spans="1:18" ht="15.75" customHeight="1" thickBot="1" x14ac:dyDescent="0.3">
      <c r="A239" s="1">
        <v>2023</v>
      </c>
      <c r="B239" s="1">
        <v>9</v>
      </c>
      <c r="C239" s="1">
        <v>26</v>
      </c>
      <c r="D239" s="64">
        <v>2.6</v>
      </c>
      <c r="E239" s="1" t="s">
        <v>11</v>
      </c>
      <c r="F239" s="21" t="s">
        <v>18</v>
      </c>
      <c r="G239">
        <f t="shared" si="12"/>
        <v>-2.4</v>
      </c>
      <c r="H239" s="5">
        <v>45195</v>
      </c>
      <c r="I239">
        <f t="shared" si="11"/>
        <v>2.6</v>
      </c>
      <c r="J239" s="55">
        <v>0.1</v>
      </c>
      <c r="K239" s="143">
        <v>3.375</v>
      </c>
      <c r="L239" s="143">
        <v>9.75</v>
      </c>
      <c r="M239" s="143">
        <v>81.25</v>
      </c>
      <c r="N239" s="143" t="s">
        <v>119</v>
      </c>
      <c r="P239" s="78"/>
      <c r="R239" s="78"/>
    </row>
    <row r="240" spans="1:18" ht="15.75" customHeight="1" thickBot="1" x14ac:dyDescent="0.3">
      <c r="A240" s="1">
        <v>2023</v>
      </c>
      <c r="B240" s="1">
        <v>9</v>
      </c>
      <c r="C240" s="1">
        <v>27</v>
      </c>
      <c r="D240" s="64">
        <v>4.9000000000000004</v>
      </c>
      <c r="E240" s="1" t="s">
        <v>11</v>
      </c>
      <c r="F240" s="21" t="s">
        <v>18</v>
      </c>
      <c r="G240">
        <f t="shared" si="12"/>
        <v>-9.9999999999999645E-2</v>
      </c>
      <c r="H240" s="5">
        <v>45196</v>
      </c>
      <c r="I240">
        <f t="shared" si="11"/>
        <v>4.9000000000000004</v>
      </c>
      <c r="J240" s="55">
        <v>0</v>
      </c>
      <c r="K240" s="143">
        <v>3.25</v>
      </c>
      <c r="L240" s="143">
        <v>9.625</v>
      </c>
      <c r="M240" s="143">
        <v>55</v>
      </c>
      <c r="N240" s="143" t="s">
        <v>119</v>
      </c>
      <c r="P240" s="78"/>
      <c r="R240" s="78"/>
    </row>
    <row r="241" spans="1:18" ht="15.75" customHeight="1" thickBot="1" x14ac:dyDescent="0.3">
      <c r="A241" s="1">
        <v>2023</v>
      </c>
      <c r="B241" s="1">
        <v>9</v>
      </c>
      <c r="C241" s="1">
        <v>28</v>
      </c>
      <c r="D241" s="64">
        <v>8.1999999999999993</v>
      </c>
      <c r="E241" s="1" t="s">
        <v>12</v>
      </c>
      <c r="F241" s="21" t="s">
        <v>18</v>
      </c>
      <c r="G241">
        <f t="shared" si="12"/>
        <v>3.1999999999999993</v>
      </c>
      <c r="H241" s="5">
        <v>45197</v>
      </c>
      <c r="I241">
        <f t="shared" si="11"/>
        <v>8.1999999999999993</v>
      </c>
      <c r="J241" s="55">
        <v>0.1</v>
      </c>
      <c r="K241" s="143">
        <v>5.375</v>
      </c>
      <c r="L241" s="143">
        <v>12.875</v>
      </c>
      <c r="M241" s="143">
        <v>69.75</v>
      </c>
      <c r="N241" s="143" t="s">
        <v>119</v>
      </c>
      <c r="P241" s="78"/>
      <c r="R241" s="78"/>
    </row>
    <row r="242" spans="1:18" ht="15.75" customHeight="1" thickBot="1" x14ac:dyDescent="0.3">
      <c r="A242" s="1">
        <v>2023</v>
      </c>
      <c r="B242" s="1">
        <v>9</v>
      </c>
      <c r="C242" s="1">
        <v>29</v>
      </c>
      <c r="D242" s="64">
        <v>11.2</v>
      </c>
      <c r="E242" s="1" t="s">
        <v>13</v>
      </c>
      <c r="F242" s="21" t="s">
        <v>18</v>
      </c>
      <c r="G242">
        <f t="shared" si="12"/>
        <v>6.1999999999999993</v>
      </c>
      <c r="H242" s="5">
        <v>45198</v>
      </c>
      <c r="I242">
        <f t="shared" si="11"/>
        <v>11.2</v>
      </c>
      <c r="J242" s="55">
        <v>0.5</v>
      </c>
      <c r="K242" s="143">
        <v>4.75</v>
      </c>
      <c r="L242" s="143">
        <v>10.375</v>
      </c>
      <c r="M242" s="143">
        <v>67</v>
      </c>
      <c r="N242" s="143" t="s">
        <v>122</v>
      </c>
      <c r="P242" s="78"/>
      <c r="R242" s="78"/>
    </row>
    <row r="243" spans="1:18" ht="15.75" customHeight="1" thickBot="1" x14ac:dyDescent="0.3">
      <c r="A243" s="51">
        <v>2023</v>
      </c>
      <c r="B243" s="51">
        <v>9</v>
      </c>
      <c r="C243" s="51">
        <v>30</v>
      </c>
      <c r="D243" s="65">
        <v>7.8</v>
      </c>
      <c r="E243" s="51" t="s">
        <v>12</v>
      </c>
      <c r="F243" s="21" t="s">
        <v>18</v>
      </c>
      <c r="G243" s="30">
        <f t="shared" si="12"/>
        <v>2.8</v>
      </c>
      <c r="H243" s="31">
        <v>45199</v>
      </c>
      <c r="I243" s="30">
        <f t="shared" si="11"/>
        <v>7.8</v>
      </c>
      <c r="J243" s="55">
        <v>0</v>
      </c>
      <c r="K243" s="143">
        <v>1.75</v>
      </c>
      <c r="L243" s="143">
        <v>4.875</v>
      </c>
      <c r="M243" s="143">
        <v>70.875</v>
      </c>
      <c r="N243" s="143" t="s">
        <v>121</v>
      </c>
      <c r="P243" s="78"/>
      <c r="R243" s="78"/>
    </row>
    <row r="244" spans="1:18" ht="15.75" customHeight="1" x14ac:dyDescent="0.25">
      <c r="P244" s="78"/>
      <c r="R244" s="78"/>
    </row>
    <row r="245" spans="1:18" ht="15.75" customHeight="1" x14ac:dyDescent="0.25">
      <c r="P245" s="78"/>
      <c r="R245" s="78"/>
    </row>
    <row r="246" spans="1:18" ht="15.75" customHeight="1" x14ac:dyDescent="0.25">
      <c r="P246" s="78"/>
      <c r="R246" s="78"/>
    </row>
    <row r="247" spans="1:18" ht="15.75" customHeight="1" x14ac:dyDescent="0.25">
      <c r="P247" s="78"/>
      <c r="R247" s="78"/>
    </row>
    <row r="248" spans="1:18" ht="15.75" customHeight="1" x14ac:dyDescent="0.25">
      <c r="P248" s="78"/>
      <c r="R248" s="78"/>
    </row>
    <row r="249" spans="1:18" ht="15.75" customHeight="1" x14ac:dyDescent="0.25">
      <c r="P249" s="78"/>
      <c r="R249" s="78"/>
    </row>
    <row r="250" spans="1:18" ht="15.75" customHeight="1" x14ac:dyDescent="0.25">
      <c r="P250" s="78"/>
      <c r="R250" s="78"/>
    </row>
    <row r="251" spans="1:18" ht="15.75" customHeight="1" x14ac:dyDescent="0.25">
      <c r="P251" s="78"/>
      <c r="R251" s="78"/>
    </row>
    <row r="252" spans="1:18" ht="15.75" customHeight="1" x14ac:dyDescent="0.25">
      <c r="P252" s="78"/>
      <c r="R252" s="78"/>
    </row>
    <row r="253" spans="1:18" ht="15.75" customHeight="1" x14ac:dyDescent="0.25">
      <c r="P253" s="78"/>
      <c r="R253" s="78"/>
    </row>
    <row r="254" spans="1:18" ht="15.75" customHeight="1" x14ac:dyDescent="0.25">
      <c r="P254" s="78"/>
      <c r="R254" s="78"/>
    </row>
    <row r="255" spans="1:18" ht="15.75" customHeight="1" x14ac:dyDescent="0.25">
      <c r="P255" s="78"/>
      <c r="R255" s="78"/>
    </row>
    <row r="256" spans="1:18" ht="15.75" customHeight="1" x14ac:dyDescent="0.25">
      <c r="P256" s="78"/>
      <c r="R256" s="78"/>
    </row>
    <row r="257" spans="16:18" ht="15.75" customHeight="1" x14ac:dyDescent="0.25">
      <c r="P257" s="78"/>
      <c r="R257" s="78"/>
    </row>
    <row r="258" spans="16:18" ht="15.75" customHeight="1" x14ac:dyDescent="0.25">
      <c r="P258" s="78"/>
      <c r="R258" s="78"/>
    </row>
    <row r="259" spans="16:18" ht="15.75" customHeight="1" x14ac:dyDescent="0.25">
      <c r="P259" s="78"/>
      <c r="R259" s="78"/>
    </row>
    <row r="260" spans="16:18" ht="15.75" customHeight="1" x14ac:dyDescent="0.25">
      <c r="P260" s="78"/>
      <c r="R260" s="78"/>
    </row>
    <row r="261" spans="16:18" ht="15.75" customHeight="1" x14ac:dyDescent="0.25">
      <c r="P261" s="78"/>
      <c r="R261" s="78"/>
    </row>
    <row r="262" spans="16:18" ht="15.75" customHeight="1" x14ac:dyDescent="0.25">
      <c r="P262" s="78"/>
      <c r="R262" s="78"/>
    </row>
    <row r="263" spans="16:18" ht="15.75" customHeight="1" x14ac:dyDescent="0.25">
      <c r="P263" s="78"/>
      <c r="R263" s="78"/>
    </row>
    <row r="264" spans="16:18" ht="15.75" customHeight="1" x14ac:dyDescent="0.25">
      <c r="P264" s="78"/>
      <c r="R264" s="78"/>
    </row>
    <row r="265" spans="16:18" ht="15.75" customHeight="1" x14ac:dyDescent="0.25">
      <c r="P265" s="78"/>
      <c r="R265" s="78"/>
    </row>
    <row r="266" spans="16:18" ht="15.75" customHeight="1" x14ac:dyDescent="0.25">
      <c r="P266" s="78"/>
      <c r="R266" s="78"/>
    </row>
    <row r="267" spans="16:18" ht="15.75" customHeight="1" x14ac:dyDescent="0.25">
      <c r="P267" s="78"/>
      <c r="R267" s="78"/>
    </row>
    <row r="268" spans="16:18" ht="15.75" customHeight="1" x14ac:dyDescent="0.25">
      <c r="P268" s="78"/>
      <c r="R268" s="78"/>
    </row>
    <row r="269" spans="16:18" ht="15.75" customHeight="1" x14ac:dyDescent="0.25">
      <c r="P269" s="78"/>
      <c r="R269" s="78"/>
    </row>
    <row r="270" spans="16:18" ht="15.75" customHeight="1" x14ac:dyDescent="0.25">
      <c r="P270" s="78"/>
      <c r="R270" s="78"/>
    </row>
    <row r="271" spans="16:18" ht="15.75" customHeight="1" x14ac:dyDescent="0.25">
      <c r="P271" s="78"/>
      <c r="R271" s="78"/>
    </row>
    <row r="272" spans="16:18" ht="15.75" customHeight="1" x14ac:dyDescent="0.25">
      <c r="P272" s="78"/>
      <c r="R272" s="78"/>
    </row>
    <row r="273" spans="16:18" ht="15.75" customHeight="1" x14ac:dyDescent="0.25">
      <c r="P273" s="78"/>
      <c r="R273" s="78"/>
    </row>
    <row r="274" spans="16:18" ht="15.75" customHeight="1" x14ac:dyDescent="0.25">
      <c r="P274" s="78"/>
      <c r="R274" s="78"/>
    </row>
    <row r="275" spans="16:18" ht="15.75" customHeight="1" x14ac:dyDescent="0.25">
      <c r="P275" s="78"/>
      <c r="R275" s="78"/>
    </row>
    <row r="276" spans="16:18" ht="15.75" customHeight="1" x14ac:dyDescent="0.25">
      <c r="P276" s="78"/>
      <c r="R276" s="78"/>
    </row>
    <row r="277" spans="16:18" ht="15.75" customHeight="1" x14ac:dyDescent="0.25">
      <c r="P277" s="78"/>
      <c r="R277" s="78"/>
    </row>
    <row r="278" spans="16:18" ht="15.75" customHeight="1" x14ac:dyDescent="0.25">
      <c r="P278" s="78"/>
      <c r="R278" s="78"/>
    </row>
    <row r="279" spans="16:18" ht="15.75" customHeight="1" x14ac:dyDescent="0.25">
      <c r="P279" s="78"/>
      <c r="R279" s="78"/>
    </row>
    <row r="280" spans="16:18" ht="15.75" customHeight="1" x14ac:dyDescent="0.25">
      <c r="P280" s="78"/>
      <c r="R280" s="78"/>
    </row>
    <row r="281" spans="16:18" ht="15.75" customHeight="1" x14ac:dyDescent="0.25">
      <c r="P281" s="78"/>
      <c r="R281" s="78"/>
    </row>
    <row r="282" spans="16:18" ht="15.75" customHeight="1" x14ac:dyDescent="0.25">
      <c r="P282" s="78"/>
      <c r="R282" s="78"/>
    </row>
    <row r="283" spans="16:18" ht="15.75" customHeight="1" x14ac:dyDescent="0.25">
      <c r="P283" s="78"/>
      <c r="R283" s="78"/>
    </row>
    <row r="284" spans="16:18" ht="15.75" customHeight="1" x14ac:dyDescent="0.25">
      <c r="P284" s="78"/>
      <c r="R284" s="78"/>
    </row>
    <row r="285" spans="16:18" ht="15.75" customHeight="1" x14ac:dyDescent="0.25">
      <c r="P285" s="78"/>
      <c r="R285" s="78"/>
    </row>
    <row r="286" spans="16:18" ht="15.75" customHeight="1" x14ac:dyDescent="0.25">
      <c r="P286" s="78"/>
      <c r="R286" s="78"/>
    </row>
    <row r="287" spans="16:18" ht="15.75" customHeight="1" x14ac:dyDescent="0.25">
      <c r="P287" s="78"/>
      <c r="R287" s="78"/>
    </row>
    <row r="288" spans="16:18" ht="15.75" customHeight="1" x14ac:dyDescent="0.25">
      <c r="P288" s="78"/>
      <c r="R288" s="78"/>
    </row>
    <row r="289" spans="16:18" ht="15.75" customHeight="1" x14ac:dyDescent="0.25">
      <c r="P289" s="78"/>
      <c r="R289" s="78"/>
    </row>
    <row r="290" spans="16:18" ht="15.75" customHeight="1" x14ac:dyDescent="0.25">
      <c r="P290" s="78"/>
      <c r="R290" s="78"/>
    </row>
    <row r="291" spans="16:18" ht="15.75" customHeight="1" x14ac:dyDescent="0.25">
      <c r="P291" s="78"/>
      <c r="R291" s="78"/>
    </row>
    <row r="292" spans="16:18" ht="15.75" customHeight="1" x14ac:dyDescent="0.25">
      <c r="P292" s="78"/>
      <c r="R292" s="78"/>
    </row>
    <row r="293" spans="16:18" ht="15.75" customHeight="1" x14ac:dyDescent="0.25">
      <c r="P293" s="78"/>
      <c r="R293" s="78"/>
    </row>
    <row r="294" spans="16:18" ht="15.75" customHeight="1" x14ac:dyDescent="0.25">
      <c r="P294" s="78"/>
      <c r="R294" s="78"/>
    </row>
    <row r="295" spans="16:18" ht="15.75" customHeight="1" x14ac:dyDescent="0.25">
      <c r="P295" s="78"/>
      <c r="R295" s="78"/>
    </row>
    <row r="296" spans="16:18" ht="15.75" customHeight="1" x14ac:dyDescent="0.25">
      <c r="P296" s="78"/>
      <c r="R296" s="78"/>
    </row>
    <row r="297" spans="16:18" ht="15.75" customHeight="1" x14ac:dyDescent="0.25">
      <c r="P297" s="78"/>
      <c r="R297" s="78"/>
    </row>
    <row r="298" spans="16:18" ht="15.75" customHeight="1" x14ac:dyDescent="0.25">
      <c r="P298" s="78"/>
      <c r="R298" s="78"/>
    </row>
    <row r="299" spans="16:18" ht="15.75" customHeight="1" x14ac:dyDescent="0.25">
      <c r="P299" s="78"/>
      <c r="R299" s="78"/>
    </row>
    <row r="300" spans="16:18" ht="15.75" customHeight="1" x14ac:dyDescent="0.25">
      <c r="P300" s="78"/>
      <c r="R300" s="78"/>
    </row>
    <row r="301" spans="16:18" ht="15.75" customHeight="1" x14ac:dyDescent="0.25">
      <c r="P301" s="78"/>
      <c r="R301" s="78"/>
    </row>
    <row r="302" spans="16:18" ht="15.75" customHeight="1" x14ac:dyDescent="0.25">
      <c r="P302" s="78"/>
      <c r="R302" s="78"/>
    </row>
    <row r="303" spans="16:18" ht="15.75" customHeight="1" x14ac:dyDescent="0.25">
      <c r="P303" s="78"/>
      <c r="R303" s="78"/>
    </row>
    <row r="304" spans="16:18" ht="15.75" customHeight="1" x14ac:dyDescent="0.25">
      <c r="P304" s="78"/>
      <c r="R304" s="78"/>
    </row>
    <row r="305" spans="16:18" ht="15.75" customHeight="1" x14ac:dyDescent="0.25">
      <c r="P305" s="78"/>
      <c r="R305" s="78"/>
    </row>
    <row r="306" spans="16:18" ht="15.75" customHeight="1" x14ac:dyDescent="0.25">
      <c r="P306" s="78"/>
      <c r="R306" s="78"/>
    </row>
    <row r="307" spans="16:18" ht="15.75" customHeight="1" x14ac:dyDescent="0.25">
      <c r="P307" s="78"/>
      <c r="R307" s="78"/>
    </row>
    <row r="308" spans="16:18" ht="15.75" customHeight="1" x14ac:dyDescent="0.25">
      <c r="P308" s="78"/>
      <c r="R308" s="78"/>
    </row>
    <row r="309" spans="16:18" ht="15.75" customHeight="1" x14ac:dyDescent="0.25">
      <c r="P309" s="78"/>
      <c r="R309" s="78"/>
    </row>
    <row r="310" spans="16:18" ht="15.75" customHeight="1" x14ac:dyDescent="0.25">
      <c r="P310" s="78"/>
      <c r="R310" s="78"/>
    </row>
    <row r="311" spans="16:18" ht="15.75" customHeight="1" x14ac:dyDescent="0.25">
      <c r="P311" s="78"/>
      <c r="R311" s="78"/>
    </row>
    <row r="312" spans="16:18" ht="15.75" customHeight="1" x14ac:dyDescent="0.25">
      <c r="P312" s="78"/>
      <c r="R312" s="78"/>
    </row>
    <row r="313" spans="16:18" ht="15.75" customHeight="1" x14ac:dyDescent="0.25">
      <c r="P313" s="78"/>
      <c r="R313" s="78"/>
    </row>
    <row r="314" spans="16:18" ht="15.75" customHeight="1" x14ac:dyDescent="0.25">
      <c r="P314" s="78"/>
      <c r="R314" s="78"/>
    </row>
    <row r="315" spans="16:18" ht="15.75" customHeight="1" x14ac:dyDescent="0.25">
      <c r="P315" s="78"/>
      <c r="R315" s="78"/>
    </row>
    <row r="316" spans="16:18" ht="15.75" customHeight="1" x14ac:dyDescent="0.25">
      <c r="P316" s="78"/>
      <c r="R316" s="78"/>
    </row>
    <row r="317" spans="16:18" ht="15.75" customHeight="1" x14ac:dyDescent="0.25">
      <c r="P317" s="78"/>
      <c r="R317" s="78"/>
    </row>
    <row r="318" spans="16:18" ht="15.75" customHeight="1" x14ac:dyDescent="0.25">
      <c r="P318" s="78"/>
      <c r="R318" s="78"/>
    </row>
    <row r="319" spans="16:18" ht="15.75" customHeight="1" x14ac:dyDescent="0.25">
      <c r="P319" s="78"/>
      <c r="R319" s="78"/>
    </row>
    <row r="320" spans="16:18" ht="15.75" customHeight="1" x14ac:dyDescent="0.25">
      <c r="P320" s="78"/>
      <c r="R320" s="78"/>
    </row>
    <row r="321" spans="16:18" ht="15.75" customHeight="1" x14ac:dyDescent="0.25">
      <c r="P321" s="78"/>
      <c r="R321" s="78"/>
    </row>
    <row r="322" spans="16:18" ht="15.75" customHeight="1" x14ac:dyDescent="0.25">
      <c r="P322" s="78"/>
      <c r="R322" s="78"/>
    </row>
    <row r="323" spans="16:18" ht="15.75" customHeight="1" x14ac:dyDescent="0.25">
      <c r="P323" s="78"/>
      <c r="R323" s="78"/>
    </row>
    <row r="324" spans="16:18" ht="15.75" customHeight="1" x14ac:dyDescent="0.25">
      <c r="P324" s="78"/>
      <c r="R324" s="78"/>
    </row>
    <row r="325" spans="16:18" ht="15.75" customHeight="1" x14ac:dyDescent="0.25">
      <c r="P325" s="78"/>
      <c r="R325" s="78"/>
    </row>
    <row r="326" spans="16:18" ht="15.75" customHeight="1" x14ac:dyDescent="0.25">
      <c r="P326" s="78"/>
      <c r="R326" s="78"/>
    </row>
    <row r="327" spans="16:18" ht="15.75" customHeight="1" x14ac:dyDescent="0.25">
      <c r="P327" s="78"/>
      <c r="R327" s="78"/>
    </row>
    <row r="328" spans="16:18" ht="15.75" customHeight="1" x14ac:dyDescent="0.25">
      <c r="P328" s="78"/>
      <c r="R328" s="78"/>
    </row>
    <row r="329" spans="16:18" ht="15.75" customHeight="1" x14ac:dyDescent="0.25">
      <c r="P329" s="78"/>
      <c r="R329" s="78"/>
    </row>
    <row r="330" spans="16:18" ht="15.75" customHeight="1" x14ac:dyDescent="0.25">
      <c r="P330" s="78"/>
      <c r="R330" s="78"/>
    </row>
    <row r="331" spans="16:18" ht="15.75" customHeight="1" x14ac:dyDescent="0.25">
      <c r="P331" s="78"/>
      <c r="R331" s="78"/>
    </row>
    <row r="332" spans="16:18" ht="15.75" customHeight="1" x14ac:dyDescent="0.25">
      <c r="P332" s="78"/>
      <c r="R332" s="78"/>
    </row>
    <row r="333" spans="16:18" ht="15.75" customHeight="1" x14ac:dyDescent="0.25">
      <c r="P333" s="78"/>
      <c r="R333" s="78"/>
    </row>
    <row r="334" spans="16:18" ht="15.75" customHeight="1" x14ac:dyDescent="0.25">
      <c r="P334" s="78"/>
      <c r="R334" s="78"/>
    </row>
    <row r="335" spans="16:18" ht="15.75" customHeight="1" x14ac:dyDescent="0.25">
      <c r="P335" s="78"/>
      <c r="R335" s="78"/>
    </row>
    <row r="336" spans="16:18" ht="15.75" customHeight="1" x14ac:dyDescent="0.25">
      <c r="P336" s="78"/>
      <c r="R336" s="78"/>
    </row>
    <row r="337" spans="16:18" ht="15.75" customHeight="1" x14ac:dyDescent="0.25">
      <c r="P337" s="78"/>
      <c r="R337" s="78"/>
    </row>
    <row r="338" spans="16:18" ht="15.75" customHeight="1" x14ac:dyDescent="0.25">
      <c r="P338" s="78"/>
      <c r="R338" s="78"/>
    </row>
    <row r="339" spans="16:18" ht="15.75" customHeight="1" x14ac:dyDescent="0.25">
      <c r="P339" s="78"/>
      <c r="R339" s="78"/>
    </row>
    <row r="340" spans="16:18" ht="15.75" customHeight="1" x14ac:dyDescent="0.25">
      <c r="P340" s="78"/>
      <c r="R340" s="78"/>
    </row>
    <row r="341" spans="16:18" ht="15.75" customHeight="1" x14ac:dyDescent="0.25">
      <c r="P341" s="78"/>
      <c r="R341" s="78"/>
    </row>
    <row r="342" spans="16:18" ht="15.75" customHeight="1" x14ac:dyDescent="0.25">
      <c r="P342" s="78"/>
      <c r="R342" s="78"/>
    </row>
    <row r="343" spans="16:18" ht="15.75" customHeight="1" x14ac:dyDescent="0.25">
      <c r="P343" s="78"/>
      <c r="R343" s="78"/>
    </row>
    <row r="344" spans="16:18" ht="15.75" customHeight="1" x14ac:dyDescent="0.25">
      <c r="P344" s="78"/>
      <c r="R344" s="78"/>
    </row>
    <row r="345" spans="16:18" ht="15.75" customHeight="1" x14ac:dyDescent="0.25">
      <c r="P345" s="78"/>
      <c r="R345" s="78"/>
    </row>
    <row r="346" spans="16:18" ht="15.75" customHeight="1" x14ac:dyDescent="0.25">
      <c r="P346" s="78"/>
      <c r="R346" s="78"/>
    </row>
    <row r="347" spans="16:18" ht="15.75" customHeight="1" x14ac:dyDescent="0.25">
      <c r="P347" s="78"/>
      <c r="R347" s="78"/>
    </row>
    <row r="348" spans="16:18" ht="15.75" customHeight="1" x14ac:dyDescent="0.25">
      <c r="P348" s="78"/>
      <c r="R348" s="78"/>
    </row>
    <row r="349" spans="16:18" ht="15.75" customHeight="1" x14ac:dyDescent="0.25">
      <c r="P349" s="78"/>
      <c r="R349" s="78"/>
    </row>
    <row r="350" spans="16:18" ht="15.75" customHeight="1" x14ac:dyDescent="0.25">
      <c r="P350" s="78"/>
      <c r="R350" s="78"/>
    </row>
    <row r="351" spans="16:18" ht="15.75" customHeight="1" x14ac:dyDescent="0.25">
      <c r="P351" s="78"/>
      <c r="R351" s="78"/>
    </row>
    <row r="352" spans="16:18" ht="15.75" customHeight="1" x14ac:dyDescent="0.25">
      <c r="P352" s="78"/>
      <c r="R352" s="78"/>
    </row>
    <row r="353" spans="16:18" ht="15.75" customHeight="1" x14ac:dyDescent="0.25">
      <c r="P353" s="78"/>
      <c r="R353" s="78"/>
    </row>
    <row r="354" spans="16:18" ht="15.75" customHeight="1" x14ac:dyDescent="0.25">
      <c r="P354" s="78"/>
      <c r="R354" s="78"/>
    </row>
    <row r="355" spans="16:18" ht="15.75" customHeight="1" x14ac:dyDescent="0.25">
      <c r="P355" s="78"/>
      <c r="R355" s="78"/>
    </row>
    <row r="356" spans="16:18" ht="15.75" customHeight="1" x14ac:dyDescent="0.25">
      <c r="P356" s="78"/>
      <c r="R356" s="78"/>
    </row>
    <row r="357" spans="16:18" ht="15.75" customHeight="1" x14ac:dyDescent="0.25">
      <c r="P357" s="78"/>
      <c r="R357" s="78"/>
    </row>
    <row r="358" spans="16:18" ht="15.75" customHeight="1" x14ac:dyDescent="0.25">
      <c r="P358" s="78"/>
      <c r="R358" s="78"/>
    </row>
    <row r="359" spans="16:18" ht="15.75" customHeight="1" x14ac:dyDescent="0.25">
      <c r="P359" s="78"/>
      <c r="R359" s="78"/>
    </row>
    <row r="360" spans="16:18" ht="15.75" customHeight="1" x14ac:dyDescent="0.25">
      <c r="P360" s="78"/>
      <c r="R360" s="78"/>
    </row>
    <row r="361" spans="16:18" ht="15.75" customHeight="1" x14ac:dyDescent="0.25">
      <c r="P361" s="78"/>
      <c r="R361" s="78"/>
    </row>
    <row r="362" spans="16:18" ht="15.75" customHeight="1" x14ac:dyDescent="0.25">
      <c r="P362" s="78"/>
      <c r="R362" s="78"/>
    </row>
    <row r="363" spans="16:18" ht="15.75" customHeight="1" x14ac:dyDescent="0.25">
      <c r="P363" s="78"/>
      <c r="R363" s="78"/>
    </row>
    <row r="364" spans="16:18" ht="15.75" customHeight="1" x14ac:dyDescent="0.25">
      <c r="P364" s="78"/>
      <c r="R364" s="78"/>
    </row>
    <row r="365" spans="16:18" ht="15.75" customHeight="1" x14ac:dyDescent="0.25">
      <c r="P365" s="78"/>
      <c r="R365" s="78"/>
    </row>
    <row r="366" spans="16:18" ht="15.75" customHeight="1" x14ac:dyDescent="0.25">
      <c r="P366" s="78"/>
      <c r="R366" s="78"/>
    </row>
    <row r="367" spans="16:18" ht="15.75" customHeight="1" x14ac:dyDescent="0.25">
      <c r="P367" s="78"/>
      <c r="R367" s="78"/>
    </row>
    <row r="368" spans="16:18" ht="15.75" customHeight="1" x14ac:dyDescent="0.25">
      <c r="P368" s="78"/>
      <c r="R368" s="78"/>
    </row>
    <row r="369" spans="16:18" ht="15.75" customHeight="1" x14ac:dyDescent="0.25">
      <c r="P369" s="78"/>
      <c r="R369" s="78"/>
    </row>
    <row r="370" spans="16:18" ht="15.75" customHeight="1" x14ac:dyDescent="0.25">
      <c r="P370" s="78"/>
      <c r="R370" s="78"/>
    </row>
    <row r="371" spans="16:18" ht="15.75" customHeight="1" x14ac:dyDescent="0.25">
      <c r="P371" s="78"/>
      <c r="R371" s="78"/>
    </row>
    <row r="372" spans="16:18" ht="15.75" customHeight="1" x14ac:dyDescent="0.25">
      <c r="P372" s="78"/>
      <c r="R372" s="78"/>
    </row>
    <row r="373" spans="16:18" ht="15.75" customHeight="1" x14ac:dyDescent="0.25">
      <c r="P373" s="78"/>
      <c r="R373" s="78"/>
    </row>
    <row r="374" spans="16:18" ht="15.75" customHeight="1" x14ac:dyDescent="0.25">
      <c r="P374" s="78"/>
      <c r="R374" s="78"/>
    </row>
    <row r="375" spans="16:18" ht="15.75" customHeight="1" x14ac:dyDescent="0.25">
      <c r="P375" s="78"/>
      <c r="R375" s="78"/>
    </row>
    <row r="376" spans="16:18" ht="15.75" customHeight="1" x14ac:dyDescent="0.25">
      <c r="P376" s="78"/>
      <c r="R376" s="78"/>
    </row>
    <row r="377" spans="16:18" ht="15.75" customHeight="1" x14ac:dyDescent="0.25">
      <c r="P377" s="78"/>
      <c r="R377" s="78"/>
    </row>
    <row r="378" spans="16:18" ht="15.75" customHeight="1" x14ac:dyDescent="0.25">
      <c r="P378" s="78"/>
      <c r="R378" s="78"/>
    </row>
    <row r="379" spans="16:18" ht="15.75" customHeight="1" x14ac:dyDescent="0.25">
      <c r="P379" s="78"/>
      <c r="R379" s="78"/>
    </row>
    <row r="380" spans="16:18" ht="15.75" customHeight="1" x14ac:dyDescent="0.25">
      <c r="P380" s="78"/>
      <c r="R380" s="78"/>
    </row>
    <row r="381" spans="16:18" ht="15.75" customHeight="1" x14ac:dyDescent="0.25">
      <c r="P381" s="78"/>
      <c r="R381" s="78"/>
    </row>
    <row r="382" spans="16:18" ht="15.75" customHeight="1" x14ac:dyDescent="0.25">
      <c r="P382" s="78"/>
      <c r="R382" s="78"/>
    </row>
    <row r="383" spans="16:18" ht="15.75" customHeight="1" x14ac:dyDescent="0.25">
      <c r="P383" s="78"/>
      <c r="R383" s="78"/>
    </row>
    <row r="384" spans="16:18" ht="15.75" customHeight="1" x14ac:dyDescent="0.25">
      <c r="P384" s="78"/>
      <c r="R384" s="78"/>
    </row>
    <row r="385" spans="16:18" ht="15.75" customHeight="1" x14ac:dyDescent="0.25">
      <c r="P385" s="78"/>
      <c r="R385" s="78"/>
    </row>
    <row r="386" spans="16:18" ht="15.75" customHeight="1" x14ac:dyDescent="0.25">
      <c r="P386" s="78"/>
      <c r="R386" s="78"/>
    </row>
    <row r="387" spans="16:18" ht="15.75" customHeight="1" x14ac:dyDescent="0.25">
      <c r="P387" s="78"/>
      <c r="R387" s="78"/>
    </row>
    <row r="388" spans="16:18" ht="15.75" customHeight="1" x14ac:dyDescent="0.25">
      <c r="P388" s="78"/>
      <c r="R388" s="78"/>
    </row>
    <row r="389" spans="16:18" ht="15.75" customHeight="1" x14ac:dyDescent="0.25">
      <c r="P389" s="78"/>
      <c r="R389" s="78"/>
    </row>
    <row r="390" spans="16:18" ht="15.75" customHeight="1" x14ac:dyDescent="0.25">
      <c r="P390" s="78"/>
      <c r="R390" s="78"/>
    </row>
    <row r="391" spans="16:18" ht="15.75" customHeight="1" x14ac:dyDescent="0.25">
      <c r="P391" s="78"/>
      <c r="R391" s="78"/>
    </row>
    <row r="392" spans="16:18" ht="15.75" customHeight="1" x14ac:dyDescent="0.25">
      <c r="P392" s="78"/>
      <c r="R392" s="78"/>
    </row>
    <row r="393" spans="16:18" ht="15.75" customHeight="1" x14ac:dyDescent="0.25">
      <c r="P393" s="78"/>
      <c r="R393" s="78"/>
    </row>
    <row r="394" spans="16:18" ht="15.75" customHeight="1" x14ac:dyDescent="0.25">
      <c r="P394" s="78"/>
      <c r="R394" s="78"/>
    </row>
    <row r="395" spans="16:18" ht="15.75" customHeight="1" x14ac:dyDescent="0.25">
      <c r="P395" s="78"/>
      <c r="R395" s="78"/>
    </row>
    <row r="396" spans="16:18" ht="15.75" customHeight="1" x14ac:dyDescent="0.25">
      <c r="P396" s="78"/>
      <c r="R396" s="78"/>
    </row>
    <row r="397" spans="16:18" ht="15.75" customHeight="1" x14ac:dyDescent="0.25">
      <c r="P397" s="78"/>
      <c r="R397" s="78"/>
    </row>
    <row r="398" spans="16:18" ht="15.75" customHeight="1" x14ac:dyDescent="0.25">
      <c r="P398" s="78"/>
      <c r="R398" s="78"/>
    </row>
    <row r="399" spans="16:18" ht="15.75" customHeight="1" x14ac:dyDescent="0.25">
      <c r="P399" s="78"/>
      <c r="R399" s="78"/>
    </row>
    <row r="400" spans="16:18" ht="15.75" customHeight="1" x14ac:dyDescent="0.25">
      <c r="P400" s="78"/>
      <c r="R400" s="78"/>
    </row>
    <row r="401" spans="16:18" ht="15.75" customHeight="1" x14ac:dyDescent="0.25">
      <c r="P401" s="78"/>
      <c r="R401" s="78"/>
    </row>
    <row r="402" spans="16:18" ht="15.75" customHeight="1" x14ac:dyDescent="0.25">
      <c r="P402" s="78"/>
      <c r="R402" s="78"/>
    </row>
    <row r="403" spans="16:18" ht="15.75" customHeight="1" x14ac:dyDescent="0.25">
      <c r="P403" s="78"/>
      <c r="R403" s="78"/>
    </row>
    <row r="404" spans="16:18" ht="15.75" customHeight="1" x14ac:dyDescent="0.25">
      <c r="P404" s="78"/>
      <c r="R404" s="78"/>
    </row>
    <row r="405" spans="16:18" ht="15.75" customHeight="1" x14ac:dyDescent="0.25">
      <c r="P405" s="78"/>
      <c r="R405" s="78"/>
    </row>
    <row r="406" spans="16:18" ht="15.75" customHeight="1" x14ac:dyDescent="0.25">
      <c r="P406" s="78"/>
      <c r="R406" s="78"/>
    </row>
    <row r="407" spans="16:18" ht="15.75" customHeight="1" x14ac:dyDescent="0.25">
      <c r="P407" s="78"/>
      <c r="R407" s="78"/>
    </row>
    <row r="408" spans="16:18" ht="15.75" customHeight="1" x14ac:dyDescent="0.25">
      <c r="P408" s="78"/>
      <c r="R408" s="78"/>
    </row>
    <row r="409" spans="16:18" ht="15.75" customHeight="1" x14ac:dyDescent="0.25">
      <c r="P409" s="78"/>
      <c r="R409" s="78"/>
    </row>
    <row r="410" spans="16:18" ht="15.75" customHeight="1" x14ac:dyDescent="0.25">
      <c r="P410" s="78"/>
      <c r="R410" s="78"/>
    </row>
    <row r="411" spans="16:18" ht="15.75" customHeight="1" x14ac:dyDescent="0.25">
      <c r="P411" s="78"/>
      <c r="R411" s="78"/>
    </row>
    <row r="412" spans="16:18" ht="15.75" customHeight="1" x14ac:dyDescent="0.25">
      <c r="P412" s="78"/>
      <c r="R412" s="78"/>
    </row>
    <row r="413" spans="16:18" ht="15.75" customHeight="1" x14ac:dyDescent="0.25">
      <c r="P413" s="78"/>
      <c r="R413" s="78"/>
    </row>
    <row r="414" spans="16:18" ht="15.75" customHeight="1" x14ac:dyDescent="0.25">
      <c r="P414" s="78"/>
      <c r="R414" s="78"/>
    </row>
    <row r="415" spans="16:18" ht="15.75" customHeight="1" x14ac:dyDescent="0.25">
      <c r="P415" s="78"/>
      <c r="R415" s="78"/>
    </row>
    <row r="416" spans="16:18" ht="15.75" customHeight="1" x14ac:dyDescent="0.25">
      <c r="P416" s="78"/>
      <c r="R416" s="78"/>
    </row>
    <row r="417" spans="16:18" ht="15.75" customHeight="1" x14ac:dyDescent="0.25">
      <c r="P417" s="78"/>
      <c r="R417" s="78"/>
    </row>
    <row r="418" spans="16:18" ht="15.75" customHeight="1" x14ac:dyDescent="0.25">
      <c r="P418" s="78"/>
      <c r="R418" s="78"/>
    </row>
    <row r="419" spans="16:18" ht="15.75" customHeight="1" x14ac:dyDescent="0.25">
      <c r="P419" s="78"/>
      <c r="R419" s="78"/>
    </row>
    <row r="420" spans="16:18" ht="15.75" customHeight="1" x14ac:dyDescent="0.25">
      <c r="P420" s="78"/>
      <c r="R420" s="78"/>
    </row>
    <row r="421" spans="16:18" ht="15.75" customHeight="1" x14ac:dyDescent="0.25">
      <c r="P421" s="78"/>
      <c r="R421" s="78"/>
    </row>
    <row r="422" spans="16:18" ht="15.75" customHeight="1" x14ac:dyDescent="0.25">
      <c r="P422" s="78"/>
      <c r="R422" s="78"/>
    </row>
    <row r="423" spans="16:18" ht="15.75" customHeight="1" x14ac:dyDescent="0.25">
      <c r="P423" s="78"/>
      <c r="R423" s="78"/>
    </row>
    <row r="424" spans="16:18" ht="15.75" customHeight="1" x14ac:dyDescent="0.25">
      <c r="P424" s="78"/>
      <c r="R424" s="78"/>
    </row>
    <row r="425" spans="16:18" ht="15.75" customHeight="1" x14ac:dyDescent="0.25">
      <c r="P425" s="78"/>
      <c r="R425" s="78"/>
    </row>
    <row r="426" spans="16:18" ht="15.75" customHeight="1" x14ac:dyDescent="0.25">
      <c r="P426" s="78"/>
      <c r="R426" s="78"/>
    </row>
    <row r="427" spans="16:18" ht="15.75" customHeight="1" x14ac:dyDescent="0.25">
      <c r="P427" s="78"/>
      <c r="R427" s="78"/>
    </row>
    <row r="428" spans="16:18" ht="15.75" customHeight="1" x14ac:dyDescent="0.25">
      <c r="P428" s="78"/>
      <c r="R428" s="78"/>
    </row>
    <row r="429" spans="16:18" ht="15.75" customHeight="1" x14ac:dyDescent="0.25">
      <c r="P429" s="78"/>
      <c r="R429" s="78"/>
    </row>
    <row r="430" spans="16:18" ht="15.75" customHeight="1" x14ac:dyDescent="0.25"/>
    <row r="431" spans="16:18" ht="15.75" customHeight="1" x14ac:dyDescent="0.25"/>
    <row r="432" spans="16:18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1000"/>
  <sheetViews>
    <sheetView zoomScale="70" zoomScaleNormal="70" workbookViewId="0">
      <pane ySplit="1" topLeftCell="A14" activePane="bottomLeft" state="frozen"/>
      <selection activeCell="F5" sqref="F5"/>
      <selection pane="bottomLeft" activeCell="X41" sqref="X41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16.140625" customWidth="1"/>
    <col min="5" max="5" width="28.5703125" bestFit="1" customWidth="1"/>
    <col min="6" max="6" width="25" customWidth="1"/>
    <col min="7" max="7" width="12" customWidth="1"/>
    <col min="8" max="8" width="15.42578125" customWidth="1"/>
    <col min="9" max="9" width="16.85546875" style="60" customWidth="1"/>
    <col min="10" max="10" width="16.85546875" customWidth="1"/>
    <col min="11" max="14" width="14.42578125" style="143"/>
    <col min="15" max="24" width="8.7109375" style="60" customWidth="1"/>
    <col min="25" max="25" width="16.140625" style="60" customWidth="1"/>
    <col min="26" max="26" width="8.7109375" style="60" customWidth="1"/>
    <col min="27" max="27" width="11.7109375" style="60" customWidth="1"/>
    <col min="28" max="28" width="18" style="60" customWidth="1"/>
  </cols>
  <sheetData>
    <row r="1" spans="1:28" s="155" customFormat="1" ht="60.75" customHeight="1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1" t="s">
        <v>113</v>
      </c>
      <c r="L1" s="171" t="s">
        <v>114</v>
      </c>
      <c r="M1" s="171" t="s">
        <v>115</v>
      </c>
      <c r="N1" s="172" t="s">
        <v>116</v>
      </c>
      <c r="O1" s="90" t="s">
        <v>34</v>
      </c>
      <c r="P1" s="90" t="s">
        <v>30</v>
      </c>
      <c r="Q1" s="90" t="s">
        <v>33</v>
      </c>
      <c r="R1" s="90" t="s">
        <v>29</v>
      </c>
      <c r="S1" s="90" t="s">
        <v>36</v>
      </c>
      <c r="T1" s="90" t="s">
        <v>31</v>
      </c>
      <c r="U1" s="90" t="s">
        <v>32</v>
      </c>
      <c r="V1" s="90" t="s">
        <v>35</v>
      </c>
      <c r="W1" s="91" t="s">
        <v>37</v>
      </c>
      <c r="X1" s="91" t="s">
        <v>38</v>
      </c>
      <c r="Y1" s="91" t="s">
        <v>39</v>
      </c>
      <c r="Z1" s="91" t="s">
        <v>40</v>
      </c>
      <c r="AA1" s="91" t="s">
        <v>42</v>
      </c>
      <c r="AB1" s="91" t="s">
        <v>41</v>
      </c>
    </row>
    <row r="2" spans="1:28" ht="15.75" thickBot="1" x14ac:dyDescent="0.3">
      <c r="A2" s="3">
        <v>2024</v>
      </c>
      <c r="B2" s="3">
        <v>3</v>
      </c>
      <c r="C2" s="3">
        <v>1</v>
      </c>
      <c r="D2" s="3">
        <v>-5.0999999999999996</v>
      </c>
      <c r="E2" s="4" t="s">
        <v>9</v>
      </c>
      <c r="F2" s="4" t="s">
        <v>9</v>
      </c>
      <c r="G2">
        <f>D2+5</f>
        <v>-9.9999999999999645E-2</v>
      </c>
      <c r="H2" s="5">
        <v>45352</v>
      </c>
      <c r="I2" s="60">
        <f>D2</f>
        <v>-5.0999999999999996</v>
      </c>
      <c r="J2" s="96">
        <v>1.6</v>
      </c>
      <c r="K2" s="143">
        <v>1.625</v>
      </c>
      <c r="L2" s="143">
        <v>4.25</v>
      </c>
      <c r="M2" s="143">
        <v>80.75</v>
      </c>
      <c r="N2" s="143" t="s">
        <v>117</v>
      </c>
      <c r="P2" s="229"/>
      <c r="R2" s="229"/>
      <c r="T2" s="229"/>
    </row>
    <row r="3" spans="1:28" ht="15.75" thickBot="1" x14ac:dyDescent="0.3">
      <c r="A3" s="3">
        <v>2024</v>
      </c>
      <c r="B3" s="3">
        <v>3</v>
      </c>
      <c r="C3" s="3">
        <v>2</v>
      </c>
      <c r="D3" s="3">
        <v>-5.3</v>
      </c>
      <c r="E3" s="4" t="s">
        <v>9</v>
      </c>
      <c r="F3" s="4" t="s">
        <v>9</v>
      </c>
      <c r="G3">
        <f t="shared" ref="G3:G24" si="0">D3+5</f>
        <v>-0.29999999999999982</v>
      </c>
      <c r="H3" s="5">
        <v>45353</v>
      </c>
      <c r="I3" s="60">
        <f t="shared" ref="I3:I66" si="1">D3</f>
        <v>-5.3</v>
      </c>
      <c r="J3" s="55">
        <v>5.6</v>
      </c>
      <c r="K3" s="143">
        <v>0.875</v>
      </c>
      <c r="L3" s="143">
        <v>2.75</v>
      </c>
      <c r="M3" s="143">
        <v>81.75</v>
      </c>
      <c r="N3" s="143" t="s">
        <v>118</v>
      </c>
      <c r="P3" s="229"/>
      <c r="R3" s="229"/>
      <c r="T3" s="229"/>
    </row>
    <row r="4" spans="1:28" ht="15.75" thickBot="1" x14ac:dyDescent="0.3">
      <c r="A4" s="3">
        <v>2024</v>
      </c>
      <c r="B4" s="3">
        <v>3</v>
      </c>
      <c r="C4" s="3">
        <v>3</v>
      </c>
      <c r="D4" s="3">
        <v>-8.5</v>
      </c>
      <c r="E4" s="4" t="s">
        <v>9</v>
      </c>
      <c r="F4" s="4" t="s">
        <v>9</v>
      </c>
      <c r="G4">
        <f t="shared" si="0"/>
        <v>-3.5</v>
      </c>
      <c r="H4" s="5">
        <v>45354</v>
      </c>
      <c r="I4" s="60">
        <f t="shared" si="1"/>
        <v>-8.5</v>
      </c>
      <c r="J4" s="55">
        <v>0</v>
      </c>
      <c r="K4" s="143">
        <v>2.125</v>
      </c>
      <c r="L4" s="143">
        <v>4.75</v>
      </c>
      <c r="M4" s="143">
        <v>76</v>
      </c>
      <c r="N4" s="143" t="s">
        <v>119</v>
      </c>
      <c r="P4" s="229"/>
      <c r="R4" s="229"/>
      <c r="T4" s="229"/>
    </row>
    <row r="5" spans="1:28" ht="15.75" thickBot="1" x14ac:dyDescent="0.3">
      <c r="A5" s="3">
        <v>2024</v>
      </c>
      <c r="B5" s="3">
        <v>3</v>
      </c>
      <c r="C5" s="3">
        <v>4</v>
      </c>
      <c r="D5" s="3">
        <v>-9.5</v>
      </c>
      <c r="E5" s="4" t="s">
        <v>9</v>
      </c>
      <c r="F5" s="4" t="s">
        <v>9</v>
      </c>
      <c r="G5">
        <f t="shared" si="0"/>
        <v>-4.5</v>
      </c>
      <c r="H5" s="5">
        <v>45355</v>
      </c>
      <c r="I5" s="60">
        <f t="shared" si="1"/>
        <v>-9.5</v>
      </c>
      <c r="J5" s="55">
        <v>2.7</v>
      </c>
      <c r="K5" s="143">
        <v>3.75</v>
      </c>
      <c r="L5" s="143">
        <v>8.75</v>
      </c>
      <c r="M5" s="143">
        <v>77.875</v>
      </c>
      <c r="N5" s="143" t="s">
        <v>119</v>
      </c>
      <c r="P5" s="229"/>
      <c r="R5" s="229"/>
      <c r="T5" s="229"/>
    </row>
    <row r="6" spans="1:28" ht="15.75" thickBot="1" x14ac:dyDescent="0.3">
      <c r="A6" s="3">
        <v>2024</v>
      </c>
      <c r="B6" s="3">
        <v>3</v>
      </c>
      <c r="C6" s="3">
        <v>5</v>
      </c>
      <c r="D6" s="3">
        <v>-5.5</v>
      </c>
      <c r="E6" s="4" t="s">
        <v>9</v>
      </c>
      <c r="F6" s="4" t="s">
        <v>9</v>
      </c>
      <c r="G6">
        <f t="shared" si="0"/>
        <v>-0.5</v>
      </c>
      <c r="H6" s="5">
        <v>45356</v>
      </c>
      <c r="I6" s="60">
        <f t="shared" si="1"/>
        <v>-5.5</v>
      </c>
      <c r="J6" s="55">
        <v>0.8</v>
      </c>
      <c r="K6" s="143">
        <v>3.5</v>
      </c>
      <c r="L6" s="143">
        <v>9</v>
      </c>
      <c r="M6" s="143">
        <v>69.375</v>
      </c>
      <c r="N6" s="143" t="s">
        <v>119</v>
      </c>
      <c r="P6" s="229"/>
      <c r="R6" s="229"/>
      <c r="T6" s="229"/>
    </row>
    <row r="7" spans="1:28" ht="15.75" thickBot="1" x14ac:dyDescent="0.3">
      <c r="A7" s="3">
        <v>2024</v>
      </c>
      <c r="B7" s="3">
        <v>3</v>
      </c>
      <c r="C7" s="3">
        <v>6</v>
      </c>
      <c r="D7" s="3">
        <v>-3.9</v>
      </c>
      <c r="E7" s="4" t="s">
        <v>10</v>
      </c>
      <c r="F7" s="4" t="s">
        <v>9</v>
      </c>
      <c r="G7">
        <f t="shared" si="0"/>
        <v>1.1000000000000001</v>
      </c>
      <c r="H7" s="5">
        <v>45357</v>
      </c>
      <c r="I7" s="60">
        <f t="shared" si="1"/>
        <v>-3.9</v>
      </c>
      <c r="J7" s="55">
        <v>0</v>
      </c>
      <c r="K7" s="143">
        <v>1.875</v>
      </c>
      <c r="L7" s="143">
        <v>6.125</v>
      </c>
      <c r="M7" s="143">
        <v>65.375</v>
      </c>
      <c r="N7" s="143" t="s">
        <v>120</v>
      </c>
      <c r="P7" s="229"/>
      <c r="R7" s="229"/>
      <c r="T7" s="229"/>
    </row>
    <row r="8" spans="1:28" ht="15.75" thickBot="1" x14ac:dyDescent="0.3">
      <c r="A8" s="3">
        <v>2024</v>
      </c>
      <c r="B8" s="3">
        <v>3</v>
      </c>
      <c r="C8" s="3">
        <v>7</v>
      </c>
      <c r="D8" s="3">
        <v>-6.2</v>
      </c>
      <c r="E8" s="4" t="s">
        <v>9</v>
      </c>
      <c r="F8" s="4" t="s">
        <v>9</v>
      </c>
      <c r="G8">
        <f t="shared" si="0"/>
        <v>-1.2000000000000002</v>
      </c>
      <c r="H8" s="5">
        <v>45358</v>
      </c>
      <c r="I8" s="60">
        <f t="shared" si="1"/>
        <v>-6.2</v>
      </c>
      <c r="J8" s="55">
        <v>0</v>
      </c>
      <c r="K8" s="143">
        <v>2.75</v>
      </c>
      <c r="L8" s="143">
        <v>6.375</v>
      </c>
      <c r="M8" s="143">
        <v>66.25</v>
      </c>
      <c r="N8" s="143" t="s">
        <v>119</v>
      </c>
      <c r="P8" s="229"/>
      <c r="R8" s="229"/>
      <c r="T8" s="229"/>
    </row>
    <row r="9" spans="1:28" ht="15.75" thickBot="1" x14ac:dyDescent="0.3">
      <c r="A9" s="3">
        <v>2024</v>
      </c>
      <c r="B9" s="3">
        <v>3</v>
      </c>
      <c r="C9" s="3">
        <v>8</v>
      </c>
      <c r="D9" s="3">
        <v>-6.1</v>
      </c>
      <c r="E9" s="4" t="s">
        <v>9</v>
      </c>
      <c r="F9" s="4" t="s">
        <v>9</v>
      </c>
      <c r="G9">
        <f t="shared" si="0"/>
        <v>-1.0999999999999996</v>
      </c>
      <c r="H9" s="5">
        <v>45359</v>
      </c>
      <c r="I9" s="60">
        <f t="shared" si="1"/>
        <v>-6.1</v>
      </c>
      <c r="J9" s="55">
        <v>0.3</v>
      </c>
      <c r="K9" s="143">
        <v>2.125</v>
      </c>
      <c r="L9" s="143">
        <v>4.875</v>
      </c>
      <c r="M9" s="143">
        <v>77.125</v>
      </c>
      <c r="N9" s="143" t="s">
        <v>119</v>
      </c>
      <c r="P9" s="229"/>
      <c r="R9" s="229"/>
      <c r="T9" s="229"/>
    </row>
    <row r="10" spans="1:28" ht="15.75" thickBot="1" x14ac:dyDescent="0.3">
      <c r="A10" s="3">
        <v>2024</v>
      </c>
      <c r="B10" s="3">
        <v>3</v>
      </c>
      <c r="C10" s="3">
        <v>9</v>
      </c>
      <c r="D10" s="3">
        <v>-9.4</v>
      </c>
      <c r="E10" s="4" t="s">
        <v>9</v>
      </c>
      <c r="F10" s="4" t="s">
        <v>9</v>
      </c>
      <c r="G10">
        <f t="shared" si="0"/>
        <v>-4.4000000000000004</v>
      </c>
      <c r="H10" s="5">
        <v>45360</v>
      </c>
      <c r="I10" s="60">
        <f t="shared" si="1"/>
        <v>-9.4</v>
      </c>
      <c r="J10" s="55">
        <v>0</v>
      </c>
      <c r="K10" s="143">
        <v>2</v>
      </c>
      <c r="L10" s="143">
        <v>4.875</v>
      </c>
      <c r="M10" s="143">
        <v>70</v>
      </c>
      <c r="N10" s="143" t="s">
        <v>121</v>
      </c>
      <c r="P10" s="229"/>
      <c r="R10" s="229"/>
      <c r="T10" s="229"/>
    </row>
    <row r="11" spans="1:28" ht="15.75" thickBot="1" x14ac:dyDescent="0.3">
      <c r="A11" s="3">
        <v>2024</v>
      </c>
      <c r="B11" s="3">
        <v>3</v>
      </c>
      <c r="C11" s="3">
        <v>10</v>
      </c>
      <c r="D11" s="3">
        <v>1.9</v>
      </c>
      <c r="E11" s="4" t="s">
        <v>11</v>
      </c>
      <c r="F11" s="4" t="s">
        <v>9</v>
      </c>
      <c r="G11">
        <f t="shared" si="0"/>
        <v>6.9</v>
      </c>
      <c r="H11" s="5">
        <v>45361</v>
      </c>
      <c r="I11" s="60">
        <f t="shared" si="1"/>
        <v>1.9</v>
      </c>
      <c r="J11" s="55">
        <v>0.3</v>
      </c>
      <c r="K11" s="143">
        <v>4.625</v>
      </c>
      <c r="L11" s="143">
        <v>11.5</v>
      </c>
      <c r="M11" s="143">
        <v>71.375</v>
      </c>
      <c r="N11" s="143" t="s">
        <v>119</v>
      </c>
      <c r="P11" s="229"/>
      <c r="R11" s="229"/>
      <c r="T11" s="229"/>
    </row>
    <row r="12" spans="1:28" ht="15.75" thickBot="1" x14ac:dyDescent="0.3">
      <c r="A12" s="3">
        <v>2024</v>
      </c>
      <c r="B12" s="3">
        <v>3</v>
      </c>
      <c r="C12" s="3">
        <v>11</v>
      </c>
      <c r="D12" s="3">
        <v>-0.4</v>
      </c>
      <c r="E12" s="4" t="s">
        <v>10</v>
      </c>
      <c r="F12" s="4" t="s">
        <v>9</v>
      </c>
      <c r="G12">
        <f t="shared" si="0"/>
        <v>4.5999999999999996</v>
      </c>
      <c r="H12" s="5">
        <v>45362</v>
      </c>
      <c r="I12" s="60">
        <f t="shared" si="1"/>
        <v>-0.4</v>
      </c>
      <c r="J12" s="55">
        <v>0.3</v>
      </c>
      <c r="K12" s="143">
        <v>3.875</v>
      </c>
      <c r="L12" s="143">
        <v>8.5</v>
      </c>
      <c r="M12" s="143">
        <v>76.25</v>
      </c>
      <c r="N12" s="143" t="s">
        <v>119</v>
      </c>
      <c r="P12" s="229"/>
      <c r="R12" s="229"/>
      <c r="T12" s="229"/>
    </row>
    <row r="13" spans="1:28" ht="15.75" thickBot="1" x14ac:dyDescent="0.3">
      <c r="A13" s="3">
        <v>2024</v>
      </c>
      <c r="B13" s="3">
        <v>3</v>
      </c>
      <c r="C13" s="3">
        <v>12</v>
      </c>
      <c r="D13" s="3">
        <v>-4.3</v>
      </c>
      <c r="E13" s="4" t="s">
        <v>10</v>
      </c>
      <c r="F13" s="4" t="s">
        <v>9</v>
      </c>
      <c r="G13">
        <f t="shared" si="0"/>
        <v>0.70000000000000018</v>
      </c>
      <c r="H13" s="5">
        <v>45363</v>
      </c>
      <c r="I13" s="60">
        <f t="shared" si="1"/>
        <v>-4.3</v>
      </c>
      <c r="J13" s="55">
        <v>1.6</v>
      </c>
      <c r="K13" s="143">
        <v>1.875</v>
      </c>
      <c r="L13" s="143">
        <v>4.625</v>
      </c>
      <c r="M13" s="143">
        <v>73</v>
      </c>
      <c r="N13" s="143" t="s">
        <v>121</v>
      </c>
      <c r="P13" s="229"/>
      <c r="R13" s="229"/>
      <c r="T13" s="229"/>
    </row>
    <row r="14" spans="1:28" ht="15.75" thickBot="1" x14ac:dyDescent="0.3">
      <c r="A14" s="3">
        <v>2024</v>
      </c>
      <c r="B14" s="3">
        <v>3</v>
      </c>
      <c r="C14" s="3">
        <v>13</v>
      </c>
      <c r="D14" s="3">
        <v>-5.8</v>
      </c>
      <c r="E14" s="4" t="s">
        <v>9</v>
      </c>
      <c r="F14" s="4" t="s">
        <v>9</v>
      </c>
      <c r="G14">
        <f t="shared" si="0"/>
        <v>-0.79999999999999982</v>
      </c>
      <c r="H14" s="5">
        <v>45364</v>
      </c>
      <c r="I14" s="60">
        <f t="shared" si="1"/>
        <v>-5.8</v>
      </c>
      <c r="J14" s="55">
        <v>9</v>
      </c>
      <c r="K14" s="143">
        <v>2</v>
      </c>
      <c r="L14" s="143">
        <v>5.25</v>
      </c>
      <c r="M14" s="143">
        <v>73.625</v>
      </c>
      <c r="N14" s="143" t="s">
        <v>119</v>
      </c>
      <c r="P14" s="229"/>
      <c r="R14" s="229"/>
      <c r="T14" s="229"/>
    </row>
    <row r="15" spans="1:28" ht="15.75" thickBot="1" x14ac:dyDescent="0.3">
      <c r="A15" s="3">
        <v>2024</v>
      </c>
      <c r="B15" s="3">
        <v>3</v>
      </c>
      <c r="C15" s="3">
        <v>14</v>
      </c>
      <c r="D15" s="3">
        <v>-9.1999999999999993</v>
      </c>
      <c r="E15" s="4" t="s">
        <v>9</v>
      </c>
      <c r="F15" s="4" t="s">
        <v>9</v>
      </c>
      <c r="G15">
        <f t="shared" si="0"/>
        <v>-4.1999999999999993</v>
      </c>
      <c r="H15" s="5">
        <v>45365</v>
      </c>
      <c r="I15" s="60">
        <f t="shared" si="1"/>
        <v>-9.1999999999999993</v>
      </c>
      <c r="J15" s="55">
        <v>0.9</v>
      </c>
      <c r="K15" s="143">
        <v>3.25</v>
      </c>
      <c r="L15" s="143">
        <v>7.375</v>
      </c>
      <c r="M15" s="143">
        <v>75.875</v>
      </c>
      <c r="N15" s="143" t="s">
        <v>119</v>
      </c>
      <c r="P15" s="229"/>
      <c r="R15" s="229"/>
      <c r="T15" s="229"/>
    </row>
    <row r="16" spans="1:28" ht="15.75" thickBot="1" x14ac:dyDescent="0.3">
      <c r="A16" s="3">
        <v>2024</v>
      </c>
      <c r="B16" s="3">
        <v>3</v>
      </c>
      <c r="C16" s="3">
        <v>15</v>
      </c>
      <c r="D16" s="3">
        <v>-12.3</v>
      </c>
      <c r="E16" s="4" t="s">
        <v>9</v>
      </c>
      <c r="F16" s="4" t="s">
        <v>9</v>
      </c>
      <c r="G16">
        <f t="shared" si="0"/>
        <v>-7.3000000000000007</v>
      </c>
      <c r="H16" s="5">
        <v>45366</v>
      </c>
      <c r="I16" s="60">
        <f t="shared" si="1"/>
        <v>-12.3</v>
      </c>
      <c r="J16" s="55">
        <v>0.4</v>
      </c>
      <c r="K16" s="143">
        <v>2.25</v>
      </c>
      <c r="L16" s="143">
        <v>5.875</v>
      </c>
      <c r="M16" s="143">
        <v>78.375</v>
      </c>
      <c r="N16" s="143" t="s">
        <v>119</v>
      </c>
      <c r="P16" s="229"/>
      <c r="R16" s="229"/>
      <c r="T16" s="229"/>
    </row>
    <row r="17" spans="1:20" ht="15.75" thickBot="1" x14ac:dyDescent="0.3">
      <c r="A17" s="3">
        <v>2024</v>
      </c>
      <c r="B17" s="3">
        <v>3</v>
      </c>
      <c r="C17" s="3">
        <v>16</v>
      </c>
      <c r="D17" s="3">
        <v>-7.7</v>
      </c>
      <c r="E17" s="4" t="s">
        <v>9</v>
      </c>
      <c r="F17" s="4" t="s">
        <v>9</v>
      </c>
      <c r="G17">
        <f t="shared" si="0"/>
        <v>-2.7</v>
      </c>
      <c r="H17" s="5">
        <v>45367</v>
      </c>
      <c r="I17" s="60">
        <f t="shared" si="1"/>
        <v>-7.7</v>
      </c>
      <c r="J17" s="55">
        <v>0</v>
      </c>
      <c r="K17" s="143">
        <v>4.875</v>
      </c>
      <c r="L17" s="143">
        <v>10.875</v>
      </c>
      <c r="M17" s="143">
        <v>74.125</v>
      </c>
      <c r="N17" s="143" t="s">
        <v>119</v>
      </c>
      <c r="P17" s="229"/>
      <c r="R17" s="229"/>
      <c r="T17" s="229"/>
    </row>
    <row r="18" spans="1:20" ht="16.5" thickBot="1" x14ac:dyDescent="0.3">
      <c r="A18" s="3">
        <v>2024</v>
      </c>
      <c r="B18" s="3">
        <v>3</v>
      </c>
      <c r="C18" s="3">
        <v>17</v>
      </c>
      <c r="D18" s="3">
        <v>-2.4</v>
      </c>
      <c r="E18" s="4" t="s">
        <v>10</v>
      </c>
      <c r="F18" s="8" t="s">
        <v>10</v>
      </c>
      <c r="G18">
        <f t="shared" si="0"/>
        <v>2.6</v>
      </c>
      <c r="H18" s="5">
        <v>45368</v>
      </c>
      <c r="I18" s="60">
        <f t="shared" si="1"/>
        <v>-2.4</v>
      </c>
      <c r="J18" s="55">
        <v>1.7</v>
      </c>
      <c r="K18" s="165">
        <v>3.5</v>
      </c>
      <c r="L18" s="165">
        <v>8.25</v>
      </c>
      <c r="M18" s="165">
        <v>64.875</v>
      </c>
      <c r="N18" s="166" t="s">
        <v>122</v>
      </c>
      <c r="P18" s="229"/>
      <c r="R18" s="229"/>
      <c r="T18" s="229"/>
    </row>
    <row r="19" spans="1:20" ht="16.5" thickBot="1" x14ac:dyDescent="0.3">
      <c r="A19" s="3">
        <v>2024</v>
      </c>
      <c r="B19" s="3">
        <v>3</v>
      </c>
      <c r="C19" s="3">
        <v>18</v>
      </c>
      <c r="D19" s="3">
        <v>0.5</v>
      </c>
      <c r="E19" s="4" t="s">
        <v>11</v>
      </c>
      <c r="F19" s="8" t="s">
        <v>10</v>
      </c>
      <c r="G19">
        <f t="shared" si="0"/>
        <v>5.5</v>
      </c>
      <c r="H19" s="5">
        <v>45369</v>
      </c>
      <c r="I19" s="60">
        <f t="shared" si="1"/>
        <v>0.5</v>
      </c>
      <c r="J19" s="55">
        <v>0</v>
      </c>
      <c r="K19" s="167">
        <v>2.125</v>
      </c>
      <c r="L19" s="167">
        <v>5.25</v>
      </c>
      <c r="M19" s="167">
        <v>68.25</v>
      </c>
      <c r="N19" s="168" t="s">
        <v>120</v>
      </c>
      <c r="P19" s="229"/>
      <c r="R19" s="229"/>
      <c r="T19" s="229"/>
    </row>
    <row r="20" spans="1:20" ht="16.5" thickBot="1" x14ac:dyDescent="0.3">
      <c r="A20" s="3">
        <v>2024</v>
      </c>
      <c r="B20" s="3">
        <v>3</v>
      </c>
      <c r="C20" s="3">
        <v>19</v>
      </c>
      <c r="D20" s="3">
        <v>0.2</v>
      </c>
      <c r="E20" s="4" t="s">
        <v>11</v>
      </c>
      <c r="F20" s="8" t="s">
        <v>10</v>
      </c>
      <c r="G20">
        <f t="shared" si="0"/>
        <v>5.2</v>
      </c>
      <c r="H20" s="5">
        <v>45370</v>
      </c>
      <c r="I20" s="60">
        <f t="shared" si="1"/>
        <v>0.2</v>
      </c>
      <c r="J20" s="55">
        <v>0</v>
      </c>
      <c r="K20" s="167">
        <v>2.625</v>
      </c>
      <c r="L20" s="167">
        <v>6.25</v>
      </c>
      <c r="M20" s="167">
        <v>65.25</v>
      </c>
      <c r="N20" s="168" t="s">
        <v>119</v>
      </c>
      <c r="P20" s="229"/>
      <c r="R20" s="229"/>
      <c r="T20" s="229"/>
    </row>
    <row r="21" spans="1:20" ht="15.75" customHeight="1" thickBot="1" x14ac:dyDescent="0.3">
      <c r="A21" s="3">
        <v>2024</v>
      </c>
      <c r="B21" s="3">
        <v>3</v>
      </c>
      <c r="C21" s="3">
        <v>20</v>
      </c>
      <c r="D21" s="3">
        <v>0</v>
      </c>
      <c r="E21" s="4" t="s">
        <v>11</v>
      </c>
      <c r="F21" s="8" t="s">
        <v>10</v>
      </c>
      <c r="G21">
        <f t="shared" si="0"/>
        <v>5</v>
      </c>
      <c r="H21" s="5">
        <v>45371</v>
      </c>
      <c r="I21" s="60">
        <f t="shared" si="1"/>
        <v>0</v>
      </c>
      <c r="J21" s="55">
        <v>2.4</v>
      </c>
      <c r="K21" s="167">
        <v>4</v>
      </c>
      <c r="L21" s="167">
        <v>7.5</v>
      </c>
      <c r="M21" s="167">
        <v>80.25</v>
      </c>
      <c r="N21" s="168" t="s">
        <v>123</v>
      </c>
      <c r="P21" s="229"/>
      <c r="R21" s="229"/>
      <c r="T21" s="229"/>
    </row>
    <row r="22" spans="1:20" ht="15.75" customHeight="1" thickBot="1" x14ac:dyDescent="0.3">
      <c r="A22" s="3">
        <v>2024</v>
      </c>
      <c r="B22" s="3">
        <v>3</v>
      </c>
      <c r="C22" s="3">
        <v>21</v>
      </c>
      <c r="D22" s="3">
        <v>-3.7</v>
      </c>
      <c r="E22" s="4" t="s">
        <v>10</v>
      </c>
      <c r="F22" s="8" t="s">
        <v>10</v>
      </c>
      <c r="G22">
        <f t="shared" si="0"/>
        <v>1.2999999999999998</v>
      </c>
      <c r="H22" s="5">
        <v>45372</v>
      </c>
      <c r="I22" s="60">
        <f t="shared" si="1"/>
        <v>-3.7</v>
      </c>
      <c r="J22" s="55">
        <v>0</v>
      </c>
      <c r="K22" s="167">
        <v>3.25</v>
      </c>
      <c r="L22" s="167">
        <v>6.625</v>
      </c>
      <c r="M22" s="167">
        <v>62.75</v>
      </c>
      <c r="N22" s="168" t="s">
        <v>123</v>
      </c>
      <c r="P22" s="229"/>
      <c r="R22" s="229"/>
      <c r="T22" s="229"/>
    </row>
    <row r="23" spans="1:20" ht="15.75" customHeight="1" thickBot="1" x14ac:dyDescent="0.3">
      <c r="A23" s="3">
        <v>2024</v>
      </c>
      <c r="B23" s="3">
        <v>3</v>
      </c>
      <c r="C23" s="3">
        <v>22</v>
      </c>
      <c r="D23" s="3">
        <v>-4.4000000000000004</v>
      </c>
      <c r="E23" s="4" t="s">
        <v>10</v>
      </c>
      <c r="F23" s="8" t="s">
        <v>10</v>
      </c>
      <c r="G23">
        <f t="shared" si="0"/>
        <v>0.59999999999999964</v>
      </c>
      <c r="H23" s="5">
        <v>45373</v>
      </c>
      <c r="I23" s="60">
        <f t="shared" si="1"/>
        <v>-4.4000000000000004</v>
      </c>
      <c r="J23" s="55">
        <v>0</v>
      </c>
      <c r="K23" s="167">
        <v>3.625</v>
      </c>
      <c r="L23" s="167">
        <v>8</v>
      </c>
      <c r="M23" s="167">
        <v>63.625</v>
      </c>
      <c r="N23" s="168" t="s">
        <v>122</v>
      </c>
      <c r="P23" s="229"/>
      <c r="R23" s="229"/>
      <c r="T23" s="229"/>
    </row>
    <row r="24" spans="1:20" ht="15.75" customHeight="1" thickBot="1" x14ac:dyDescent="0.3">
      <c r="A24" s="52">
        <v>2024</v>
      </c>
      <c r="B24" s="52">
        <v>3</v>
      </c>
      <c r="C24" s="52">
        <v>23</v>
      </c>
      <c r="D24" s="52">
        <v>-1.1000000000000001</v>
      </c>
      <c r="E24" s="54" t="s">
        <v>10</v>
      </c>
      <c r="F24" s="8" t="s">
        <v>10</v>
      </c>
      <c r="G24" s="30">
        <f t="shared" si="0"/>
        <v>3.9</v>
      </c>
      <c r="H24" s="31">
        <v>45374</v>
      </c>
      <c r="I24" s="117">
        <f t="shared" si="1"/>
        <v>-1.1000000000000001</v>
      </c>
      <c r="J24" s="55">
        <v>0</v>
      </c>
      <c r="K24" s="167">
        <v>2.875</v>
      </c>
      <c r="L24" s="167">
        <v>7</v>
      </c>
      <c r="M24" s="167">
        <v>67.5</v>
      </c>
      <c r="N24" s="168" t="s">
        <v>119</v>
      </c>
      <c r="P24" s="229"/>
      <c r="R24" s="229"/>
      <c r="T24" s="229"/>
    </row>
    <row r="25" spans="1:20" ht="15.75" customHeight="1" thickBot="1" x14ac:dyDescent="0.3">
      <c r="A25" s="3">
        <v>2024</v>
      </c>
      <c r="B25" s="3">
        <v>3</v>
      </c>
      <c r="C25" s="3">
        <v>24</v>
      </c>
      <c r="D25" s="3">
        <v>0.6</v>
      </c>
      <c r="E25" s="4" t="s">
        <v>11</v>
      </c>
      <c r="F25" s="11" t="s">
        <v>11</v>
      </c>
      <c r="G25">
        <f>D25</f>
        <v>0.6</v>
      </c>
      <c r="H25" s="5">
        <v>45375</v>
      </c>
      <c r="I25" s="60">
        <f t="shared" si="1"/>
        <v>0.6</v>
      </c>
      <c r="J25" s="55">
        <v>0</v>
      </c>
      <c r="K25" s="167">
        <v>2.375</v>
      </c>
      <c r="L25" s="167">
        <v>4.75</v>
      </c>
      <c r="M25" s="167">
        <v>64.375</v>
      </c>
      <c r="N25" s="168" t="s">
        <v>119</v>
      </c>
      <c r="P25" s="229"/>
      <c r="R25" s="229"/>
      <c r="T25" s="229"/>
    </row>
    <row r="26" spans="1:20" ht="15.75" customHeight="1" thickBot="1" x14ac:dyDescent="0.3">
      <c r="A26" s="3">
        <v>2024</v>
      </c>
      <c r="B26" s="3">
        <v>3</v>
      </c>
      <c r="C26" s="3">
        <v>25</v>
      </c>
      <c r="D26" s="3">
        <v>1.1000000000000001</v>
      </c>
      <c r="E26" s="4" t="s">
        <v>11</v>
      </c>
      <c r="F26" s="11" t="s">
        <v>11</v>
      </c>
      <c r="G26">
        <f t="shared" ref="G26:G49" si="2">D26</f>
        <v>1.1000000000000001</v>
      </c>
      <c r="H26" s="5">
        <v>45376</v>
      </c>
      <c r="I26" s="60">
        <f t="shared" si="1"/>
        <v>1.1000000000000001</v>
      </c>
      <c r="J26" s="55">
        <v>1.5</v>
      </c>
      <c r="K26" s="167">
        <v>5.5</v>
      </c>
      <c r="L26" s="167">
        <v>9.875</v>
      </c>
      <c r="M26" s="167">
        <v>78.625</v>
      </c>
      <c r="N26" s="168" t="s">
        <v>122</v>
      </c>
      <c r="P26" s="229"/>
      <c r="R26" s="229"/>
      <c r="T26" s="229"/>
    </row>
    <row r="27" spans="1:20" ht="15.75" customHeight="1" thickBot="1" x14ac:dyDescent="0.3">
      <c r="A27" s="3">
        <v>2024</v>
      </c>
      <c r="B27" s="3">
        <v>3</v>
      </c>
      <c r="C27" s="3">
        <v>26</v>
      </c>
      <c r="D27" s="3">
        <v>1</v>
      </c>
      <c r="E27" s="4" t="s">
        <v>11</v>
      </c>
      <c r="F27" s="11" t="s">
        <v>11</v>
      </c>
      <c r="G27">
        <f t="shared" si="2"/>
        <v>1</v>
      </c>
      <c r="H27" s="5">
        <v>45377</v>
      </c>
      <c r="I27" s="60">
        <f t="shared" si="1"/>
        <v>1</v>
      </c>
      <c r="J27" s="55">
        <v>0</v>
      </c>
      <c r="K27" s="167">
        <v>2.625</v>
      </c>
      <c r="L27" s="167">
        <v>5.75</v>
      </c>
      <c r="M27" s="167">
        <v>77.625</v>
      </c>
      <c r="N27" s="168" t="s">
        <v>121</v>
      </c>
      <c r="P27" s="229"/>
      <c r="R27" s="229"/>
      <c r="T27" s="229"/>
    </row>
    <row r="28" spans="1:20" ht="15.75" customHeight="1" thickBot="1" x14ac:dyDescent="0.3">
      <c r="A28" s="3">
        <v>2024</v>
      </c>
      <c r="B28" s="3">
        <v>3</v>
      </c>
      <c r="C28" s="3">
        <v>27</v>
      </c>
      <c r="D28" s="3">
        <v>1.5</v>
      </c>
      <c r="E28" s="4" t="s">
        <v>11</v>
      </c>
      <c r="F28" s="11" t="s">
        <v>11</v>
      </c>
      <c r="G28">
        <f t="shared" si="2"/>
        <v>1.5</v>
      </c>
      <c r="H28" s="5">
        <v>45378</v>
      </c>
      <c r="I28" s="60">
        <f t="shared" si="1"/>
        <v>1.5</v>
      </c>
      <c r="J28" s="55">
        <v>0</v>
      </c>
      <c r="K28" s="167">
        <v>1</v>
      </c>
      <c r="L28" s="167">
        <v>3</v>
      </c>
      <c r="M28" s="167">
        <v>63.125</v>
      </c>
      <c r="N28" s="168" t="s">
        <v>118</v>
      </c>
      <c r="P28" s="229"/>
      <c r="R28" s="229"/>
      <c r="T28" s="229"/>
    </row>
    <row r="29" spans="1:20" ht="15.75" customHeight="1" thickBot="1" x14ac:dyDescent="0.3">
      <c r="A29" s="3">
        <v>2024</v>
      </c>
      <c r="B29" s="3">
        <v>3</v>
      </c>
      <c r="C29" s="3">
        <v>28</v>
      </c>
      <c r="D29" s="3">
        <v>3.8</v>
      </c>
      <c r="E29" s="4" t="s">
        <v>11</v>
      </c>
      <c r="F29" s="11" t="s">
        <v>11</v>
      </c>
      <c r="G29">
        <f t="shared" si="2"/>
        <v>3.8</v>
      </c>
      <c r="H29" s="5">
        <v>45379</v>
      </c>
      <c r="I29" s="60">
        <f t="shared" si="1"/>
        <v>3.8</v>
      </c>
      <c r="J29" s="55">
        <v>0</v>
      </c>
      <c r="K29" s="167">
        <v>1.375</v>
      </c>
      <c r="L29" s="167">
        <v>4.125</v>
      </c>
      <c r="M29" s="167">
        <v>79.375</v>
      </c>
      <c r="N29" s="168" t="s">
        <v>117</v>
      </c>
      <c r="P29" s="229"/>
      <c r="R29" s="229"/>
      <c r="T29" s="229"/>
    </row>
    <row r="30" spans="1:20" ht="15.75" customHeight="1" thickBot="1" x14ac:dyDescent="0.3">
      <c r="A30" s="3">
        <v>2024</v>
      </c>
      <c r="B30" s="3">
        <v>3</v>
      </c>
      <c r="C30" s="3">
        <v>29</v>
      </c>
      <c r="D30" s="3">
        <v>4</v>
      </c>
      <c r="E30" s="4" t="s">
        <v>11</v>
      </c>
      <c r="F30" s="11" t="s">
        <v>11</v>
      </c>
      <c r="G30">
        <f t="shared" si="2"/>
        <v>4</v>
      </c>
      <c r="H30" s="5">
        <v>45380</v>
      </c>
      <c r="I30" s="60">
        <f t="shared" si="1"/>
        <v>4</v>
      </c>
      <c r="J30" s="55">
        <v>0</v>
      </c>
      <c r="K30" s="167">
        <v>3.125</v>
      </c>
      <c r="L30" s="167">
        <v>9.5</v>
      </c>
      <c r="M30" s="167">
        <v>69.875</v>
      </c>
      <c r="N30" s="168" t="s">
        <v>119</v>
      </c>
      <c r="P30" s="229"/>
      <c r="R30" s="229"/>
      <c r="T30" s="229"/>
    </row>
    <row r="31" spans="1:20" ht="15.75" customHeight="1" thickBot="1" x14ac:dyDescent="0.3">
      <c r="A31" s="3">
        <v>2024</v>
      </c>
      <c r="B31" s="3">
        <v>3</v>
      </c>
      <c r="C31" s="3">
        <v>30</v>
      </c>
      <c r="D31" s="3">
        <v>4.7</v>
      </c>
      <c r="E31" s="4" t="s">
        <v>11</v>
      </c>
      <c r="F31" s="11" t="s">
        <v>11</v>
      </c>
      <c r="G31">
        <f t="shared" si="2"/>
        <v>4.7</v>
      </c>
      <c r="H31" s="5">
        <v>45381</v>
      </c>
      <c r="I31" s="60">
        <f t="shared" si="1"/>
        <v>4.7</v>
      </c>
      <c r="J31" s="55">
        <v>0.4</v>
      </c>
      <c r="K31" s="167">
        <v>3.25</v>
      </c>
      <c r="L31" s="167">
        <v>8.25</v>
      </c>
      <c r="M31" s="167">
        <v>75.25</v>
      </c>
      <c r="N31" s="168" t="s">
        <v>119</v>
      </c>
      <c r="P31" s="229"/>
      <c r="R31" s="229"/>
      <c r="T31" s="229"/>
    </row>
    <row r="32" spans="1:20" ht="15.75" customHeight="1" thickBot="1" x14ac:dyDescent="0.3">
      <c r="A32" s="3">
        <v>2024</v>
      </c>
      <c r="B32" s="3">
        <v>3</v>
      </c>
      <c r="C32" s="3">
        <v>31</v>
      </c>
      <c r="D32" s="3">
        <v>1.1000000000000001</v>
      </c>
      <c r="E32" s="4" t="s">
        <v>11</v>
      </c>
      <c r="F32" s="11" t="s">
        <v>11</v>
      </c>
      <c r="G32">
        <f t="shared" si="2"/>
        <v>1.1000000000000001</v>
      </c>
      <c r="H32" s="5">
        <v>45382</v>
      </c>
      <c r="I32" s="60">
        <f t="shared" si="1"/>
        <v>1.1000000000000001</v>
      </c>
      <c r="J32" s="55">
        <v>3</v>
      </c>
      <c r="K32" s="167">
        <v>5.25</v>
      </c>
      <c r="L32" s="167">
        <v>10</v>
      </c>
      <c r="M32" s="167">
        <v>78.125</v>
      </c>
      <c r="N32" s="168" t="s">
        <v>122</v>
      </c>
      <c r="P32" s="229"/>
      <c r="R32" s="229"/>
      <c r="T32" s="229"/>
    </row>
    <row r="33" spans="1:20" ht="15.75" customHeight="1" thickBot="1" x14ac:dyDescent="0.3">
      <c r="A33" s="3">
        <v>2024</v>
      </c>
      <c r="B33" s="3">
        <v>4</v>
      </c>
      <c r="C33" s="3">
        <v>1</v>
      </c>
      <c r="D33" s="3">
        <v>1.8</v>
      </c>
      <c r="E33" s="4" t="s">
        <v>11</v>
      </c>
      <c r="F33" s="11" t="s">
        <v>11</v>
      </c>
      <c r="G33">
        <f t="shared" si="2"/>
        <v>1.8</v>
      </c>
      <c r="H33" s="5">
        <v>45383</v>
      </c>
      <c r="I33" s="60">
        <f t="shared" si="1"/>
        <v>1.8</v>
      </c>
      <c r="J33" s="55">
        <v>0</v>
      </c>
      <c r="K33" s="167">
        <v>2</v>
      </c>
      <c r="L33" s="167">
        <v>4.75</v>
      </c>
      <c r="M33" s="167">
        <v>81.75</v>
      </c>
      <c r="N33" s="168" t="s">
        <v>119</v>
      </c>
      <c r="P33" s="229"/>
      <c r="R33" s="229"/>
      <c r="T33" s="229"/>
    </row>
    <row r="34" spans="1:20" ht="15.75" customHeight="1" thickBot="1" x14ac:dyDescent="0.3">
      <c r="A34" s="3">
        <v>2024</v>
      </c>
      <c r="B34" s="3">
        <v>4</v>
      </c>
      <c r="C34" s="3">
        <v>2</v>
      </c>
      <c r="D34" s="3">
        <v>3.1</v>
      </c>
      <c r="E34" s="4" t="s">
        <v>11</v>
      </c>
      <c r="F34" s="11" t="s">
        <v>11</v>
      </c>
      <c r="G34">
        <f t="shared" si="2"/>
        <v>3.1</v>
      </c>
      <c r="H34" s="5">
        <v>45384</v>
      </c>
      <c r="I34" s="60">
        <f t="shared" si="1"/>
        <v>3.1</v>
      </c>
      <c r="J34" s="55">
        <v>0</v>
      </c>
      <c r="K34" s="167">
        <v>1.75</v>
      </c>
      <c r="L34" s="167">
        <v>5.625</v>
      </c>
      <c r="M34" s="167">
        <v>78.375</v>
      </c>
      <c r="N34" s="168" t="s">
        <v>119</v>
      </c>
      <c r="P34" s="229"/>
      <c r="R34" s="229"/>
      <c r="T34" s="229"/>
    </row>
    <row r="35" spans="1:20" ht="15.75" customHeight="1" thickBot="1" x14ac:dyDescent="0.3">
      <c r="A35" s="3">
        <v>2024</v>
      </c>
      <c r="B35" s="3">
        <v>4</v>
      </c>
      <c r="C35" s="3">
        <v>3</v>
      </c>
      <c r="D35" s="3">
        <v>2.6</v>
      </c>
      <c r="E35" s="4" t="s">
        <v>11</v>
      </c>
      <c r="F35" s="11" t="s">
        <v>11</v>
      </c>
      <c r="G35">
        <f t="shared" si="2"/>
        <v>2.6</v>
      </c>
      <c r="H35" s="5">
        <v>45385</v>
      </c>
      <c r="I35" s="60">
        <f t="shared" si="1"/>
        <v>2.6</v>
      </c>
      <c r="J35" s="55">
        <v>0.3</v>
      </c>
      <c r="K35" s="167">
        <v>2.375</v>
      </c>
      <c r="L35" s="167">
        <v>5.875</v>
      </c>
      <c r="M35" s="167">
        <v>80.25</v>
      </c>
      <c r="N35" s="168" t="s">
        <v>122</v>
      </c>
      <c r="P35" s="229"/>
      <c r="R35" s="229"/>
      <c r="T35" s="229"/>
    </row>
    <row r="36" spans="1:20" ht="15.75" customHeight="1" thickBot="1" x14ac:dyDescent="0.3">
      <c r="A36" s="3">
        <v>2024</v>
      </c>
      <c r="B36" s="3">
        <v>4</v>
      </c>
      <c r="C36" s="3">
        <v>4</v>
      </c>
      <c r="D36" s="3">
        <v>4.3</v>
      </c>
      <c r="E36" s="4" t="s">
        <v>11</v>
      </c>
      <c r="F36" s="11" t="s">
        <v>11</v>
      </c>
      <c r="G36">
        <f t="shared" si="2"/>
        <v>4.3</v>
      </c>
      <c r="H36" s="5">
        <v>45386</v>
      </c>
      <c r="I36" s="60">
        <f t="shared" si="1"/>
        <v>4.3</v>
      </c>
      <c r="J36" s="55">
        <v>0</v>
      </c>
      <c r="K36" s="167">
        <v>2.625</v>
      </c>
      <c r="L36" s="167">
        <v>6.375</v>
      </c>
      <c r="M36" s="167">
        <v>69.25</v>
      </c>
      <c r="N36" s="168" t="s">
        <v>119</v>
      </c>
      <c r="P36" s="229"/>
      <c r="R36" s="229"/>
      <c r="T36" s="229"/>
    </row>
    <row r="37" spans="1:20" ht="15.75" customHeight="1" thickBot="1" x14ac:dyDescent="0.3">
      <c r="A37" s="3">
        <v>2024</v>
      </c>
      <c r="B37" s="3">
        <v>4</v>
      </c>
      <c r="C37" s="3">
        <v>5</v>
      </c>
      <c r="D37" s="3">
        <v>9.1</v>
      </c>
      <c r="E37" s="4" t="s">
        <v>12</v>
      </c>
      <c r="F37" s="11" t="s">
        <v>11</v>
      </c>
      <c r="G37">
        <f t="shared" si="2"/>
        <v>9.1</v>
      </c>
      <c r="H37" s="5">
        <v>45387</v>
      </c>
      <c r="I37" s="60">
        <f t="shared" si="1"/>
        <v>9.1</v>
      </c>
      <c r="J37" s="55">
        <v>0</v>
      </c>
      <c r="K37" s="167">
        <v>0.625</v>
      </c>
      <c r="L37" s="167">
        <v>2.625</v>
      </c>
      <c r="M37" s="167">
        <v>70.25</v>
      </c>
      <c r="N37" s="168" t="s">
        <v>124</v>
      </c>
      <c r="P37" s="229"/>
      <c r="R37" s="229"/>
      <c r="T37" s="229"/>
    </row>
    <row r="38" spans="1:20" ht="15.75" customHeight="1" thickBot="1" x14ac:dyDescent="0.3">
      <c r="A38" s="3">
        <v>2024</v>
      </c>
      <c r="B38" s="3">
        <v>4</v>
      </c>
      <c r="C38" s="3">
        <v>6</v>
      </c>
      <c r="D38" s="3">
        <v>9.1</v>
      </c>
      <c r="E38" s="4" t="s">
        <v>12</v>
      </c>
      <c r="F38" s="11" t="s">
        <v>11</v>
      </c>
      <c r="G38">
        <f t="shared" si="2"/>
        <v>9.1</v>
      </c>
      <c r="H38" s="5">
        <v>45388</v>
      </c>
      <c r="I38" s="60">
        <f t="shared" si="1"/>
        <v>9.1</v>
      </c>
      <c r="J38" s="55">
        <v>0</v>
      </c>
      <c r="K38" s="167">
        <v>0.75</v>
      </c>
      <c r="L38" s="167">
        <v>2.75</v>
      </c>
      <c r="M38" s="167">
        <v>62.875</v>
      </c>
      <c r="N38" s="168" t="s">
        <v>125</v>
      </c>
      <c r="P38" s="229"/>
      <c r="R38" s="229"/>
      <c r="T38" s="229"/>
    </row>
    <row r="39" spans="1:20" ht="15.75" customHeight="1" thickBot="1" x14ac:dyDescent="0.3">
      <c r="A39" s="3">
        <v>2024</v>
      </c>
      <c r="B39" s="3">
        <v>4</v>
      </c>
      <c r="C39" s="3">
        <v>7</v>
      </c>
      <c r="D39" s="3">
        <v>7.1</v>
      </c>
      <c r="E39" s="4" t="s">
        <v>12</v>
      </c>
      <c r="F39" s="11" t="s">
        <v>11</v>
      </c>
      <c r="G39">
        <f t="shared" si="2"/>
        <v>7.1</v>
      </c>
      <c r="H39" s="5">
        <v>45389</v>
      </c>
      <c r="I39" s="60">
        <f t="shared" si="1"/>
        <v>7.1</v>
      </c>
      <c r="J39" s="55">
        <v>0</v>
      </c>
      <c r="K39" s="167">
        <v>1.75</v>
      </c>
      <c r="L39" s="167">
        <v>5.375</v>
      </c>
      <c r="M39" s="167">
        <v>67.875</v>
      </c>
      <c r="N39" s="168" t="s">
        <v>119</v>
      </c>
      <c r="P39" s="229"/>
      <c r="R39" s="229"/>
      <c r="T39" s="229"/>
    </row>
    <row r="40" spans="1:20" ht="15.75" customHeight="1" thickBot="1" x14ac:dyDescent="0.3">
      <c r="A40" s="3">
        <v>2024</v>
      </c>
      <c r="B40" s="3">
        <v>4</v>
      </c>
      <c r="C40" s="3">
        <v>8</v>
      </c>
      <c r="D40" s="3">
        <v>4</v>
      </c>
      <c r="E40" s="4" t="s">
        <v>11</v>
      </c>
      <c r="F40" s="11" t="s">
        <v>11</v>
      </c>
      <c r="G40">
        <f t="shared" si="2"/>
        <v>4</v>
      </c>
      <c r="H40" s="5">
        <v>45390</v>
      </c>
      <c r="I40" s="60">
        <f t="shared" si="1"/>
        <v>4</v>
      </c>
      <c r="J40" s="55">
        <v>0</v>
      </c>
      <c r="K40" s="167">
        <v>1.375</v>
      </c>
      <c r="L40" s="167">
        <v>4.375</v>
      </c>
      <c r="M40" s="167">
        <v>60.75</v>
      </c>
      <c r="N40" s="168" t="s">
        <v>118</v>
      </c>
      <c r="P40" s="229"/>
      <c r="R40" s="229"/>
      <c r="T40" s="229"/>
    </row>
    <row r="41" spans="1:20" ht="15.75" customHeight="1" thickBot="1" x14ac:dyDescent="0.3">
      <c r="A41" s="3">
        <v>2024</v>
      </c>
      <c r="B41" s="3">
        <v>4</v>
      </c>
      <c r="C41" s="3">
        <v>9</v>
      </c>
      <c r="D41" s="3">
        <v>8.6</v>
      </c>
      <c r="E41" s="4" t="s">
        <v>12</v>
      </c>
      <c r="F41" s="11" t="s">
        <v>11</v>
      </c>
      <c r="G41">
        <f t="shared" si="2"/>
        <v>8.6</v>
      </c>
      <c r="H41" s="5">
        <v>45391</v>
      </c>
      <c r="I41" s="60">
        <f t="shared" si="1"/>
        <v>8.6</v>
      </c>
      <c r="J41" s="55">
        <v>4.5999999999999996</v>
      </c>
      <c r="K41" s="167">
        <v>3.25</v>
      </c>
      <c r="L41" s="167">
        <v>8.125</v>
      </c>
      <c r="M41" s="167">
        <v>85.25</v>
      </c>
      <c r="N41" s="168" t="s">
        <v>119</v>
      </c>
      <c r="P41" s="229"/>
      <c r="R41" s="229"/>
      <c r="T41" s="229"/>
    </row>
    <row r="42" spans="1:20" ht="15.75" customHeight="1" thickBot="1" x14ac:dyDescent="0.3">
      <c r="A42" s="3">
        <v>2024</v>
      </c>
      <c r="B42" s="3">
        <v>4</v>
      </c>
      <c r="C42" s="3">
        <v>10</v>
      </c>
      <c r="D42" s="3">
        <v>5.5</v>
      </c>
      <c r="E42" s="4" t="s">
        <v>12</v>
      </c>
      <c r="F42" s="11" t="s">
        <v>11</v>
      </c>
      <c r="G42">
        <f t="shared" si="2"/>
        <v>5.5</v>
      </c>
      <c r="H42" s="5">
        <v>45392</v>
      </c>
      <c r="I42" s="60">
        <f t="shared" si="1"/>
        <v>5.5</v>
      </c>
      <c r="J42" s="55">
        <v>9.3000000000000007</v>
      </c>
      <c r="K42" s="167">
        <v>2</v>
      </c>
      <c r="L42" s="167">
        <v>6.125</v>
      </c>
      <c r="M42" s="167">
        <v>88.125</v>
      </c>
      <c r="N42" s="168" t="s">
        <v>126</v>
      </c>
      <c r="P42" s="229"/>
      <c r="R42" s="229"/>
      <c r="T42" s="229"/>
    </row>
    <row r="43" spans="1:20" ht="15.75" customHeight="1" thickBot="1" x14ac:dyDescent="0.3">
      <c r="A43" s="3">
        <v>2024</v>
      </c>
      <c r="B43" s="3">
        <v>4</v>
      </c>
      <c r="C43" s="3">
        <v>11</v>
      </c>
      <c r="D43" s="3">
        <v>1.5</v>
      </c>
      <c r="E43" s="4" t="s">
        <v>11</v>
      </c>
      <c r="F43" s="11" t="s">
        <v>11</v>
      </c>
      <c r="G43">
        <f t="shared" si="2"/>
        <v>1.5</v>
      </c>
      <c r="H43" s="5">
        <v>45393</v>
      </c>
      <c r="I43" s="60">
        <f t="shared" si="1"/>
        <v>1.5</v>
      </c>
      <c r="J43" s="55">
        <v>4.0999999999999996</v>
      </c>
      <c r="K43" s="167">
        <v>1.375</v>
      </c>
      <c r="L43" s="167">
        <v>5.375</v>
      </c>
      <c r="M43" s="167">
        <v>91.75</v>
      </c>
      <c r="N43" s="168" t="s">
        <v>127</v>
      </c>
      <c r="P43" s="229"/>
      <c r="R43" s="229"/>
      <c r="T43" s="229"/>
    </row>
    <row r="44" spans="1:20" ht="15.75" customHeight="1" thickBot="1" x14ac:dyDescent="0.3">
      <c r="A44" s="3">
        <v>2024</v>
      </c>
      <c r="B44" s="3">
        <v>4</v>
      </c>
      <c r="C44" s="3">
        <v>12</v>
      </c>
      <c r="D44" s="3">
        <v>-2.8</v>
      </c>
      <c r="E44" s="4" t="s">
        <v>10</v>
      </c>
      <c r="F44" s="11" t="s">
        <v>11</v>
      </c>
      <c r="G44">
        <f t="shared" si="2"/>
        <v>-2.8</v>
      </c>
      <c r="H44" s="5">
        <v>45394</v>
      </c>
      <c r="I44" s="60">
        <f t="shared" si="1"/>
        <v>-2.8</v>
      </c>
      <c r="J44" s="55">
        <v>2.1</v>
      </c>
      <c r="K44" s="167">
        <v>2.25</v>
      </c>
      <c r="L44" s="167">
        <v>5.75</v>
      </c>
      <c r="M44" s="167">
        <v>57.375</v>
      </c>
      <c r="N44" s="168" t="s">
        <v>122</v>
      </c>
      <c r="P44" s="229"/>
      <c r="R44" s="229"/>
      <c r="T44" s="229"/>
    </row>
    <row r="45" spans="1:20" ht="15.75" customHeight="1" thickBot="1" x14ac:dyDescent="0.3">
      <c r="A45" s="3">
        <v>2024</v>
      </c>
      <c r="B45" s="3">
        <v>4</v>
      </c>
      <c r="C45" s="3">
        <v>13</v>
      </c>
      <c r="D45" s="3">
        <v>2</v>
      </c>
      <c r="E45" s="4" t="s">
        <v>11</v>
      </c>
      <c r="F45" s="11" t="s">
        <v>11</v>
      </c>
      <c r="G45">
        <f t="shared" si="2"/>
        <v>2</v>
      </c>
      <c r="H45" s="5">
        <v>45395</v>
      </c>
      <c r="I45" s="60">
        <f t="shared" si="1"/>
        <v>2</v>
      </c>
      <c r="J45" s="55">
        <v>0</v>
      </c>
      <c r="K45" s="167">
        <v>3</v>
      </c>
      <c r="L45" s="167">
        <v>8.5</v>
      </c>
      <c r="M45" s="167">
        <v>57.5</v>
      </c>
      <c r="N45" s="168" t="s">
        <v>117</v>
      </c>
      <c r="O45" s="140">
        <v>5</v>
      </c>
      <c r="P45" s="229"/>
      <c r="R45" s="229"/>
      <c r="T45" s="229"/>
    </row>
    <row r="46" spans="1:20" ht="15.75" customHeight="1" thickBot="1" x14ac:dyDescent="0.3">
      <c r="A46" s="3">
        <v>2024</v>
      </c>
      <c r="B46" s="3">
        <v>4</v>
      </c>
      <c r="C46" s="3">
        <v>14</v>
      </c>
      <c r="D46" s="3">
        <v>10.3</v>
      </c>
      <c r="E46" s="4" t="s">
        <v>13</v>
      </c>
      <c r="F46" s="11" t="s">
        <v>11</v>
      </c>
      <c r="G46">
        <f t="shared" si="2"/>
        <v>10.3</v>
      </c>
      <c r="H46" s="5">
        <v>45396</v>
      </c>
      <c r="I46" s="60">
        <f t="shared" si="1"/>
        <v>10.3</v>
      </c>
      <c r="J46" s="55">
        <v>0.3</v>
      </c>
      <c r="K46" s="167">
        <v>3.5</v>
      </c>
      <c r="L46" s="167">
        <v>10.25</v>
      </c>
      <c r="M46" s="167">
        <v>43.375</v>
      </c>
      <c r="N46" s="168" t="s">
        <v>119</v>
      </c>
      <c r="O46" s="140">
        <v>12</v>
      </c>
      <c r="P46" s="229">
        <v>5</v>
      </c>
      <c r="R46" s="229"/>
      <c r="T46" s="229"/>
    </row>
    <row r="47" spans="1:20" ht="15.75" customHeight="1" thickBot="1" x14ac:dyDescent="0.3">
      <c r="A47" s="3">
        <v>2024</v>
      </c>
      <c r="B47" s="3">
        <v>4</v>
      </c>
      <c r="C47" s="3">
        <v>15</v>
      </c>
      <c r="D47" s="3">
        <v>10.9</v>
      </c>
      <c r="E47" s="4" t="s">
        <v>13</v>
      </c>
      <c r="F47" s="11" t="s">
        <v>11</v>
      </c>
      <c r="G47">
        <f t="shared" si="2"/>
        <v>10.9</v>
      </c>
      <c r="H47" s="5">
        <v>45397</v>
      </c>
      <c r="I47" s="60">
        <f t="shared" si="1"/>
        <v>10.9</v>
      </c>
      <c r="J47" s="55">
        <v>1.4</v>
      </c>
      <c r="K47" s="167">
        <v>3.625</v>
      </c>
      <c r="L47" s="167">
        <v>10.25</v>
      </c>
      <c r="M47" s="167">
        <v>68.125</v>
      </c>
      <c r="N47" s="168" t="s">
        <v>120</v>
      </c>
      <c r="O47" s="140">
        <v>9</v>
      </c>
      <c r="P47" s="229">
        <v>4</v>
      </c>
      <c r="Q47" s="140">
        <v>3</v>
      </c>
      <c r="R47" s="229"/>
      <c r="T47" s="229"/>
    </row>
    <row r="48" spans="1:20" ht="15.75" customHeight="1" thickBot="1" x14ac:dyDescent="0.3">
      <c r="A48" s="3">
        <v>2024</v>
      </c>
      <c r="B48" s="3">
        <v>4</v>
      </c>
      <c r="C48" s="3">
        <v>16</v>
      </c>
      <c r="D48" s="3">
        <v>3.6</v>
      </c>
      <c r="E48" s="4" t="s">
        <v>11</v>
      </c>
      <c r="F48" s="11" t="s">
        <v>11</v>
      </c>
      <c r="G48">
        <f t="shared" si="2"/>
        <v>3.6</v>
      </c>
      <c r="H48" s="5">
        <v>45398</v>
      </c>
      <c r="I48" s="60">
        <f t="shared" si="1"/>
        <v>3.6</v>
      </c>
      <c r="J48" s="55">
        <v>0</v>
      </c>
      <c r="K48" s="167">
        <v>1</v>
      </c>
      <c r="L48" s="167">
        <v>4</v>
      </c>
      <c r="M48" s="167">
        <v>65.25</v>
      </c>
      <c r="N48" s="168" t="s">
        <v>127</v>
      </c>
      <c r="O48" s="140">
        <v>14</v>
      </c>
      <c r="P48" s="229">
        <v>8</v>
      </c>
      <c r="Q48" s="140">
        <v>24</v>
      </c>
      <c r="R48" s="60">
        <v>12</v>
      </c>
      <c r="T48" s="229"/>
    </row>
    <row r="49" spans="1:23" ht="15.75" customHeight="1" thickBot="1" x14ac:dyDescent="0.3">
      <c r="A49" s="52">
        <v>2024</v>
      </c>
      <c r="B49" s="52">
        <v>4</v>
      </c>
      <c r="C49" s="52">
        <v>17</v>
      </c>
      <c r="D49" s="52">
        <v>5</v>
      </c>
      <c r="E49" s="54" t="s">
        <v>12</v>
      </c>
      <c r="F49" s="11" t="s">
        <v>11</v>
      </c>
      <c r="G49" s="30">
        <f t="shared" si="2"/>
        <v>5</v>
      </c>
      <c r="H49" s="31">
        <v>45399</v>
      </c>
      <c r="I49" s="117">
        <f t="shared" si="1"/>
        <v>5</v>
      </c>
      <c r="J49" s="55">
        <v>0</v>
      </c>
      <c r="K49" s="167">
        <v>2.375</v>
      </c>
      <c r="L49" s="167">
        <v>5.375</v>
      </c>
      <c r="M49" s="167">
        <v>58.75</v>
      </c>
      <c r="N49" s="168" t="s">
        <v>120</v>
      </c>
      <c r="O49" s="140">
        <v>18</v>
      </c>
      <c r="P49" s="229">
        <v>10</v>
      </c>
      <c r="Q49" s="140">
        <v>89</v>
      </c>
      <c r="R49" s="60">
        <v>19</v>
      </c>
      <c r="T49" s="229"/>
    </row>
    <row r="50" spans="1:23" ht="15.75" customHeight="1" thickBot="1" x14ac:dyDescent="0.3">
      <c r="A50" s="3">
        <v>2024</v>
      </c>
      <c r="B50" s="3">
        <v>4</v>
      </c>
      <c r="C50" s="3">
        <v>18</v>
      </c>
      <c r="D50" s="3">
        <v>11.1</v>
      </c>
      <c r="E50" s="4" t="s">
        <v>13</v>
      </c>
      <c r="F50" s="13" t="s">
        <v>12</v>
      </c>
      <c r="G50">
        <f>D50-5</f>
        <v>6.1</v>
      </c>
      <c r="H50" s="5">
        <v>45400</v>
      </c>
      <c r="I50" s="60">
        <f t="shared" si="1"/>
        <v>11.1</v>
      </c>
      <c r="J50" s="55">
        <v>0.3</v>
      </c>
      <c r="K50" s="167">
        <v>3</v>
      </c>
      <c r="L50" s="167">
        <v>6.875</v>
      </c>
      <c r="M50" s="167">
        <v>59.875</v>
      </c>
      <c r="N50" s="168" t="s">
        <v>119</v>
      </c>
      <c r="O50" s="140">
        <v>24</v>
      </c>
      <c r="P50" s="60">
        <v>58</v>
      </c>
      <c r="Q50" s="140">
        <v>134</v>
      </c>
      <c r="R50" s="60">
        <v>28</v>
      </c>
      <c r="T50" s="229"/>
    </row>
    <row r="51" spans="1:23" ht="15.75" customHeight="1" thickBot="1" x14ac:dyDescent="0.3">
      <c r="A51" s="3">
        <v>2024</v>
      </c>
      <c r="B51" s="3">
        <v>4</v>
      </c>
      <c r="C51" s="3">
        <v>19</v>
      </c>
      <c r="D51" s="3">
        <v>13.7</v>
      </c>
      <c r="E51" s="4" t="s">
        <v>13</v>
      </c>
      <c r="F51" s="13" t="s">
        <v>12</v>
      </c>
      <c r="G51">
        <f t="shared" ref="G51:G69" si="3">D51-5</f>
        <v>8.6999999999999993</v>
      </c>
      <c r="H51" s="5">
        <v>45401</v>
      </c>
      <c r="I51" s="60">
        <f t="shared" si="1"/>
        <v>13.7</v>
      </c>
      <c r="J51" s="55">
        <v>1.5</v>
      </c>
      <c r="K51" s="167">
        <v>2.875</v>
      </c>
      <c r="L51" s="167">
        <v>7.625</v>
      </c>
      <c r="M51" s="167">
        <v>55.25</v>
      </c>
      <c r="N51" s="168" t="s">
        <v>128</v>
      </c>
      <c r="O51" s="140">
        <v>20</v>
      </c>
      <c r="P51" s="60">
        <v>105</v>
      </c>
      <c r="Q51" s="140">
        <v>182</v>
      </c>
      <c r="R51" s="60">
        <v>42</v>
      </c>
      <c r="T51" s="229"/>
    </row>
    <row r="52" spans="1:23" ht="15.75" customHeight="1" thickBot="1" x14ac:dyDescent="0.3">
      <c r="A52" s="3">
        <v>2024</v>
      </c>
      <c r="B52" s="3">
        <v>4</v>
      </c>
      <c r="C52" s="3">
        <v>20</v>
      </c>
      <c r="D52" s="3">
        <v>7.2</v>
      </c>
      <c r="E52" s="4" t="s">
        <v>12</v>
      </c>
      <c r="F52" s="13" t="s">
        <v>12</v>
      </c>
      <c r="G52">
        <f t="shared" si="3"/>
        <v>2.2000000000000002</v>
      </c>
      <c r="H52" s="5">
        <v>45402</v>
      </c>
      <c r="I52" s="60">
        <f t="shared" si="1"/>
        <v>7.2</v>
      </c>
      <c r="J52" s="55">
        <v>0</v>
      </c>
      <c r="K52" s="167">
        <v>1.75</v>
      </c>
      <c r="L52" s="167">
        <v>5.125</v>
      </c>
      <c r="M52" s="167">
        <v>42.5</v>
      </c>
      <c r="N52" s="168" t="s">
        <v>117</v>
      </c>
      <c r="O52" s="140">
        <v>32</v>
      </c>
      <c r="P52" s="60">
        <v>153</v>
      </c>
      <c r="Q52" s="140">
        <v>273</v>
      </c>
      <c r="R52" s="60">
        <v>63</v>
      </c>
      <c r="T52" s="229"/>
    </row>
    <row r="53" spans="1:23" ht="15.75" customHeight="1" thickBot="1" x14ac:dyDescent="0.3">
      <c r="A53" s="3">
        <v>2024</v>
      </c>
      <c r="B53" s="3">
        <v>4</v>
      </c>
      <c r="C53" s="3">
        <v>21</v>
      </c>
      <c r="D53" s="3">
        <v>7.1</v>
      </c>
      <c r="E53" s="4" t="s">
        <v>12</v>
      </c>
      <c r="F53" s="13" t="s">
        <v>12</v>
      </c>
      <c r="G53">
        <f t="shared" si="3"/>
        <v>2.0999999999999996</v>
      </c>
      <c r="H53" s="5">
        <v>45403</v>
      </c>
      <c r="I53" s="60">
        <f t="shared" si="1"/>
        <v>7.1</v>
      </c>
      <c r="J53" s="55">
        <v>0</v>
      </c>
      <c r="K53" s="167">
        <v>2</v>
      </c>
      <c r="L53" s="167">
        <v>4.375</v>
      </c>
      <c r="M53" s="167">
        <v>44.625</v>
      </c>
      <c r="N53" s="168" t="s">
        <v>121</v>
      </c>
      <c r="O53" s="140">
        <v>45</v>
      </c>
      <c r="P53" s="60">
        <v>204</v>
      </c>
      <c r="Q53" s="140">
        <v>302</v>
      </c>
      <c r="R53" s="60">
        <v>89</v>
      </c>
      <c r="T53" s="229"/>
    </row>
    <row r="54" spans="1:23" ht="15.75" customHeight="1" thickBot="1" x14ac:dyDescent="0.3">
      <c r="A54" s="3">
        <v>2024</v>
      </c>
      <c r="B54" s="3">
        <v>4</v>
      </c>
      <c r="C54" s="3">
        <v>22</v>
      </c>
      <c r="D54" s="3">
        <v>11.7</v>
      </c>
      <c r="E54" s="4" t="s">
        <v>13</v>
      </c>
      <c r="F54" s="13" t="s">
        <v>12</v>
      </c>
      <c r="G54">
        <f t="shared" si="3"/>
        <v>6.6999999999999993</v>
      </c>
      <c r="H54" s="5">
        <v>45404</v>
      </c>
      <c r="I54" s="60">
        <f t="shared" si="1"/>
        <v>11.7</v>
      </c>
      <c r="J54" s="55">
        <v>3.9</v>
      </c>
      <c r="K54" s="167">
        <v>3</v>
      </c>
      <c r="L54" s="167">
        <v>8.75</v>
      </c>
      <c r="M54" s="167">
        <v>45.625</v>
      </c>
      <c r="N54" s="168" t="s">
        <v>128</v>
      </c>
      <c r="O54" s="140">
        <v>38</v>
      </c>
      <c r="P54" s="60">
        <v>297</v>
      </c>
      <c r="Q54" s="140">
        <v>391</v>
      </c>
      <c r="R54" s="60">
        <v>124</v>
      </c>
      <c r="T54" s="229"/>
    </row>
    <row r="55" spans="1:23" ht="15.75" customHeight="1" thickBot="1" x14ac:dyDescent="0.3">
      <c r="A55" s="3">
        <v>2024</v>
      </c>
      <c r="B55" s="3">
        <v>4</v>
      </c>
      <c r="C55" s="3">
        <v>23</v>
      </c>
      <c r="D55" s="3">
        <v>5.3</v>
      </c>
      <c r="E55" s="4" t="s">
        <v>12</v>
      </c>
      <c r="F55" s="13" t="s">
        <v>12</v>
      </c>
      <c r="G55">
        <f t="shared" si="3"/>
        <v>0.29999999999999982</v>
      </c>
      <c r="H55" s="5">
        <v>45405</v>
      </c>
      <c r="I55" s="60">
        <f t="shared" si="1"/>
        <v>5.3</v>
      </c>
      <c r="J55" s="55">
        <v>0.6</v>
      </c>
      <c r="K55" s="167">
        <v>2.625</v>
      </c>
      <c r="L55" s="167">
        <v>7.75</v>
      </c>
      <c r="M55" s="167">
        <v>50.875</v>
      </c>
      <c r="N55" s="168" t="s">
        <v>117</v>
      </c>
      <c r="O55" s="140">
        <v>30</v>
      </c>
      <c r="P55" s="60">
        <v>448</v>
      </c>
      <c r="Q55" s="140">
        <v>211</v>
      </c>
      <c r="R55" s="60">
        <v>168</v>
      </c>
      <c r="T55" s="229"/>
    </row>
    <row r="56" spans="1:23" ht="15.75" customHeight="1" thickBot="1" x14ac:dyDescent="0.3">
      <c r="A56" s="3">
        <v>2024</v>
      </c>
      <c r="B56" s="3">
        <v>4</v>
      </c>
      <c r="C56" s="3">
        <v>24</v>
      </c>
      <c r="D56" s="3">
        <v>-0.8</v>
      </c>
      <c r="E56" s="4" t="s">
        <v>10</v>
      </c>
      <c r="F56" s="13" t="s">
        <v>12</v>
      </c>
      <c r="G56">
        <f t="shared" si="3"/>
        <v>-5.8</v>
      </c>
      <c r="H56" s="5">
        <v>45406</v>
      </c>
      <c r="I56" s="60">
        <f t="shared" si="1"/>
        <v>-0.8</v>
      </c>
      <c r="J56" s="55">
        <v>1.1000000000000001</v>
      </c>
      <c r="K56" s="167">
        <v>1.75</v>
      </c>
      <c r="L56" s="167">
        <v>6.375</v>
      </c>
      <c r="M56" s="167">
        <v>51.625</v>
      </c>
      <c r="N56" s="168" t="s">
        <v>120</v>
      </c>
      <c r="O56" s="140">
        <v>18</v>
      </c>
      <c r="P56" s="60">
        <v>604</v>
      </c>
      <c r="Q56" s="140">
        <v>63</v>
      </c>
      <c r="R56" s="60">
        <v>224</v>
      </c>
      <c r="T56" s="229"/>
    </row>
    <row r="57" spans="1:23" ht="15.75" customHeight="1" thickBot="1" x14ac:dyDescent="0.3">
      <c r="A57" s="3">
        <v>2024</v>
      </c>
      <c r="B57" s="3">
        <v>4</v>
      </c>
      <c r="C57" s="3">
        <v>25</v>
      </c>
      <c r="D57" s="3">
        <v>-0.3</v>
      </c>
      <c r="E57" s="4" t="s">
        <v>10</v>
      </c>
      <c r="F57" s="13" t="s">
        <v>12</v>
      </c>
      <c r="G57">
        <f t="shared" si="3"/>
        <v>-5.3</v>
      </c>
      <c r="H57" s="5">
        <v>45407</v>
      </c>
      <c r="I57" s="60">
        <f t="shared" si="1"/>
        <v>-0.3</v>
      </c>
      <c r="J57" s="55">
        <v>0</v>
      </c>
      <c r="K57" s="167">
        <v>1.5</v>
      </c>
      <c r="L57" s="167">
        <v>4.5</v>
      </c>
      <c r="M57" s="167">
        <v>68.375</v>
      </c>
      <c r="N57" s="168" t="s">
        <v>125</v>
      </c>
      <c r="O57" s="140">
        <v>55</v>
      </c>
      <c r="P57" s="60">
        <v>1303</v>
      </c>
      <c r="Q57" s="140">
        <v>56</v>
      </c>
      <c r="R57" s="60">
        <v>287</v>
      </c>
    </row>
    <row r="58" spans="1:23" ht="15.75" customHeight="1" thickBot="1" x14ac:dyDescent="0.3">
      <c r="A58" s="3">
        <v>2024</v>
      </c>
      <c r="B58" s="3">
        <v>4</v>
      </c>
      <c r="C58" s="3">
        <v>26</v>
      </c>
      <c r="D58" s="3">
        <v>2.6</v>
      </c>
      <c r="E58" s="4" t="s">
        <v>11</v>
      </c>
      <c r="F58" s="13" t="s">
        <v>12</v>
      </c>
      <c r="G58">
        <f t="shared" si="3"/>
        <v>-2.4</v>
      </c>
      <c r="H58" s="5">
        <v>45408</v>
      </c>
      <c r="I58" s="60">
        <f t="shared" si="1"/>
        <v>2.6</v>
      </c>
      <c r="J58" s="55">
        <v>0</v>
      </c>
      <c r="K58" s="167">
        <v>1.125</v>
      </c>
      <c r="L58" s="167">
        <v>4.125</v>
      </c>
      <c r="M58" s="167">
        <v>42.875</v>
      </c>
      <c r="N58" s="168" t="s">
        <v>118</v>
      </c>
      <c r="O58" s="140">
        <v>78</v>
      </c>
      <c r="P58" s="60">
        <v>1408</v>
      </c>
      <c r="Q58" s="140">
        <v>61</v>
      </c>
      <c r="R58" s="60">
        <v>342</v>
      </c>
    </row>
    <row r="59" spans="1:23" ht="15.75" customHeight="1" thickBot="1" x14ac:dyDescent="0.3">
      <c r="A59" s="3">
        <v>2024</v>
      </c>
      <c r="B59" s="3">
        <v>4</v>
      </c>
      <c r="C59" s="3">
        <v>27</v>
      </c>
      <c r="D59" s="3">
        <v>6.4</v>
      </c>
      <c r="E59" s="4" t="s">
        <v>12</v>
      </c>
      <c r="F59" s="13" t="s">
        <v>12</v>
      </c>
      <c r="G59">
        <f t="shared" si="3"/>
        <v>1.4000000000000004</v>
      </c>
      <c r="H59" s="5">
        <v>45409</v>
      </c>
      <c r="I59" s="60">
        <f t="shared" si="1"/>
        <v>6.4</v>
      </c>
      <c r="J59" s="55">
        <v>0</v>
      </c>
      <c r="K59" s="167">
        <v>0.875</v>
      </c>
      <c r="L59" s="167">
        <v>3.25</v>
      </c>
      <c r="M59" s="167">
        <v>47.625</v>
      </c>
      <c r="N59" s="168" t="s">
        <v>127</v>
      </c>
      <c r="O59" s="140">
        <v>95</v>
      </c>
      <c r="P59" s="60">
        <v>1348</v>
      </c>
      <c r="Q59" s="140">
        <v>55</v>
      </c>
      <c r="R59" s="60">
        <v>379</v>
      </c>
    </row>
    <row r="60" spans="1:23" ht="15.75" customHeight="1" thickBot="1" x14ac:dyDescent="0.3">
      <c r="A60" s="3">
        <v>2024</v>
      </c>
      <c r="B60" s="3">
        <v>4</v>
      </c>
      <c r="C60" s="3">
        <v>28</v>
      </c>
      <c r="D60" s="3">
        <v>9.5</v>
      </c>
      <c r="E60" s="4" t="s">
        <v>12</v>
      </c>
      <c r="F60" s="13" t="s">
        <v>12</v>
      </c>
      <c r="G60">
        <f t="shared" si="3"/>
        <v>4.5</v>
      </c>
      <c r="H60" s="5">
        <v>45410</v>
      </c>
      <c r="I60" s="60">
        <f t="shared" si="1"/>
        <v>9.5</v>
      </c>
      <c r="J60" s="55">
        <v>0</v>
      </c>
      <c r="K60" s="167">
        <v>4.375</v>
      </c>
      <c r="L60" s="167">
        <v>8.875</v>
      </c>
      <c r="M60" s="167">
        <v>28.875</v>
      </c>
      <c r="N60" s="168" t="s">
        <v>122</v>
      </c>
      <c r="O60" s="140">
        <v>102</v>
      </c>
      <c r="P60" s="60">
        <v>1247</v>
      </c>
      <c r="Q60" s="140">
        <v>119</v>
      </c>
      <c r="R60" s="60">
        <v>394</v>
      </c>
    </row>
    <row r="61" spans="1:23" ht="15.75" customHeight="1" thickBot="1" x14ac:dyDescent="0.3">
      <c r="A61" s="3">
        <v>2024</v>
      </c>
      <c r="B61" s="3">
        <v>4</v>
      </c>
      <c r="C61" s="3">
        <v>29</v>
      </c>
      <c r="D61" s="3">
        <v>13.2</v>
      </c>
      <c r="E61" s="4" t="s">
        <v>13</v>
      </c>
      <c r="F61" s="13" t="s">
        <v>12</v>
      </c>
      <c r="G61">
        <f t="shared" si="3"/>
        <v>8.1999999999999993</v>
      </c>
      <c r="H61" s="5">
        <v>45411</v>
      </c>
      <c r="I61" s="60">
        <f t="shared" si="1"/>
        <v>13.2</v>
      </c>
      <c r="J61" s="55">
        <v>4.5999999999999996</v>
      </c>
      <c r="K61" s="167">
        <v>4.125</v>
      </c>
      <c r="L61" s="167">
        <v>12.375</v>
      </c>
      <c r="M61" s="167">
        <v>63.875</v>
      </c>
      <c r="N61" s="168" t="s">
        <v>123</v>
      </c>
      <c r="O61" s="140">
        <v>68</v>
      </c>
      <c r="P61" s="60">
        <v>1103</v>
      </c>
      <c r="Q61" s="140">
        <v>123</v>
      </c>
      <c r="R61" s="60">
        <v>376</v>
      </c>
      <c r="T61" s="229"/>
    </row>
    <row r="62" spans="1:23" ht="15.75" customHeight="1" thickBot="1" x14ac:dyDescent="0.3">
      <c r="A62" s="3">
        <v>2024</v>
      </c>
      <c r="B62" s="3">
        <v>4</v>
      </c>
      <c r="C62" s="3">
        <v>30</v>
      </c>
      <c r="D62" s="3">
        <v>5.5</v>
      </c>
      <c r="E62" s="4" t="s">
        <v>12</v>
      </c>
      <c r="F62" s="13" t="s">
        <v>12</v>
      </c>
      <c r="G62">
        <f t="shared" si="3"/>
        <v>0.5</v>
      </c>
      <c r="H62" s="5">
        <v>45412</v>
      </c>
      <c r="I62" s="60">
        <f t="shared" si="1"/>
        <v>5.5</v>
      </c>
      <c r="J62" s="55">
        <v>2.7</v>
      </c>
      <c r="K62" s="167">
        <v>1.875</v>
      </c>
      <c r="L62" s="167">
        <v>5.5</v>
      </c>
      <c r="M62" s="167">
        <v>43.625</v>
      </c>
      <c r="N62" s="168" t="s">
        <v>120</v>
      </c>
      <c r="O62" s="140">
        <v>55</v>
      </c>
      <c r="P62" s="60">
        <v>798</v>
      </c>
      <c r="Q62" s="140">
        <v>42</v>
      </c>
      <c r="R62" s="60">
        <v>341</v>
      </c>
      <c r="T62" s="229"/>
      <c r="W62" s="140"/>
    </row>
    <row r="63" spans="1:23" ht="15.75" customHeight="1" thickBot="1" x14ac:dyDescent="0.3">
      <c r="A63" s="3">
        <v>2024</v>
      </c>
      <c r="B63" s="3">
        <v>5</v>
      </c>
      <c r="C63" s="3">
        <v>1</v>
      </c>
      <c r="D63" s="3">
        <v>2.9</v>
      </c>
      <c r="E63" s="4" t="s">
        <v>11</v>
      </c>
      <c r="F63" s="13" t="s">
        <v>12</v>
      </c>
      <c r="G63">
        <f t="shared" si="3"/>
        <v>-2.1</v>
      </c>
      <c r="H63" s="5">
        <v>45413</v>
      </c>
      <c r="I63" s="60">
        <f t="shared" si="1"/>
        <v>2.9</v>
      </c>
      <c r="J63" s="55">
        <v>2.2999999999999998</v>
      </c>
      <c r="K63" s="167">
        <v>2.125</v>
      </c>
      <c r="L63" s="167">
        <v>5.625</v>
      </c>
      <c r="M63" s="167">
        <v>70.125</v>
      </c>
      <c r="N63" s="168" t="s">
        <v>121</v>
      </c>
      <c r="O63" s="140">
        <v>40</v>
      </c>
      <c r="P63" s="60">
        <v>954</v>
      </c>
      <c r="Q63" s="140">
        <v>37</v>
      </c>
      <c r="R63" s="60">
        <v>298</v>
      </c>
      <c r="T63" s="229"/>
      <c r="W63" s="140"/>
    </row>
    <row r="64" spans="1:23" ht="15.75" customHeight="1" thickBot="1" x14ac:dyDescent="0.3">
      <c r="A64" s="3">
        <v>2024</v>
      </c>
      <c r="B64" s="3">
        <v>5</v>
      </c>
      <c r="C64" s="3">
        <v>2</v>
      </c>
      <c r="D64" s="3">
        <v>3.8</v>
      </c>
      <c r="E64" s="4" t="s">
        <v>11</v>
      </c>
      <c r="F64" s="13" t="s">
        <v>12</v>
      </c>
      <c r="G64">
        <f t="shared" si="3"/>
        <v>-1.2000000000000002</v>
      </c>
      <c r="H64" s="5">
        <v>45414</v>
      </c>
      <c r="I64" s="60">
        <f t="shared" si="1"/>
        <v>3.8</v>
      </c>
      <c r="J64" s="55">
        <v>0.9</v>
      </c>
      <c r="K64" s="167">
        <v>3.625</v>
      </c>
      <c r="L64" s="167">
        <v>9.375</v>
      </c>
      <c r="M64" s="167">
        <v>77</v>
      </c>
      <c r="N64" s="168" t="s">
        <v>120</v>
      </c>
      <c r="O64" s="140">
        <v>32</v>
      </c>
      <c r="P64" s="60">
        <v>898</v>
      </c>
      <c r="Q64" s="140">
        <v>21</v>
      </c>
      <c r="R64" s="60">
        <v>251</v>
      </c>
      <c r="T64" s="229"/>
      <c r="W64" s="140"/>
    </row>
    <row r="65" spans="1:23" ht="15.75" customHeight="1" thickBot="1" x14ac:dyDescent="0.3">
      <c r="A65" s="3">
        <v>2024</v>
      </c>
      <c r="B65" s="3">
        <v>5</v>
      </c>
      <c r="C65" s="3">
        <v>3</v>
      </c>
      <c r="D65" s="3">
        <v>9.3000000000000007</v>
      </c>
      <c r="E65" s="4" t="s">
        <v>12</v>
      </c>
      <c r="F65" s="13" t="s">
        <v>12</v>
      </c>
      <c r="G65">
        <f t="shared" si="3"/>
        <v>4.3000000000000007</v>
      </c>
      <c r="H65" s="5">
        <v>45415</v>
      </c>
      <c r="I65" s="60">
        <f t="shared" si="1"/>
        <v>9.3000000000000007</v>
      </c>
      <c r="J65" s="55">
        <v>4.5</v>
      </c>
      <c r="K65" s="167">
        <v>2.375</v>
      </c>
      <c r="L65" s="167">
        <v>6.625</v>
      </c>
      <c r="M65" s="167">
        <v>72.25</v>
      </c>
      <c r="N65" s="168" t="s">
        <v>117</v>
      </c>
      <c r="O65" s="140">
        <v>27</v>
      </c>
      <c r="P65" s="60">
        <v>704</v>
      </c>
      <c r="Q65" s="140">
        <v>11</v>
      </c>
      <c r="R65" s="60">
        <v>203</v>
      </c>
      <c r="T65" s="229"/>
      <c r="W65" s="140"/>
    </row>
    <row r="66" spans="1:23" ht="15.75" customHeight="1" thickBot="1" x14ac:dyDescent="0.3">
      <c r="A66" s="3">
        <v>2024</v>
      </c>
      <c r="B66" s="3">
        <v>5</v>
      </c>
      <c r="C66" s="3">
        <v>4</v>
      </c>
      <c r="D66" s="3">
        <v>8.5</v>
      </c>
      <c r="E66" s="4" t="s">
        <v>12</v>
      </c>
      <c r="F66" s="13" t="s">
        <v>12</v>
      </c>
      <c r="G66">
        <f t="shared" si="3"/>
        <v>3.5</v>
      </c>
      <c r="H66" s="5">
        <v>45416</v>
      </c>
      <c r="I66" s="60">
        <f t="shared" si="1"/>
        <v>8.5</v>
      </c>
      <c r="J66" s="55">
        <v>0</v>
      </c>
      <c r="K66" s="167">
        <v>1.875</v>
      </c>
      <c r="L66" s="167">
        <v>5.875</v>
      </c>
      <c r="M66" s="167">
        <v>64.125</v>
      </c>
      <c r="N66" s="168" t="s">
        <v>121</v>
      </c>
      <c r="O66" s="140">
        <v>45</v>
      </c>
      <c r="P66" s="60">
        <v>754</v>
      </c>
      <c r="Q66" s="140">
        <v>10</v>
      </c>
      <c r="R66" s="60">
        <v>159</v>
      </c>
      <c r="W66" s="140"/>
    </row>
    <row r="67" spans="1:23" ht="15.75" customHeight="1" thickBot="1" x14ac:dyDescent="0.3">
      <c r="A67" s="3">
        <v>2024</v>
      </c>
      <c r="B67" s="3">
        <v>5</v>
      </c>
      <c r="C67" s="3">
        <v>5</v>
      </c>
      <c r="D67" s="3">
        <v>15.8</v>
      </c>
      <c r="E67" s="4" t="s">
        <v>14</v>
      </c>
      <c r="F67" s="13" t="s">
        <v>12</v>
      </c>
      <c r="G67">
        <f t="shared" si="3"/>
        <v>10.8</v>
      </c>
      <c r="H67" s="5">
        <v>45417</v>
      </c>
      <c r="I67" s="60">
        <f t="shared" ref="I67:I130" si="4">D67</f>
        <v>15.8</v>
      </c>
      <c r="J67" s="55">
        <v>0</v>
      </c>
      <c r="K67" s="167">
        <v>2.25</v>
      </c>
      <c r="L67" s="167">
        <v>6.875</v>
      </c>
      <c r="M67" s="167">
        <v>56.25</v>
      </c>
      <c r="N67" s="168" t="s">
        <v>123</v>
      </c>
      <c r="O67" s="140">
        <v>52</v>
      </c>
      <c r="P67" s="60">
        <v>1198</v>
      </c>
      <c r="Q67" s="140">
        <v>5</v>
      </c>
      <c r="R67" s="60">
        <v>121</v>
      </c>
      <c r="W67" s="140"/>
    </row>
    <row r="68" spans="1:23" ht="15.75" customHeight="1" thickBot="1" x14ac:dyDescent="0.3">
      <c r="A68" s="3">
        <v>2024</v>
      </c>
      <c r="B68" s="3">
        <v>5</v>
      </c>
      <c r="C68" s="3">
        <v>6</v>
      </c>
      <c r="D68" s="3">
        <v>11</v>
      </c>
      <c r="E68" s="4" t="s">
        <v>13</v>
      </c>
      <c r="F68" s="13" t="s">
        <v>12</v>
      </c>
      <c r="G68">
        <f t="shared" si="3"/>
        <v>6</v>
      </c>
      <c r="H68" s="5">
        <v>45418</v>
      </c>
      <c r="I68" s="60">
        <f t="shared" si="4"/>
        <v>11</v>
      </c>
      <c r="J68" s="55">
        <v>5</v>
      </c>
      <c r="K68" s="167">
        <v>3.25</v>
      </c>
      <c r="L68" s="167">
        <v>7.75</v>
      </c>
      <c r="M68" s="167">
        <v>50.125</v>
      </c>
      <c r="N68" s="168" t="s">
        <v>122</v>
      </c>
      <c r="O68" s="140">
        <v>42</v>
      </c>
      <c r="P68" s="60">
        <v>503</v>
      </c>
      <c r="Q68" s="140">
        <v>2</v>
      </c>
      <c r="R68" s="60">
        <v>87</v>
      </c>
      <c r="T68" s="229"/>
      <c r="W68" s="140"/>
    </row>
    <row r="69" spans="1:23" ht="15.75" customHeight="1" thickBot="1" x14ac:dyDescent="0.3">
      <c r="A69" s="52">
        <v>2024</v>
      </c>
      <c r="B69" s="52">
        <v>5</v>
      </c>
      <c r="C69" s="52">
        <v>7</v>
      </c>
      <c r="D69" s="52">
        <v>9.9</v>
      </c>
      <c r="E69" s="54" t="s">
        <v>12</v>
      </c>
      <c r="F69" s="13" t="s">
        <v>12</v>
      </c>
      <c r="G69" s="30">
        <f t="shared" si="3"/>
        <v>4.9000000000000004</v>
      </c>
      <c r="H69" s="31">
        <v>45419</v>
      </c>
      <c r="I69" s="117">
        <f t="shared" si="4"/>
        <v>9.9</v>
      </c>
      <c r="J69" s="55">
        <v>0</v>
      </c>
      <c r="K69" s="167">
        <v>1.125</v>
      </c>
      <c r="L69" s="167">
        <v>4.75</v>
      </c>
      <c r="M69" s="167">
        <v>39.375</v>
      </c>
      <c r="N69" s="168" t="s">
        <v>129</v>
      </c>
      <c r="O69" s="140">
        <v>35</v>
      </c>
      <c r="P69" s="60">
        <v>398</v>
      </c>
      <c r="Q69" s="140">
        <v>4</v>
      </c>
      <c r="R69" s="60">
        <v>61</v>
      </c>
      <c r="T69" s="229"/>
      <c r="W69" s="140"/>
    </row>
    <row r="70" spans="1:23" ht="15.75" customHeight="1" thickBot="1" x14ac:dyDescent="0.3">
      <c r="A70" s="3">
        <v>2024</v>
      </c>
      <c r="B70" s="3">
        <v>5</v>
      </c>
      <c r="C70" s="3">
        <v>8</v>
      </c>
      <c r="D70" s="3">
        <v>14.9</v>
      </c>
      <c r="E70" s="4" t="s">
        <v>13</v>
      </c>
      <c r="F70" s="15" t="s">
        <v>15</v>
      </c>
      <c r="G70">
        <f>D70-10</f>
        <v>4.9000000000000004</v>
      </c>
      <c r="H70" s="5">
        <v>45420</v>
      </c>
      <c r="I70" s="60">
        <f t="shared" si="4"/>
        <v>14.9</v>
      </c>
      <c r="J70" s="55">
        <v>0</v>
      </c>
      <c r="K70" s="167">
        <v>2.625</v>
      </c>
      <c r="L70" s="167">
        <v>6.125</v>
      </c>
      <c r="M70" s="167">
        <v>38.125</v>
      </c>
      <c r="N70" s="168" t="s">
        <v>126</v>
      </c>
      <c r="O70" s="140">
        <v>40</v>
      </c>
      <c r="P70" s="60">
        <v>305</v>
      </c>
      <c r="Q70" s="140">
        <v>1</v>
      </c>
      <c r="R70" s="60">
        <v>41</v>
      </c>
      <c r="T70" s="229"/>
      <c r="W70" s="140"/>
    </row>
    <row r="71" spans="1:23" ht="15.75" customHeight="1" thickBot="1" x14ac:dyDescent="0.3">
      <c r="A71" s="3">
        <v>2024</v>
      </c>
      <c r="B71" s="3">
        <v>5</v>
      </c>
      <c r="C71" s="3">
        <v>9</v>
      </c>
      <c r="D71" s="3">
        <v>15.8</v>
      </c>
      <c r="E71" s="4" t="s">
        <v>14</v>
      </c>
      <c r="F71" s="15" t="s">
        <v>15</v>
      </c>
      <c r="G71">
        <f t="shared" ref="G71:G80" si="5">D71-10</f>
        <v>5.8000000000000007</v>
      </c>
      <c r="H71" s="5">
        <v>45421</v>
      </c>
      <c r="I71" s="60">
        <f t="shared" si="4"/>
        <v>15.8</v>
      </c>
      <c r="J71" s="55">
        <v>0</v>
      </c>
      <c r="K71" s="167">
        <v>1.25</v>
      </c>
      <c r="L71" s="167">
        <v>4.75</v>
      </c>
      <c r="M71" s="167">
        <v>37.25</v>
      </c>
      <c r="N71" s="168" t="s">
        <v>129</v>
      </c>
      <c r="O71" s="140">
        <v>35</v>
      </c>
      <c r="P71" s="60">
        <v>252</v>
      </c>
      <c r="R71" s="60">
        <v>27</v>
      </c>
      <c r="T71" s="229"/>
      <c r="W71" s="140"/>
    </row>
    <row r="72" spans="1:23" ht="15.75" customHeight="1" thickBot="1" x14ac:dyDescent="0.3">
      <c r="A72" s="3">
        <v>2024</v>
      </c>
      <c r="B72" s="3">
        <v>5</v>
      </c>
      <c r="C72" s="3">
        <v>10</v>
      </c>
      <c r="D72" s="3">
        <v>20.100000000000001</v>
      </c>
      <c r="E72" s="4" t="s">
        <v>14</v>
      </c>
      <c r="F72" s="15" t="s">
        <v>15</v>
      </c>
      <c r="G72">
        <f t="shared" si="5"/>
        <v>10.100000000000001</v>
      </c>
      <c r="H72" s="5">
        <v>45422</v>
      </c>
      <c r="I72" s="60">
        <f t="shared" si="4"/>
        <v>20.100000000000001</v>
      </c>
      <c r="J72" s="55">
        <v>0</v>
      </c>
      <c r="K72" s="167">
        <v>2.875</v>
      </c>
      <c r="L72" s="167">
        <v>7.5</v>
      </c>
      <c r="M72" s="167">
        <v>42.125</v>
      </c>
      <c r="N72" s="168" t="s">
        <v>119</v>
      </c>
      <c r="O72" s="140">
        <v>14</v>
      </c>
      <c r="P72" s="60">
        <v>204</v>
      </c>
      <c r="R72" s="60">
        <v>16</v>
      </c>
      <c r="T72" s="229"/>
      <c r="W72" s="140"/>
    </row>
    <row r="73" spans="1:23" ht="15.75" customHeight="1" thickBot="1" x14ac:dyDescent="0.3">
      <c r="A73" s="3">
        <v>2024</v>
      </c>
      <c r="B73" s="3">
        <v>5</v>
      </c>
      <c r="C73" s="3">
        <v>11</v>
      </c>
      <c r="D73" s="3">
        <v>16</v>
      </c>
      <c r="E73" s="4" t="s">
        <v>14</v>
      </c>
      <c r="F73" s="15" t="s">
        <v>15</v>
      </c>
      <c r="G73">
        <f t="shared" si="5"/>
        <v>6</v>
      </c>
      <c r="H73" s="5">
        <v>45423</v>
      </c>
      <c r="I73" s="60">
        <f t="shared" si="4"/>
        <v>16</v>
      </c>
      <c r="J73" s="55">
        <v>2.1</v>
      </c>
      <c r="K73" s="167">
        <v>1.75</v>
      </c>
      <c r="L73" s="167">
        <v>4.625</v>
      </c>
      <c r="M73" s="167">
        <v>66</v>
      </c>
      <c r="N73" s="168" t="s">
        <v>123</v>
      </c>
      <c r="O73" s="140">
        <v>11</v>
      </c>
      <c r="P73" s="60">
        <v>178</v>
      </c>
      <c r="R73" s="60">
        <v>8</v>
      </c>
      <c r="T73" s="229"/>
      <c r="W73" s="140"/>
    </row>
    <row r="74" spans="1:23" ht="15.75" customHeight="1" thickBot="1" x14ac:dyDescent="0.3">
      <c r="A74" s="3">
        <v>2024</v>
      </c>
      <c r="B74" s="3">
        <v>5</v>
      </c>
      <c r="C74" s="3">
        <v>12</v>
      </c>
      <c r="D74" s="3">
        <v>14</v>
      </c>
      <c r="E74" s="4" t="s">
        <v>13</v>
      </c>
      <c r="F74" s="15" t="s">
        <v>15</v>
      </c>
      <c r="G74">
        <f t="shared" si="5"/>
        <v>4</v>
      </c>
      <c r="H74" s="5">
        <v>45424</v>
      </c>
      <c r="I74" s="60">
        <f t="shared" si="4"/>
        <v>14</v>
      </c>
      <c r="J74" s="55">
        <v>0</v>
      </c>
      <c r="K74" s="167">
        <v>1.25</v>
      </c>
      <c r="L74" s="167">
        <v>5.375</v>
      </c>
      <c r="M74" s="167">
        <v>36.75</v>
      </c>
      <c r="N74" s="168" t="s">
        <v>117</v>
      </c>
      <c r="P74" s="60">
        <v>148</v>
      </c>
      <c r="R74" s="229"/>
      <c r="S74" s="139">
        <v>1</v>
      </c>
      <c r="T74" s="229"/>
      <c r="W74" s="140"/>
    </row>
    <row r="75" spans="1:23" ht="15.75" customHeight="1" thickBot="1" x14ac:dyDescent="0.3">
      <c r="A75" s="3">
        <v>2024</v>
      </c>
      <c r="B75" s="3">
        <v>5</v>
      </c>
      <c r="C75" s="3">
        <v>13</v>
      </c>
      <c r="D75" s="3">
        <v>13.6</v>
      </c>
      <c r="E75" s="4" t="s">
        <v>13</v>
      </c>
      <c r="F75" s="15" t="s">
        <v>15</v>
      </c>
      <c r="G75">
        <f t="shared" si="5"/>
        <v>3.5999999999999996</v>
      </c>
      <c r="H75" s="5">
        <v>45425</v>
      </c>
      <c r="I75" s="60">
        <f t="shared" si="4"/>
        <v>13.6</v>
      </c>
      <c r="J75" s="55">
        <v>0</v>
      </c>
      <c r="K75" s="167">
        <v>0.625</v>
      </c>
      <c r="L75" s="167">
        <v>3.125</v>
      </c>
      <c r="M75" s="167">
        <v>38.375</v>
      </c>
      <c r="N75" s="168" t="s">
        <v>125</v>
      </c>
      <c r="P75" s="60">
        <v>128</v>
      </c>
      <c r="R75" s="229"/>
      <c r="S75" s="140">
        <v>8</v>
      </c>
      <c r="T75" s="229"/>
      <c r="W75" s="140"/>
    </row>
    <row r="76" spans="1:23" ht="15.75" customHeight="1" thickBot="1" x14ac:dyDescent="0.3">
      <c r="A76" s="3">
        <v>2024</v>
      </c>
      <c r="B76" s="3">
        <v>5</v>
      </c>
      <c r="C76" s="3">
        <v>14</v>
      </c>
      <c r="D76" s="3">
        <v>17.100000000000001</v>
      </c>
      <c r="E76" s="4" t="s">
        <v>14</v>
      </c>
      <c r="F76" s="15" t="s">
        <v>15</v>
      </c>
      <c r="G76">
        <f t="shared" si="5"/>
        <v>7.1000000000000014</v>
      </c>
      <c r="H76" s="5">
        <v>45426</v>
      </c>
      <c r="I76" s="60">
        <f t="shared" si="4"/>
        <v>17.100000000000001</v>
      </c>
      <c r="J76" s="55">
        <v>0</v>
      </c>
      <c r="K76" s="167">
        <v>2.625</v>
      </c>
      <c r="L76" s="167">
        <v>7.75</v>
      </c>
      <c r="M76" s="167">
        <v>36.125</v>
      </c>
      <c r="N76" s="168" t="s">
        <v>120</v>
      </c>
      <c r="P76" s="60">
        <v>113</v>
      </c>
      <c r="R76" s="229"/>
      <c r="S76" s="140">
        <v>12</v>
      </c>
      <c r="T76" s="229"/>
      <c r="W76" s="140"/>
    </row>
    <row r="77" spans="1:23" ht="15.75" customHeight="1" thickBot="1" x14ac:dyDescent="0.3">
      <c r="A77" s="3">
        <v>2024</v>
      </c>
      <c r="B77" s="3">
        <v>5</v>
      </c>
      <c r="C77" s="3">
        <v>15</v>
      </c>
      <c r="D77" s="3">
        <v>15</v>
      </c>
      <c r="E77" s="4" t="s">
        <v>14</v>
      </c>
      <c r="F77" s="15" t="s">
        <v>15</v>
      </c>
      <c r="G77">
        <f t="shared" si="5"/>
        <v>5</v>
      </c>
      <c r="H77" s="5">
        <v>45427</v>
      </c>
      <c r="I77" s="60">
        <f t="shared" si="4"/>
        <v>15</v>
      </c>
      <c r="J77" s="55">
        <v>7.8</v>
      </c>
      <c r="K77" s="167">
        <v>1.5</v>
      </c>
      <c r="L77" s="167">
        <v>5.875</v>
      </c>
      <c r="M77" s="167">
        <v>85.875</v>
      </c>
      <c r="N77" s="168" t="s">
        <v>117</v>
      </c>
      <c r="P77" s="60">
        <v>88</v>
      </c>
      <c r="R77" s="229"/>
      <c r="S77" s="140">
        <v>5</v>
      </c>
      <c r="T77" s="229"/>
      <c r="W77" s="140"/>
    </row>
    <row r="78" spans="1:23" ht="15.75" customHeight="1" thickBot="1" x14ac:dyDescent="0.3">
      <c r="A78" s="3">
        <v>2024</v>
      </c>
      <c r="B78" s="3">
        <v>5</v>
      </c>
      <c r="C78" s="3">
        <v>16</v>
      </c>
      <c r="D78" s="3">
        <v>9.6999999999999993</v>
      </c>
      <c r="E78" s="4" t="s">
        <v>12</v>
      </c>
      <c r="F78" s="15" t="s">
        <v>15</v>
      </c>
      <c r="G78">
        <f t="shared" si="5"/>
        <v>-0.30000000000000071</v>
      </c>
      <c r="H78" s="5">
        <v>45428</v>
      </c>
      <c r="I78" s="60">
        <f t="shared" si="4"/>
        <v>9.6999999999999993</v>
      </c>
      <c r="J78" s="55">
        <v>0</v>
      </c>
      <c r="K78" s="167">
        <v>1</v>
      </c>
      <c r="L78" s="167">
        <v>3.625</v>
      </c>
      <c r="M78" s="167">
        <v>53.125</v>
      </c>
      <c r="N78" s="168" t="s">
        <v>124</v>
      </c>
      <c r="P78" s="60">
        <v>73</v>
      </c>
      <c r="R78" s="229"/>
      <c r="S78" s="140">
        <v>18</v>
      </c>
      <c r="T78" s="229"/>
      <c r="W78" s="140"/>
    </row>
    <row r="79" spans="1:23" ht="15.75" customHeight="1" thickBot="1" x14ac:dyDescent="0.3">
      <c r="A79" s="3">
        <v>2024</v>
      </c>
      <c r="B79" s="3">
        <v>5</v>
      </c>
      <c r="C79" s="3">
        <v>17</v>
      </c>
      <c r="D79" s="3">
        <v>11.5</v>
      </c>
      <c r="E79" s="4" t="s">
        <v>13</v>
      </c>
      <c r="F79" s="15" t="s">
        <v>15</v>
      </c>
      <c r="G79">
        <f t="shared" si="5"/>
        <v>1.5</v>
      </c>
      <c r="H79" s="5">
        <v>45429</v>
      </c>
      <c r="I79" s="60">
        <f t="shared" si="4"/>
        <v>11.5</v>
      </c>
      <c r="J79" s="55">
        <v>0</v>
      </c>
      <c r="K79" s="167">
        <v>0.625</v>
      </c>
      <c r="L79" s="167">
        <v>3.5</v>
      </c>
      <c r="M79" s="167">
        <v>46.625</v>
      </c>
      <c r="N79" s="168" t="s">
        <v>121</v>
      </c>
      <c r="P79" s="60">
        <v>53</v>
      </c>
      <c r="R79" s="229"/>
      <c r="S79" s="140">
        <v>24</v>
      </c>
      <c r="T79" s="229">
        <v>1</v>
      </c>
      <c r="W79" s="140"/>
    </row>
    <row r="80" spans="1:23" ht="15.75" customHeight="1" thickBot="1" x14ac:dyDescent="0.3">
      <c r="A80" s="52">
        <v>2024</v>
      </c>
      <c r="B80" s="52">
        <v>5</v>
      </c>
      <c r="C80" s="52">
        <v>18</v>
      </c>
      <c r="D80" s="52">
        <v>14.7</v>
      </c>
      <c r="E80" s="54" t="s">
        <v>13</v>
      </c>
      <c r="F80" s="15" t="s">
        <v>15</v>
      </c>
      <c r="G80" s="30">
        <f t="shared" si="5"/>
        <v>4.6999999999999993</v>
      </c>
      <c r="H80" s="31">
        <v>45430</v>
      </c>
      <c r="I80" s="117">
        <f t="shared" si="4"/>
        <v>14.7</v>
      </c>
      <c r="J80" s="55">
        <v>0</v>
      </c>
      <c r="K80" s="167">
        <v>0.625</v>
      </c>
      <c r="L80" s="167">
        <v>4.25</v>
      </c>
      <c r="M80" s="167">
        <v>35.125</v>
      </c>
      <c r="N80" s="168" t="s">
        <v>129</v>
      </c>
      <c r="P80" s="60">
        <v>41</v>
      </c>
      <c r="R80" s="229"/>
      <c r="S80" s="140">
        <v>32</v>
      </c>
      <c r="T80" s="229">
        <v>1</v>
      </c>
      <c r="W80" s="140"/>
    </row>
    <row r="81" spans="1:23" ht="15.75" customHeight="1" thickBot="1" x14ac:dyDescent="0.3">
      <c r="A81" s="3">
        <v>2024</v>
      </c>
      <c r="B81" s="3">
        <v>5</v>
      </c>
      <c r="C81" s="3">
        <v>19</v>
      </c>
      <c r="D81" s="3">
        <v>16.899999999999999</v>
      </c>
      <c r="E81" s="4" t="s">
        <v>14</v>
      </c>
      <c r="F81" s="17" t="s">
        <v>16</v>
      </c>
      <c r="G81">
        <f>D81-15</f>
        <v>1.8999999999999986</v>
      </c>
      <c r="H81" s="5">
        <v>45431</v>
      </c>
      <c r="I81" s="60">
        <f t="shared" si="4"/>
        <v>16.899999999999999</v>
      </c>
      <c r="J81" s="55">
        <v>0.4</v>
      </c>
      <c r="K81" s="167">
        <v>0.625</v>
      </c>
      <c r="L81" s="167">
        <v>3.875</v>
      </c>
      <c r="M81" s="167">
        <v>71.875</v>
      </c>
      <c r="N81" s="168" t="s">
        <v>125</v>
      </c>
      <c r="P81" s="60">
        <v>33</v>
      </c>
      <c r="R81" s="229"/>
      <c r="S81" s="140">
        <v>38</v>
      </c>
      <c r="T81" s="229">
        <v>2</v>
      </c>
      <c r="W81" s="140"/>
    </row>
    <row r="82" spans="1:23" ht="15.75" customHeight="1" thickBot="1" x14ac:dyDescent="0.3">
      <c r="A82" s="3">
        <v>2024</v>
      </c>
      <c r="B82" s="3">
        <v>5</v>
      </c>
      <c r="C82" s="3">
        <v>20</v>
      </c>
      <c r="D82" s="3">
        <v>17.600000000000001</v>
      </c>
      <c r="E82" s="4" t="s">
        <v>14</v>
      </c>
      <c r="F82" s="17" t="s">
        <v>16</v>
      </c>
      <c r="G82">
        <f t="shared" ref="G82:G145" si="6">D82-15</f>
        <v>2.6000000000000014</v>
      </c>
      <c r="H82" s="5">
        <v>45432</v>
      </c>
      <c r="I82" s="60">
        <f t="shared" si="4"/>
        <v>17.600000000000001</v>
      </c>
      <c r="J82" s="55">
        <v>3.1</v>
      </c>
      <c r="K82" s="167">
        <v>2.125</v>
      </c>
      <c r="L82" s="167">
        <v>5.625</v>
      </c>
      <c r="M82" s="167">
        <v>68.625</v>
      </c>
      <c r="N82" s="168" t="s">
        <v>119</v>
      </c>
      <c r="P82" s="60">
        <v>25</v>
      </c>
      <c r="R82" s="229"/>
      <c r="S82" s="140">
        <v>22</v>
      </c>
      <c r="T82" s="229">
        <v>5</v>
      </c>
      <c r="U82" s="214">
        <v>1</v>
      </c>
      <c r="W82" s="140"/>
    </row>
    <row r="83" spans="1:23" ht="15.75" customHeight="1" thickBot="1" x14ac:dyDescent="0.3">
      <c r="A83" s="3">
        <v>2024</v>
      </c>
      <c r="B83" s="3">
        <v>5</v>
      </c>
      <c r="C83" s="3">
        <v>21</v>
      </c>
      <c r="D83" s="3">
        <v>17.3</v>
      </c>
      <c r="E83" s="4" t="s">
        <v>14</v>
      </c>
      <c r="F83" s="17" t="s">
        <v>16</v>
      </c>
      <c r="G83">
        <f t="shared" si="6"/>
        <v>2.3000000000000007</v>
      </c>
      <c r="H83" s="5">
        <v>45433</v>
      </c>
      <c r="I83" s="60">
        <f t="shared" si="4"/>
        <v>17.3</v>
      </c>
      <c r="J83" s="55">
        <v>1.4</v>
      </c>
      <c r="K83" s="167">
        <v>2.875</v>
      </c>
      <c r="L83" s="167">
        <v>7.5</v>
      </c>
      <c r="M83" s="167">
        <v>54.875</v>
      </c>
      <c r="N83" s="168" t="s">
        <v>120</v>
      </c>
      <c r="P83" s="60">
        <v>20</v>
      </c>
      <c r="R83" s="229"/>
      <c r="S83" s="140">
        <v>16</v>
      </c>
      <c r="T83" s="229">
        <v>7</v>
      </c>
      <c r="U83" s="230">
        <v>7</v>
      </c>
      <c r="W83" s="140">
        <v>1</v>
      </c>
    </row>
    <row r="84" spans="1:23" ht="15.75" customHeight="1" thickBot="1" x14ac:dyDescent="0.3">
      <c r="A84" s="3">
        <v>2024</v>
      </c>
      <c r="B84" s="3">
        <v>5</v>
      </c>
      <c r="C84" s="3">
        <v>22</v>
      </c>
      <c r="D84" s="3">
        <v>15.5</v>
      </c>
      <c r="E84" s="4" t="s">
        <v>14</v>
      </c>
      <c r="F84" s="17" t="s">
        <v>16</v>
      </c>
      <c r="G84">
        <f t="shared" si="6"/>
        <v>0.5</v>
      </c>
      <c r="H84" s="5">
        <v>45434</v>
      </c>
      <c r="I84" s="60">
        <f t="shared" si="4"/>
        <v>15.5</v>
      </c>
      <c r="J84" s="55">
        <v>2.9</v>
      </c>
      <c r="K84" s="167">
        <v>2.875</v>
      </c>
      <c r="L84" s="167">
        <v>9</v>
      </c>
      <c r="M84" s="167">
        <v>65.75</v>
      </c>
      <c r="N84" s="168" t="s">
        <v>122</v>
      </c>
      <c r="P84" s="60">
        <v>14</v>
      </c>
      <c r="R84" s="229"/>
      <c r="S84" s="140">
        <v>10</v>
      </c>
      <c r="T84" s="229">
        <v>6</v>
      </c>
      <c r="U84" s="230">
        <v>15</v>
      </c>
      <c r="W84" s="140">
        <v>1</v>
      </c>
    </row>
    <row r="85" spans="1:23" ht="15.75" customHeight="1" thickBot="1" x14ac:dyDescent="0.3">
      <c r="A85" s="3">
        <v>2024</v>
      </c>
      <c r="B85" s="3">
        <v>5</v>
      </c>
      <c r="C85" s="3">
        <v>23</v>
      </c>
      <c r="D85" s="3">
        <v>15.9</v>
      </c>
      <c r="E85" s="4" t="s">
        <v>14</v>
      </c>
      <c r="F85" s="17" t="s">
        <v>16</v>
      </c>
      <c r="G85">
        <f t="shared" si="6"/>
        <v>0.90000000000000036</v>
      </c>
      <c r="H85" s="5">
        <v>45435</v>
      </c>
      <c r="I85" s="60">
        <f t="shared" si="4"/>
        <v>15.9</v>
      </c>
      <c r="J85" s="55">
        <v>1.3</v>
      </c>
      <c r="K85" s="167">
        <v>1.625</v>
      </c>
      <c r="L85" s="167">
        <v>6.25</v>
      </c>
      <c r="M85" s="167">
        <v>53.25</v>
      </c>
      <c r="N85" s="168" t="s">
        <v>120</v>
      </c>
      <c r="P85" s="60">
        <v>10</v>
      </c>
      <c r="R85" s="229"/>
      <c r="S85" s="140">
        <v>14</v>
      </c>
      <c r="T85" s="229">
        <v>11</v>
      </c>
      <c r="U85" s="230">
        <v>24</v>
      </c>
      <c r="W85" s="140">
        <v>6</v>
      </c>
    </row>
    <row r="86" spans="1:23" ht="15.75" customHeight="1" thickBot="1" x14ac:dyDescent="0.3">
      <c r="A86" s="3">
        <v>2024</v>
      </c>
      <c r="B86" s="3">
        <v>5</v>
      </c>
      <c r="C86" s="3">
        <v>24</v>
      </c>
      <c r="D86" s="3">
        <v>18.399999999999999</v>
      </c>
      <c r="E86" s="4" t="s">
        <v>14</v>
      </c>
      <c r="F86" s="17" t="s">
        <v>16</v>
      </c>
      <c r="G86">
        <f t="shared" si="6"/>
        <v>3.3999999999999986</v>
      </c>
      <c r="H86" s="5">
        <v>45436</v>
      </c>
      <c r="I86" s="60">
        <f t="shared" si="4"/>
        <v>18.399999999999999</v>
      </c>
      <c r="J86" s="55">
        <v>0</v>
      </c>
      <c r="K86" s="167">
        <v>2.625</v>
      </c>
      <c r="L86" s="167">
        <v>7.625</v>
      </c>
      <c r="M86" s="167">
        <v>51.75</v>
      </c>
      <c r="N86" s="168" t="s">
        <v>126</v>
      </c>
      <c r="P86" s="60">
        <v>5</v>
      </c>
      <c r="R86" s="229"/>
      <c r="S86" s="140">
        <v>19</v>
      </c>
      <c r="T86" s="229">
        <v>19</v>
      </c>
      <c r="U86" s="230">
        <v>38</v>
      </c>
      <c r="W86" s="140">
        <v>8</v>
      </c>
    </row>
    <row r="87" spans="1:23" ht="15.75" customHeight="1" thickBot="1" x14ac:dyDescent="0.3">
      <c r="A87" s="3">
        <v>2024</v>
      </c>
      <c r="B87" s="3">
        <v>5</v>
      </c>
      <c r="C87" s="3">
        <v>25</v>
      </c>
      <c r="D87" s="3">
        <v>13.4</v>
      </c>
      <c r="E87" s="4" t="s">
        <v>13</v>
      </c>
      <c r="F87" s="17" t="s">
        <v>16</v>
      </c>
      <c r="G87">
        <f t="shared" si="6"/>
        <v>-1.5999999999999996</v>
      </c>
      <c r="H87" s="5">
        <v>45437</v>
      </c>
      <c r="I87" s="60">
        <f t="shared" si="4"/>
        <v>13.4</v>
      </c>
      <c r="J87" s="55">
        <v>0</v>
      </c>
      <c r="K87" s="167">
        <v>2</v>
      </c>
      <c r="L87" s="167">
        <v>5.875</v>
      </c>
      <c r="M87" s="167">
        <v>66.625</v>
      </c>
      <c r="N87" s="168" t="s">
        <v>123</v>
      </c>
      <c r="P87" s="60">
        <v>1</v>
      </c>
      <c r="R87" s="229"/>
      <c r="S87" s="140">
        <v>12</v>
      </c>
      <c r="T87" s="229">
        <v>17</v>
      </c>
      <c r="U87" s="230">
        <v>51</v>
      </c>
      <c r="W87" s="140">
        <v>9</v>
      </c>
    </row>
    <row r="88" spans="1:23" ht="15.75" customHeight="1" thickBot="1" x14ac:dyDescent="0.3">
      <c r="A88" s="3">
        <v>2024</v>
      </c>
      <c r="B88" s="3">
        <v>5</v>
      </c>
      <c r="C88" s="3">
        <v>26</v>
      </c>
      <c r="D88" s="3">
        <v>11.4</v>
      </c>
      <c r="E88" s="4" t="s">
        <v>13</v>
      </c>
      <c r="F88" s="17" t="s">
        <v>16</v>
      </c>
      <c r="G88">
        <f t="shared" si="6"/>
        <v>-3.5999999999999996</v>
      </c>
      <c r="H88" s="5">
        <v>45438</v>
      </c>
      <c r="I88" s="60">
        <f t="shared" si="4"/>
        <v>11.4</v>
      </c>
      <c r="J88" s="55">
        <v>2.1</v>
      </c>
      <c r="K88" s="167">
        <v>2</v>
      </c>
      <c r="L88" s="167">
        <v>6.25</v>
      </c>
      <c r="M88" s="167">
        <v>65.375</v>
      </c>
      <c r="N88" s="168" t="s">
        <v>121</v>
      </c>
      <c r="P88" s="229"/>
      <c r="R88" s="229"/>
      <c r="S88" s="140">
        <v>7</v>
      </c>
      <c r="T88" s="229">
        <v>14</v>
      </c>
      <c r="U88" s="230">
        <v>42</v>
      </c>
      <c r="W88" s="140"/>
    </row>
    <row r="89" spans="1:23" ht="15.75" customHeight="1" thickBot="1" x14ac:dyDescent="0.3">
      <c r="A89" s="3">
        <v>2024</v>
      </c>
      <c r="B89" s="3">
        <v>5</v>
      </c>
      <c r="C89" s="3">
        <v>27</v>
      </c>
      <c r="D89" s="3">
        <v>10.199999999999999</v>
      </c>
      <c r="E89" s="4" t="s">
        <v>13</v>
      </c>
      <c r="F89" s="17" t="s">
        <v>16</v>
      </c>
      <c r="G89">
        <f t="shared" si="6"/>
        <v>-4.8000000000000007</v>
      </c>
      <c r="H89" s="5">
        <v>45439</v>
      </c>
      <c r="I89" s="60">
        <f t="shared" si="4"/>
        <v>10.199999999999999</v>
      </c>
      <c r="J89" s="55">
        <v>1.8</v>
      </c>
      <c r="K89" s="167">
        <v>2.5</v>
      </c>
      <c r="L89" s="167">
        <v>8</v>
      </c>
      <c r="M89" s="167">
        <v>80.75</v>
      </c>
      <c r="N89" s="168" t="s">
        <v>119</v>
      </c>
      <c r="P89" s="229"/>
      <c r="R89" s="229"/>
      <c r="S89" s="140">
        <v>2</v>
      </c>
      <c r="T89" s="229">
        <v>17</v>
      </c>
      <c r="U89" s="230">
        <v>67</v>
      </c>
      <c r="W89" s="140"/>
    </row>
    <row r="90" spans="1:23" ht="15.75" customHeight="1" thickBot="1" x14ac:dyDescent="0.3">
      <c r="A90" s="3">
        <v>2024</v>
      </c>
      <c r="B90" s="3">
        <v>5</v>
      </c>
      <c r="C90" s="3">
        <v>28</v>
      </c>
      <c r="D90" s="3">
        <v>8.1999999999999993</v>
      </c>
      <c r="E90" s="4" t="s">
        <v>12</v>
      </c>
      <c r="F90" s="17" t="s">
        <v>16</v>
      </c>
      <c r="G90">
        <f t="shared" si="6"/>
        <v>-6.8000000000000007</v>
      </c>
      <c r="H90" s="5">
        <v>45440</v>
      </c>
      <c r="I90" s="60">
        <f t="shared" si="4"/>
        <v>8.1999999999999993</v>
      </c>
      <c r="J90" s="55">
        <v>14.4</v>
      </c>
      <c r="K90" s="167">
        <v>2.25</v>
      </c>
      <c r="L90" s="167">
        <v>6.25</v>
      </c>
      <c r="M90" s="167">
        <v>69.75</v>
      </c>
      <c r="N90" s="168" t="s">
        <v>122</v>
      </c>
      <c r="P90" s="229"/>
      <c r="R90" s="229"/>
      <c r="S90" s="140">
        <v>1</v>
      </c>
      <c r="T90" s="229">
        <v>13</v>
      </c>
      <c r="U90" s="230">
        <v>89</v>
      </c>
      <c r="W90" s="140"/>
    </row>
    <row r="91" spans="1:23" ht="15.75" customHeight="1" thickBot="1" x14ac:dyDescent="0.3">
      <c r="A91" s="3">
        <v>2024</v>
      </c>
      <c r="B91" s="3">
        <v>5</v>
      </c>
      <c r="C91" s="3">
        <v>29</v>
      </c>
      <c r="D91" s="3">
        <v>7.2</v>
      </c>
      <c r="E91" s="4" t="s">
        <v>12</v>
      </c>
      <c r="F91" s="17" t="s">
        <v>16</v>
      </c>
      <c r="G91">
        <f t="shared" si="6"/>
        <v>-7.8</v>
      </c>
      <c r="H91" s="5">
        <v>45441</v>
      </c>
      <c r="I91" s="60">
        <f t="shared" si="4"/>
        <v>7.2</v>
      </c>
      <c r="J91" s="55">
        <v>5.7</v>
      </c>
      <c r="K91" s="167">
        <v>3.125</v>
      </c>
      <c r="L91" s="167">
        <v>9.125</v>
      </c>
      <c r="M91" s="167">
        <v>82.25</v>
      </c>
      <c r="N91" s="168" t="s">
        <v>119</v>
      </c>
      <c r="P91" s="229"/>
      <c r="R91" s="229"/>
      <c r="T91" s="229">
        <v>10</v>
      </c>
      <c r="U91" s="230">
        <v>134</v>
      </c>
      <c r="W91" s="140"/>
    </row>
    <row r="92" spans="1:23" ht="15.75" customHeight="1" thickBot="1" x14ac:dyDescent="0.3">
      <c r="A92" s="3">
        <v>2024</v>
      </c>
      <c r="B92" s="3">
        <v>5</v>
      </c>
      <c r="C92" s="3">
        <v>30</v>
      </c>
      <c r="D92" s="3">
        <v>5.9</v>
      </c>
      <c r="E92" s="4" t="s">
        <v>12</v>
      </c>
      <c r="F92" s="17" t="s">
        <v>16</v>
      </c>
      <c r="G92">
        <f t="shared" si="6"/>
        <v>-9.1</v>
      </c>
      <c r="H92" s="5">
        <v>45442</v>
      </c>
      <c r="I92" s="60">
        <f t="shared" si="4"/>
        <v>5.9</v>
      </c>
      <c r="J92" s="55">
        <v>3.4</v>
      </c>
      <c r="K92" s="167">
        <v>1.125</v>
      </c>
      <c r="L92" s="167">
        <v>4</v>
      </c>
      <c r="M92" s="167">
        <v>80.375</v>
      </c>
      <c r="N92" s="168" t="s">
        <v>127</v>
      </c>
      <c r="P92" s="229"/>
      <c r="R92" s="229"/>
      <c r="T92" s="229">
        <v>5</v>
      </c>
      <c r="U92" s="230">
        <v>287</v>
      </c>
      <c r="W92" s="140"/>
    </row>
    <row r="93" spans="1:23" ht="15.75" customHeight="1" thickBot="1" x14ac:dyDescent="0.3">
      <c r="A93" s="3">
        <v>2024</v>
      </c>
      <c r="B93" s="3">
        <v>5</v>
      </c>
      <c r="C93" s="3">
        <v>31</v>
      </c>
      <c r="D93" s="3">
        <v>7.1</v>
      </c>
      <c r="E93" s="4" t="s">
        <v>12</v>
      </c>
      <c r="F93" s="17" t="s">
        <v>16</v>
      </c>
      <c r="G93">
        <f t="shared" si="6"/>
        <v>-7.9</v>
      </c>
      <c r="H93" s="5">
        <v>45443</v>
      </c>
      <c r="I93" s="60">
        <f t="shared" si="4"/>
        <v>7.1</v>
      </c>
      <c r="J93" s="55">
        <v>21.9</v>
      </c>
      <c r="K93" s="167">
        <v>1.25</v>
      </c>
      <c r="L93" s="167">
        <v>5.625</v>
      </c>
      <c r="M93" s="167">
        <v>58</v>
      </c>
      <c r="N93" s="168" t="s">
        <v>119</v>
      </c>
      <c r="P93" s="229"/>
      <c r="R93" s="229"/>
      <c r="T93" s="229">
        <v>2</v>
      </c>
      <c r="U93" s="230">
        <v>456</v>
      </c>
      <c r="W93" s="140"/>
    </row>
    <row r="94" spans="1:23" ht="15.75" customHeight="1" thickBot="1" x14ac:dyDescent="0.3">
      <c r="A94" s="3">
        <v>2024</v>
      </c>
      <c r="B94" s="3">
        <v>6</v>
      </c>
      <c r="C94" s="3">
        <v>1</v>
      </c>
      <c r="D94" s="3">
        <v>10</v>
      </c>
      <c r="E94" s="4" t="s">
        <v>13</v>
      </c>
      <c r="F94" s="17" t="s">
        <v>16</v>
      </c>
      <c r="G94">
        <f t="shared" si="6"/>
        <v>-5</v>
      </c>
      <c r="H94" s="5">
        <v>45444</v>
      </c>
      <c r="I94" s="60">
        <f t="shared" si="4"/>
        <v>10</v>
      </c>
      <c r="J94" s="55">
        <v>0</v>
      </c>
      <c r="K94" s="167">
        <v>0.375</v>
      </c>
      <c r="L94" s="167">
        <v>3.375</v>
      </c>
      <c r="M94" s="167">
        <v>57.875</v>
      </c>
      <c r="N94" s="168" t="s">
        <v>130</v>
      </c>
      <c r="P94" s="229"/>
      <c r="R94" s="229"/>
      <c r="T94" s="229">
        <v>1</v>
      </c>
      <c r="U94" s="230">
        <v>523</v>
      </c>
      <c r="W94" s="140">
        <v>5</v>
      </c>
    </row>
    <row r="95" spans="1:23" ht="15.75" customHeight="1" thickBot="1" x14ac:dyDescent="0.3">
      <c r="A95" s="3">
        <v>2024</v>
      </c>
      <c r="B95" s="3">
        <v>6</v>
      </c>
      <c r="C95" s="3">
        <v>2</v>
      </c>
      <c r="D95" s="3">
        <v>10.9</v>
      </c>
      <c r="E95" s="4" t="s">
        <v>13</v>
      </c>
      <c r="F95" s="17" t="s">
        <v>16</v>
      </c>
      <c r="G95">
        <f t="shared" si="6"/>
        <v>-4.0999999999999996</v>
      </c>
      <c r="H95" s="5">
        <v>45445</v>
      </c>
      <c r="I95" s="60">
        <f t="shared" si="4"/>
        <v>10.9</v>
      </c>
      <c r="J95" s="55">
        <v>0</v>
      </c>
      <c r="K95" s="167">
        <v>1</v>
      </c>
      <c r="L95" s="167">
        <v>4.5</v>
      </c>
      <c r="M95" s="167">
        <v>52.25</v>
      </c>
      <c r="N95" s="168" t="s">
        <v>127</v>
      </c>
      <c r="P95" s="229"/>
      <c r="R95" s="229"/>
      <c r="T95" s="229">
        <v>3</v>
      </c>
      <c r="U95" s="230">
        <v>412</v>
      </c>
      <c r="W95" s="140">
        <v>3</v>
      </c>
    </row>
    <row r="96" spans="1:23" ht="15.75" customHeight="1" thickBot="1" x14ac:dyDescent="0.3">
      <c r="A96" s="3">
        <v>2024</v>
      </c>
      <c r="B96" s="3">
        <v>6</v>
      </c>
      <c r="C96" s="3">
        <v>3</v>
      </c>
      <c r="D96" s="3">
        <v>14.6</v>
      </c>
      <c r="E96" s="4" t="s">
        <v>13</v>
      </c>
      <c r="F96" s="17" t="s">
        <v>16</v>
      </c>
      <c r="G96">
        <f t="shared" si="6"/>
        <v>-0.40000000000000036</v>
      </c>
      <c r="H96" s="5">
        <v>45446</v>
      </c>
      <c r="I96" s="60">
        <f t="shared" si="4"/>
        <v>14.6</v>
      </c>
      <c r="J96" s="55">
        <v>0</v>
      </c>
      <c r="K96" s="167">
        <v>1.875</v>
      </c>
      <c r="L96" s="167">
        <v>5.625</v>
      </c>
      <c r="M96" s="167">
        <v>46.5</v>
      </c>
      <c r="N96" s="168" t="s">
        <v>123</v>
      </c>
      <c r="P96" s="229"/>
      <c r="R96" s="229"/>
      <c r="T96" s="229">
        <v>1</v>
      </c>
      <c r="U96" s="230">
        <v>687</v>
      </c>
      <c r="W96" s="140">
        <v>2</v>
      </c>
    </row>
    <row r="97" spans="1:24" ht="15.75" customHeight="1" thickBot="1" x14ac:dyDescent="0.3">
      <c r="A97" s="3">
        <v>2024</v>
      </c>
      <c r="B97" s="3">
        <v>6</v>
      </c>
      <c r="C97" s="3">
        <v>4</v>
      </c>
      <c r="D97" s="3">
        <v>14.5</v>
      </c>
      <c r="E97" s="4" t="s">
        <v>13</v>
      </c>
      <c r="F97" s="17" t="s">
        <v>16</v>
      </c>
      <c r="G97">
        <f t="shared" si="6"/>
        <v>-0.5</v>
      </c>
      <c r="H97" s="5">
        <v>45447</v>
      </c>
      <c r="I97" s="60">
        <f t="shared" si="4"/>
        <v>14.5</v>
      </c>
      <c r="J97" s="55">
        <v>5.9</v>
      </c>
      <c r="K97" s="167">
        <v>2</v>
      </c>
      <c r="L97" s="167">
        <v>7.5</v>
      </c>
      <c r="M97" s="167">
        <v>76.75</v>
      </c>
      <c r="N97" s="168" t="s">
        <v>117</v>
      </c>
      <c r="P97" s="229"/>
      <c r="R97" s="229"/>
      <c r="T97" s="229"/>
      <c r="U97" s="230">
        <v>998</v>
      </c>
      <c r="W97" s="140">
        <v>6</v>
      </c>
    </row>
    <row r="98" spans="1:24" ht="15.75" customHeight="1" thickBot="1" x14ac:dyDescent="0.3">
      <c r="A98" s="3">
        <v>2024</v>
      </c>
      <c r="B98" s="3">
        <v>6</v>
      </c>
      <c r="C98" s="3">
        <v>5</v>
      </c>
      <c r="D98" s="3">
        <v>10.5</v>
      </c>
      <c r="E98" s="4" t="s">
        <v>13</v>
      </c>
      <c r="F98" s="17" t="s">
        <v>16</v>
      </c>
      <c r="G98">
        <f t="shared" si="6"/>
        <v>-4.5</v>
      </c>
      <c r="H98" s="5">
        <v>45448</v>
      </c>
      <c r="I98" s="60">
        <f t="shared" si="4"/>
        <v>10.5</v>
      </c>
      <c r="J98" s="55">
        <v>0</v>
      </c>
      <c r="K98" s="167">
        <v>1.25</v>
      </c>
      <c r="L98" s="167">
        <v>4.125</v>
      </c>
      <c r="M98" s="167">
        <v>60.25</v>
      </c>
      <c r="N98" s="168" t="s">
        <v>124</v>
      </c>
      <c r="P98" s="229"/>
      <c r="R98" s="229"/>
      <c r="T98" s="229"/>
      <c r="U98" s="230">
        <v>843</v>
      </c>
      <c r="W98" s="140">
        <v>4</v>
      </c>
    </row>
    <row r="99" spans="1:24" ht="15.75" customHeight="1" thickBot="1" x14ac:dyDescent="0.3">
      <c r="A99" s="3">
        <v>2024</v>
      </c>
      <c r="B99" s="3">
        <v>6</v>
      </c>
      <c r="C99" s="3">
        <v>6</v>
      </c>
      <c r="D99" s="3">
        <v>18.3</v>
      </c>
      <c r="E99" s="4" t="s">
        <v>14</v>
      </c>
      <c r="F99" s="17" t="s">
        <v>16</v>
      </c>
      <c r="G99">
        <f t="shared" si="6"/>
        <v>3.3000000000000007</v>
      </c>
      <c r="H99" s="5">
        <v>45449</v>
      </c>
      <c r="I99" s="60">
        <f t="shared" si="4"/>
        <v>18.3</v>
      </c>
      <c r="J99" s="55">
        <v>2.2000000000000002</v>
      </c>
      <c r="K99" s="167">
        <v>2.5</v>
      </c>
      <c r="L99" s="167">
        <v>8.25</v>
      </c>
      <c r="M99" s="167">
        <v>65.875</v>
      </c>
      <c r="N99" s="168" t="s">
        <v>120</v>
      </c>
      <c r="P99" s="229">
        <v>1</v>
      </c>
      <c r="R99" s="229"/>
      <c r="T99" s="229"/>
      <c r="U99" s="230">
        <v>721</v>
      </c>
      <c r="W99" s="140"/>
    </row>
    <row r="100" spans="1:24" ht="15.75" customHeight="1" thickBot="1" x14ac:dyDescent="0.3">
      <c r="A100" s="3">
        <v>2024</v>
      </c>
      <c r="B100" s="3">
        <v>6</v>
      </c>
      <c r="C100" s="3">
        <v>7</v>
      </c>
      <c r="D100" s="3">
        <v>20.100000000000001</v>
      </c>
      <c r="E100" s="4" t="s">
        <v>14</v>
      </c>
      <c r="F100" s="17" t="s">
        <v>16</v>
      </c>
      <c r="G100">
        <f t="shared" si="6"/>
        <v>5.1000000000000014</v>
      </c>
      <c r="H100" s="5">
        <v>45450</v>
      </c>
      <c r="I100" s="60">
        <f t="shared" si="4"/>
        <v>20.100000000000001</v>
      </c>
      <c r="J100" s="55">
        <v>7.4</v>
      </c>
      <c r="K100" s="167">
        <v>2.625</v>
      </c>
      <c r="L100" s="167">
        <v>7.625</v>
      </c>
      <c r="M100" s="167">
        <v>75.625</v>
      </c>
      <c r="N100" s="168" t="s">
        <v>117</v>
      </c>
      <c r="P100" s="229"/>
      <c r="R100" s="229"/>
      <c r="T100" s="229"/>
      <c r="U100" s="230">
        <v>598</v>
      </c>
      <c r="W100" s="140"/>
    </row>
    <row r="101" spans="1:24" ht="15.75" customHeight="1" thickBot="1" x14ac:dyDescent="0.3">
      <c r="A101" s="3">
        <v>2024</v>
      </c>
      <c r="B101" s="3">
        <v>6</v>
      </c>
      <c r="C101" s="3">
        <v>8</v>
      </c>
      <c r="D101" s="3">
        <v>19.399999999999999</v>
      </c>
      <c r="E101" s="4" t="s">
        <v>14</v>
      </c>
      <c r="F101" s="17" t="s">
        <v>16</v>
      </c>
      <c r="G101">
        <f t="shared" si="6"/>
        <v>4.3999999999999986</v>
      </c>
      <c r="H101" s="5">
        <v>45451</v>
      </c>
      <c r="I101" s="60">
        <f t="shared" si="4"/>
        <v>19.399999999999999</v>
      </c>
      <c r="J101" s="55">
        <v>7.3</v>
      </c>
      <c r="K101" s="167">
        <v>2.5</v>
      </c>
      <c r="L101" s="167">
        <v>6.75</v>
      </c>
      <c r="M101" s="167">
        <v>76.75</v>
      </c>
      <c r="N101" s="168" t="s">
        <v>122</v>
      </c>
      <c r="P101" s="229">
        <v>2</v>
      </c>
      <c r="R101" s="229"/>
      <c r="T101" s="229"/>
      <c r="U101" s="230">
        <v>476</v>
      </c>
      <c r="W101" s="140"/>
    </row>
    <row r="102" spans="1:24" ht="15.75" customHeight="1" thickBot="1" x14ac:dyDescent="0.3">
      <c r="A102" s="3">
        <v>2024</v>
      </c>
      <c r="B102" s="3">
        <v>6</v>
      </c>
      <c r="C102" s="3">
        <v>9</v>
      </c>
      <c r="D102" s="3">
        <v>19.600000000000001</v>
      </c>
      <c r="E102" s="4" t="s">
        <v>14</v>
      </c>
      <c r="F102" s="17" t="s">
        <v>16</v>
      </c>
      <c r="G102">
        <f t="shared" si="6"/>
        <v>4.6000000000000014</v>
      </c>
      <c r="H102" s="5">
        <v>45452</v>
      </c>
      <c r="I102" s="60">
        <f t="shared" si="4"/>
        <v>19.600000000000001</v>
      </c>
      <c r="J102" s="55">
        <v>0.5</v>
      </c>
      <c r="K102" s="167">
        <v>1.375</v>
      </c>
      <c r="L102" s="167">
        <v>4.875</v>
      </c>
      <c r="M102" s="167">
        <v>72.125</v>
      </c>
      <c r="N102" s="168" t="s">
        <v>118</v>
      </c>
      <c r="P102" s="229">
        <v>1</v>
      </c>
      <c r="R102" s="229"/>
      <c r="T102" s="229"/>
      <c r="U102" s="230">
        <v>354</v>
      </c>
      <c r="W102" s="140">
        <v>1</v>
      </c>
    </row>
    <row r="103" spans="1:24" ht="15.75" customHeight="1" thickBot="1" x14ac:dyDescent="0.3">
      <c r="A103" s="3">
        <v>2024</v>
      </c>
      <c r="B103" s="3">
        <v>6</v>
      </c>
      <c r="C103" s="3">
        <v>10</v>
      </c>
      <c r="D103" s="3">
        <v>17.600000000000001</v>
      </c>
      <c r="E103" s="4" t="s">
        <v>14</v>
      </c>
      <c r="F103" s="17" t="s">
        <v>16</v>
      </c>
      <c r="G103">
        <f t="shared" si="6"/>
        <v>2.6000000000000014</v>
      </c>
      <c r="H103" s="5">
        <v>45453</v>
      </c>
      <c r="I103" s="60">
        <f t="shared" si="4"/>
        <v>17.600000000000001</v>
      </c>
      <c r="J103" s="55">
        <v>0</v>
      </c>
      <c r="K103" s="167">
        <v>1.125</v>
      </c>
      <c r="L103" s="167">
        <v>4.25</v>
      </c>
      <c r="M103" s="167">
        <v>62.5</v>
      </c>
      <c r="N103" s="168" t="s">
        <v>125</v>
      </c>
      <c r="P103" s="229"/>
      <c r="R103" s="229"/>
      <c r="T103" s="229"/>
      <c r="U103" s="230">
        <v>287</v>
      </c>
      <c r="W103" s="140">
        <v>6</v>
      </c>
    </row>
    <row r="104" spans="1:24" ht="15.75" customHeight="1" thickBot="1" x14ac:dyDescent="0.3">
      <c r="A104" s="3">
        <v>2024</v>
      </c>
      <c r="B104" s="3">
        <v>6</v>
      </c>
      <c r="C104" s="3">
        <v>11</v>
      </c>
      <c r="D104" s="3">
        <v>19.3</v>
      </c>
      <c r="E104" s="4" t="s">
        <v>14</v>
      </c>
      <c r="F104" s="17" t="s">
        <v>16</v>
      </c>
      <c r="G104">
        <f t="shared" si="6"/>
        <v>4.3000000000000007</v>
      </c>
      <c r="H104" s="5">
        <v>45454</v>
      </c>
      <c r="I104" s="60">
        <f t="shared" si="4"/>
        <v>19.3</v>
      </c>
      <c r="J104" s="55">
        <v>0.9</v>
      </c>
      <c r="K104" s="167">
        <v>0.75</v>
      </c>
      <c r="L104" s="167">
        <v>4.25</v>
      </c>
      <c r="M104" s="167">
        <v>79.875</v>
      </c>
      <c r="N104" s="168" t="s">
        <v>124</v>
      </c>
      <c r="P104" s="229"/>
      <c r="R104" s="229"/>
      <c r="T104" s="229"/>
      <c r="U104" s="230">
        <v>198</v>
      </c>
      <c r="W104" s="140">
        <v>15</v>
      </c>
    </row>
    <row r="105" spans="1:24" ht="15.75" customHeight="1" thickBot="1" x14ac:dyDescent="0.3">
      <c r="A105" s="3">
        <v>2024</v>
      </c>
      <c r="B105" s="3">
        <v>6</v>
      </c>
      <c r="C105" s="3">
        <v>12</v>
      </c>
      <c r="D105" s="3">
        <v>18.600000000000001</v>
      </c>
      <c r="E105" s="4" t="s">
        <v>14</v>
      </c>
      <c r="F105" s="17" t="s">
        <v>16</v>
      </c>
      <c r="G105">
        <f t="shared" si="6"/>
        <v>3.6000000000000014</v>
      </c>
      <c r="H105" s="5">
        <v>45455</v>
      </c>
      <c r="I105" s="60">
        <f t="shared" si="4"/>
        <v>18.600000000000001</v>
      </c>
      <c r="J105" s="55">
        <v>7</v>
      </c>
      <c r="K105" s="167">
        <v>1.125</v>
      </c>
      <c r="L105" s="167">
        <v>4.5</v>
      </c>
      <c r="M105" s="167">
        <v>82</v>
      </c>
      <c r="N105" s="168" t="s">
        <v>119</v>
      </c>
      <c r="P105" s="229"/>
      <c r="R105" s="229"/>
      <c r="T105" s="229"/>
      <c r="U105" s="230">
        <v>124</v>
      </c>
      <c r="W105" s="140">
        <v>14</v>
      </c>
    </row>
    <row r="106" spans="1:24" ht="15.75" customHeight="1" thickBot="1" x14ac:dyDescent="0.3">
      <c r="A106" s="3">
        <v>2024</v>
      </c>
      <c r="B106" s="3">
        <v>6</v>
      </c>
      <c r="C106" s="3">
        <v>13</v>
      </c>
      <c r="D106" s="3">
        <v>18.3</v>
      </c>
      <c r="E106" s="4" t="s">
        <v>14</v>
      </c>
      <c r="F106" s="17" t="s">
        <v>16</v>
      </c>
      <c r="G106">
        <f t="shared" si="6"/>
        <v>3.3000000000000007</v>
      </c>
      <c r="H106" s="5">
        <v>45456</v>
      </c>
      <c r="I106" s="60">
        <f t="shared" si="4"/>
        <v>18.3</v>
      </c>
      <c r="J106" s="55">
        <v>0</v>
      </c>
      <c r="K106" s="167">
        <v>0.625</v>
      </c>
      <c r="L106" s="167">
        <v>2.875</v>
      </c>
      <c r="M106" s="167">
        <v>79.5</v>
      </c>
      <c r="N106" s="168" t="s">
        <v>121</v>
      </c>
      <c r="P106" s="229"/>
      <c r="R106" s="229"/>
      <c r="T106" s="229"/>
      <c r="U106" s="230">
        <v>87</v>
      </c>
      <c r="V106" s="139">
        <v>1</v>
      </c>
      <c r="W106" s="140">
        <v>14</v>
      </c>
    </row>
    <row r="107" spans="1:24" ht="15.75" customHeight="1" thickBot="1" x14ac:dyDescent="0.3">
      <c r="A107" s="3">
        <v>2024</v>
      </c>
      <c r="B107" s="3">
        <v>6</v>
      </c>
      <c r="C107" s="3">
        <v>14</v>
      </c>
      <c r="D107" s="3">
        <v>22.3</v>
      </c>
      <c r="E107" s="4" t="s">
        <v>14</v>
      </c>
      <c r="F107" s="17" t="s">
        <v>16</v>
      </c>
      <c r="G107">
        <f t="shared" si="6"/>
        <v>7.3000000000000007</v>
      </c>
      <c r="H107" s="5">
        <v>45457</v>
      </c>
      <c r="I107" s="60">
        <f t="shared" si="4"/>
        <v>22.3</v>
      </c>
      <c r="J107" s="55">
        <v>11.2</v>
      </c>
      <c r="K107" s="167">
        <v>1.25</v>
      </c>
      <c r="L107" s="167">
        <v>5.25</v>
      </c>
      <c r="M107" s="167">
        <v>60.125</v>
      </c>
      <c r="N107" s="168" t="s">
        <v>124</v>
      </c>
      <c r="P107" s="229"/>
      <c r="R107" s="229"/>
      <c r="T107" s="229"/>
      <c r="U107" s="230">
        <v>53</v>
      </c>
      <c r="V107" s="139">
        <v>1</v>
      </c>
      <c r="W107" s="140">
        <v>17</v>
      </c>
    </row>
    <row r="108" spans="1:24" ht="15.75" customHeight="1" thickBot="1" x14ac:dyDescent="0.3">
      <c r="A108" s="3">
        <v>2024</v>
      </c>
      <c r="B108" s="3">
        <v>6</v>
      </c>
      <c r="C108" s="3">
        <v>15</v>
      </c>
      <c r="D108" s="3">
        <v>24.6</v>
      </c>
      <c r="E108" s="4" t="s">
        <v>14</v>
      </c>
      <c r="F108" s="17" t="s">
        <v>16</v>
      </c>
      <c r="G108">
        <f t="shared" si="6"/>
        <v>9.6000000000000014</v>
      </c>
      <c r="H108" s="5">
        <v>45458</v>
      </c>
      <c r="I108" s="60">
        <f t="shared" si="4"/>
        <v>24.6</v>
      </c>
      <c r="J108" s="55">
        <v>0</v>
      </c>
      <c r="K108" s="167">
        <v>0.875</v>
      </c>
      <c r="L108" s="167">
        <v>3.125</v>
      </c>
      <c r="M108" s="167">
        <v>55.5</v>
      </c>
      <c r="N108" s="168" t="s">
        <v>129</v>
      </c>
      <c r="P108" s="229"/>
      <c r="R108" s="229"/>
      <c r="T108" s="229"/>
      <c r="U108" s="230">
        <v>32</v>
      </c>
      <c r="V108" s="139">
        <v>1</v>
      </c>
      <c r="W108" s="140">
        <v>12</v>
      </c>
      <c r="X108" s="140">
        <v>8</v>
      </c>
    </row>
    <row r="109" spans="1:24" ht="15.75" customHeight="1" thickBot="1" x14ac:dyDescent="0.3">
      <c r="A109" s="3">
        <v>2024</v>
      </c>
      <c r="B109" s="3">
        <v>6</v>
      </c>
      <c r="C109" s="3">
        <v>16</v>
      </c>
      <c r="D109" s="3">
        <v>24</v>
      </c>
      <c r="E109" s="4" t="s">
        <v>14</v>
      </c>
      <c r="F109" s="17" t="s">
        <v>16</v>
      </c>
      <c r="G109">
        <f t="shared" si="6"/>
        <v>9</v>
      </c>
      <c r="H109" s="5">
        <v>45459</v>
      </c>
      <c r="I109" s="60">
        <f t="shared" si="4"/>
        <v>24</v>
      </c>
      <c r="J109" s="55">
        <v>0</v>
      </c>
      <c r="K109" s="167">
        <v>1</v>
      </c>
      <c r="L109" s="167">
        <v>3.875</v>
      </c>
      <c r="M109" s="167">
        <v>62.5</v>
      </c>
      <c r="N109" s="168" t="s">
        <v>119</v>
      </c>
      <c r="P109" s="229"/>
      <c r="R109" s="229"/>
      <c r="T109" s="229"/>
      <c r="U109" s="230">
        <v>19</v>
      </c>
      <c r="V109" s="139">
        <v>3</v>
      </c>
      <c r="W109" s="140">
        <v>11</v>
      </c>
      <c r="X109" s="140">
        <v>12</v>
      </c>
    </row>
    <row r="110" spans="1:24" ht="15.75" customHeight="1" thickBot="1" x14ac:dyDescent="0.3">
      <c r="A110" s="3">
        <v>2024</v>
      </c>
      <c r="B110" s="3">
        <v>6</v>
      </c>
      <c r="C110" s="3">
        <v>17</v>
      </c>
      <c r="D110" s="3">
        <v>22.3</v>
      </c>
      <c r="E110" s="4" t="s">
        <v>14</v>
      </c>
      <c r="F110" s="17" t="s">
        <v>16</v>
      </c>
      <c r="G110">
        <f t="shared" si="6"/>
        <v>7.3000000000000007</v>
      </c>
      <c r="H110" s="5">
        <v>45460</v>
      </c>
      <c r="I110" s="60">
        <f t="shared" si="4"/>
        <v>22.3</v>
      </c>
      <c r="J110" s="55">
        <v>4.7</v>
      </c>
      <c r="K110" s="167">
        <v>1.125</v>
      </c>
      <c r="L110" s="167">
        <v>5.375</v>
      </c>
      <c r="M110" s="167">
        <v>77.75</v>
      </c>
      <c r="N110" s="168" t="s">
        <v>119</v>
      </c>
      <c r="P110" s="229"/>
      <c r="R110" s="229"/>
      <c r="T110" s="229"/>
      <c r="U110" s="230">
        <v>8</v>
      </c>
      <c r="V110" s="139">
        <v>3</v>
      </c>
      <c r="W110" s="140">
        <v>9</v>
      </c>
      <c r="X110" s="140">
        <v>5</v>
      </c>
    </row>
    <row r="111" spans="1:24" ht="15.75" customHeight="1" thickBot="1" x14ac:dyDescent="0.3">
      <c r="A111" s="3">
        <v>2024</v>
      </c>
      <c r="B111" s="3">
        <v>6</v>
      </c>
      <c r="C111" s="3">
        <v>18</v>
      </c>
      <c r="D111" s="3">
        <v>21.5</v>
      </c>
      <c r="E111" s="4" t="s">
        <v>14</v>
      </c>
      <c r="F111" s="17" t="s">
        <v>16</v>
      </c>
      <c r="G111">
        <f t="shared" si="6"/>
        <v>6.5</v>
      </c>
      <c r="H111" s="5">
        <v>45461</v>
      </c>
      <c r="I111" s="60">
        <f t="shared" si="4"/>
        <v>21.5</v>
      </c>
      <c r="J111" s="55">
        <v>0</v>
      </c>
      <c r="K111" s="167">
        <v>2.875</v>
      </c>
      <c r="L111" s="167">
        <v>7.875</v>
      </c>
      <c r="M111" s="167">
        <v>59.75</v>
      </c>
      <c r="N111" s="168" t="s">
        <v>126</v>
      </c>
      <c r="P111" s="229"/>
      <c r="R111" s="229"/>
      <c r="T111" s="229"/>
      <c r="U111" s="230">
        <v>1</v>
      </c>
      <c r="V111" s="140">
        <v>5</v>
      </c>
      <c r="W111" s="140">
        <v>7</v>
      </c>
      <c r="X111" s="140">
        <v>18</v>
      </c>
    </row>
    <row r="112" spans="1:24" ht="15.75" customHeight="1" thickBot="1" x14ac:dyDescent="0.3">
      <c r="A112" s="3">
        <v>2024</v>
      </c>
      <c r="B112" s="3">
        <v>6</v>
      </c>
      <c r="C112" s="3">
        <v>19</v>
      </c>
      <c r="D112" s="3">
        <v>16.100000000000001</v>
      </c>
      <c r="E112" s="4" t="s">
        <v>14</v>
      </c>
      <c r="F112" s="17" t="s">
        <v>16</v>
      </c>
      <c r="G112">
        <f t="shared" si="6"/>
        <v>1.1000000000000014</v>
      </c>
      <c r="H112" s="5">
        <v>45462</v>
      </c>
      <c r="I112" s="60">
        <f t="shared" si="4"/>
        <v>16.100000000000001</v>
      </c>
      <c r="J112" s="55">
        <v>0</v>
      </c>
      <c r="K112" s="167">
        <v>2.5</v>
      </c>
      <c r="L112" s="167">
        <v>7.25</v>
      </c>
      <c r="M112" s="167">
        <v>53</v>
      </c>
      <c r="N112" s="168" t="s">
        <v>123</v>
      </c>
      <c r="P112" s="229"/>
      <c r="R112" s="229"/>
      <c r="T112" s="229"/>
      <c r="U112" s="231">
        <v>1</v>
      </c>
      <c r="V112" s="140">
        <v>7</v>
      </c>
      <c r="W112" s="140">
        <v>5</v>
      </c>
      <c r="X112" s="140">
        <v>23</v>
      </c>
    </row>
    <row r="113" spans="1:31" ht="15.75" customHeight="1" thickBot="1" x14ac:dyDescent="0.3">
      <c r="A113" s="3">
        <v>2024</v>
      </c>
      <c r="B113" s="3">
        <v>6</v>
      </c>
      <c r="C113" s="3">
        <v>20</v>
      </c>
      <c r="D113" s="3">
        <v>15.9</v>
      </c>
      <c r="E113" s="4" t="s">
        <v>14</v>
      </c>
      <c r="F113" s="17" t="s">
        <v>16</v>
      </c>
      <c r="G113">
        <f t="shared" si="6"/>
        <v>0.90000000000000036</v>
      </c>
      <c r="H113" s="5">
        <v>45463</v>
      </c>
      <c r="I113" s="60">
        <f t="shared" si="4"/>
        <v>15.9</v>
      </c>
      <c r="J113" s="55">
        <v>0</v>
      </c>
      <c r="K113" s="167">
        <v>1.375</v>
      </c>
      <c r="L113" s="167">
        <v>4.375</v>
      </c>
      <c r="M113" s="167">
        <v>64.25</v>
      </c>
      <c r="N113" s="168" t="s">
        <v>117</v>
      </c>
      <c r="P113" s="229"/>
      <c r="R113" s="229"/>
      <c r="T113" s="229"/>
      <c r="U113" s="231">
        <v>1</v>
      </c>
      <c r="V113" s="140">
        <v>9</v>
      </c>
      <c r="W113" s="140">
        <v>4</v>
      </c>
      <c r="X113" s="140">
        <v>34</v>
      </c>
      <c r="Y113" s="232">
        <v>2.4</v>
      </c>
      <c r="AD113" s="137"/>
      <c r="AE113" s="57"/>
    </row>
    <row r="114" spans="1:31" ht="15.75" customHeight="1" thickBot="1" x14ac:dyDescent="0.3">
      <c r="A114" s="3">
        <v>2024</v>
      </c>
      <c r="B114" s="3">
        <v>6</v>
      </c>
      <c r="C114" s="3">
        <v>21</v>
      </c>
      <c r="D114" s="3">
        <v>19.3</v>
      </c>
      <c r="E114" s="4" t="s">
        <v>14</v>
      </c>
      <c r="F114" s="17" t="s">
        <v>16</v>
      </c>
      <c r="G114">
        <f t="shared" si="6"/>
        <v>4.3000000000000007</v>
      </c>
      <c r="H114" s="5">
        <v>45464</v>
      </c>
      <c r="I114" s="60">
        <f t="shared" si="4"/>
        <v>19.3</v>
      </c>
      <c r="J114" s="55">
        <v>0</v>
      </c>
      <c r="K114" s="167">
        <v>1.75</v>
      </c>
      <c r="L114" s="167">
        <v>5.125</v>
      </c>
      <c r="M114" s="167">
        <v>52.625</v>
      </c>
      <c r="N114" s="168" t="s">
        <v>121</v>
      </c>
      <c r="P114" s="229"/>
      <c r="R114" s="229"/>
      <c r="T114" s="229"/>
      <c r="U114" s="231"/>
      <c r="V114" s="140">
        <v>12</v>
      </c>
      <c r="W114" s="140">
        <v>3</v>
      </c>
      <c r="X114" s="140">
        <v>48</v>
      </c>
      <c r="Y114" s="232">
        <v>2.6999999999999997</v>
      </c>
      <c r="AD114" s="137"/>
      <c r="AE114" s="57"/>
    </row>
    <row r="115" spans="1:31" ht="15.75" customHeight="1" thickBot="1" x14ac:dyDescent="0.3">
      <c r="A115" s="3">
        <v>2024</v>
      </c>
      <c r="B115" s="3">
        <v>6</v>
      </c>
      <c r="C115" s="3">
        <v>22</v>
      </c>
      <c r="D115" s="3">
        <v>25</v>
      </c>
      <c r="E115" s="4" t="s">
        <v>14</v>
      </c>
      <c r="F115" s="17" t="s">
        <v>16</v>
      </c>
      <c r="G115">
        <f t="shared" si="6"/>
        <v>10</v>
      </c>
      <c r="H115" s="5">
        <v>45465</v>
      </c>
      <c r="I115" s="60">
        <f t="shared" si="4"/>
        <v>25</v>
      </c>
      <c r="J115" s="55">
        <v>0</v>
      </c>
      <c r="K115" s="167">
        <v>1.5</v>
      </c>
      <c r="L115" s="167">
        <v>4.25</v>
      </c>
      <c r="M115" s="167">
        <v>55.875</v>
      </c>
      <c r="N115" s="168" t="s">
        <v>121</v>
      </c>
      <c r="P115" s="229"/>
      <c r="R115" s="229"/>
      <c r="T115" s="229"/>
      <c r="U115" s="231"/>
      <c r="V115" s="140">
        <v>18</v>
      </c>
      <c r="W115" s="140">
        <v>8</v>
      </c>
      <c r="X115" s="140">
        <v>67</v>
      </c>
      <c r="Y115" s="232">
        <v>3.5999999999999996</v>
      </c>
      <c r="AD115" s="137"/>
      <c r="AE115" s="57"/>
    </row>
    <row r="116" spans="1:31" ht="15.75" customHeight="1" thickBot="1" x14ac:dyDescent="0.3">
      <c r="A116" s="3">
        <v>2024</v>
      </c>
      <c r="B116" s="3">
        <v>6</v>
      </c>
      <c r="C116" s="3">
        <v>23</v>
      </c>
      <c r="D116" s="3">
        <v>26.4</v>
      </c>
      <c r="E116" s="4" t="s">
        <v>14</v>
      </c>
      <c r="F116" s="17" t="s">
        <v>16</v>
      </c>
      <c r="G116">
        <f t="shared" si="6"/>
        <v>11.399999999999999</v>
      </c>
      <c r="H116" s="5">
        <v>45466</v>
      </c>
      <c r="I116" s="60">
        <f t="shared" si="4"/>
        <v>26.4</v>
      </c>
      <c r="J116" s="55">
        <v>0</v>
      </c>
      <c r="K116" s="167">
        <v>0.875</v>
      </c>
      <c r="L116" s="167">
        <v>3.75</v>
      </c>
      <c r="M116" s="167">
        <v>56.75</v>
      </c>
      <c r="N116" s="168" t="s">
        <v>129</v>
      </c>
      <c r="P116" s="229"/>
      <c r="R116" s="229"/>
      <c r="T116" s="229"/>
      <c r="U116" s="231"/>
      <c r="V116" s="140">
        <v>24</v>
      </c>
      <c r="W116" s="140">
        <v>9</v>
      </c>
      <c r="X116" s="140">
        <v>54</v>
      </c>
      <c r="Y116" s="232">
        <v>4.5</v>
      </c>
      <c r="Z116" s="140"/>
      <c r="AD116" s="137"/>
      <c r="AE116" s="57"/>
    </row>
    <row r="117" spans="1:31" ht="15.75" customHeight="1" thickBot="1" x14ac:dyDescent="0.3">
      <c r="A117" s="3">
        <v>2024</v>
      </c>
      <c r="B117" s="3">
        <v>6</v>
      </c>
      <c r="C117" s="3">
        <v>24</v>
      </c>
      <c r="D117" s="3">
        <v>25.9</v>
      </c>
      <c r="E117" s="4" t="s">
        <v>14</v>
      </c>
      <c r="F117" s="17" t="s">
        <v>16</v>
      </c>
      <c r="G117">
        <f t="shared" si="6"/>
        <v>10.899999999999999</v>
      </c>
      <c r="H117" s="5">
        <v>45467</v>
      </c>
      <c r="I117" s="60">
        <f t="shared" si="4"/>
        <v>25.9</v>
      </c>
      <c r="J117" s="55">
        <v>0</v>
      </c>
      <c r="K117" s="167">
        <v>0.75</v>
      </c>
      <c r="L117" s="167">
        <v>3</v>
      </c>
      <c r="M117" s="167">
        <v>65.25</v>
      </c>
      <c r="N117" s="168" t="s">
        <v>124</v>
      </c>
      <c r="P117" s="229"/>
      <c r="R117" s="229"/>
      <c r="T117" s="229"/>
      <c r="U117" s="231"/>
      <c r="V117" s="140">
        <v>37</v>
      </c>
      <c r="W117" s="140">
        <v>14</v>
      </c>
      <c r="X117" s="140">
        <v>42</v>
      </c>
      <c r="Y117" s="232">
        <v>5.3999999999999995</v>
      </c>
      <c r="Z117" s="140"/>
      <c r="AD117" s="137"/>
      <c r="AE117" s="57"/>
    </row>
    <row r="118" spans="1:31" ht="15.75" customHeight="1" thickBot="1" x14ac:dyDescent="0.3">
      <c r="A118" s="3">
        <v>2024</v>
      </c>
      <c r="B118" s="3">
        <v>6</v>
      </c>
      <c r="C118" s="3">
        <v>25</v>
      </c>
      <c r="D118" s="3">
        <v>26.2</v>
      </c>
      <c r="E118" s="4" t="s">
        <v>14</v>
      </c>
      <c r="F118" s="17" t="s">
        <v>16</v>
      </c>
      <c r="G118">
        <f t="shared" si="6"/>
        <v>11.2</v>
      </c>
      <c r="H118" s="5">
        <v>45468</v>
      </c>
      <c r="I118" s="60">
        <f t="shared" si="4"/>
        <v>26.2</v>
      </c>
      <c r="J118" s="55">
        <v>0</v>
      </c>
      <c r="K118" s="167">
        <v>1.5</v>
      </c>
      <c r="L118" s="167">
        <v>5.5</v>
      </c>
      <c r="M118" s="167">
        <v>63.25</v>
      </c>
      <c r="N118" s="168" t="s">
        <v>117</v>
      </c>
      <c r="P118" s="229"/>
      <c r="R118" s="229"/>
      <c r="T118" s="229"/>
      <c r="U118" s="231"/>
      <c r="V118" s="140">
        <v>39</v>
      </c>
      <c r="W118" s="140">
        <v>12</v>
      </c>
      <c r="X118" s="140">
        <v>38</v>
      </c>
      <c r="Y118" s="232">
        <v>6.6</v>
      </c>
      <c r="Z118" s="140"/>
      <c r="AD118" s="137"/>
      <c r="AE118" s="57"/>
    </row>
    <row r="119" spans="1:31" ht="15.75" customHeight="1" thickBot="1" x14ac:dyDescent="0.3">
      <c r="A119" s="3">
        <v>2024</v>
      </c>
      <c r="B119" s="3">
        <v>6</v>
      </c>
      <c r="C119" s="3">
        <v>26</v>
      </c>
      <c r="D119" s="3">
        <v>24.8</v>
      </c>
      <c r="E119" s="4" t="s">
        <v>14</v>
      </c>
      <c r="F119" s="17" t="s">
        <v>16</v>
      </c>
      <c r="G119">
        <f t="shared" si="6"/>
        <v>9.8000000000000007</v>
      </c>
      <c r="H119" s="5">
        <v>45469</v>
      </c>
      <c r="I119" s="60">
        <f t="shared" si="4"/>
        <v>24.8</v>
      </c>
      <c r="J119" s="55">
        <v>0</v>
      </c>
      <c r="K119" s="167">
        <v>0.875</v>
      </c>
      <c r="L119" s="167">
        <v>3.125</v>
      </c>
      <c r="M119" s="167">
        <v>59.75</v>
      </c>
      <c r="N119" s="168" t="s">
        <v>127</v>
      </c>
      <c r="P119" s="229"/>
      <c r="R119" s="229"/>
      <c r="T119" s="229"/>
      <c r="U119" s="231"/>
      <c r="V119" s="140">
        <v>38</v>
      </c>
      <c r="W119" s="140">
        <v>9</v>
      </c>
      <c r="X119" s="140">
        <v>31</v>
      </c>
      <c r="Y119" s="232">
        <v>7.5</v>
      </c>
      <c r="Z119" s="140"/>
      <c r="AD119" s="137"/>
      <c r="AE119" s="57"/>
    </row>
    <row r="120" spans="1:31" ht="15.75" customHeight="1" thickBot="1" x14ac:dyDescent="0.3">
      <c r="A120" s="3">
        <v>2024</v>
      </c>
      <c r="B120" s="3">
        <v>6</v>
      </c>
      <c r="C120" s="3">
        <v>27</v>
      </c>
      <c r="D120" s="3">
        <v>25.8</v>
      </c>
      <c r="E120" s="4" t="s">
        <v>14</v>
      </c>
      <c r="F120" s="17" t="s">
        <v>16</v>
      </c>
      <c r="G120">
        <f t="shared" si="6"/>
        <v>10.8</v>
      </c>
      <c r="H120" s="5">
        <v>45470</v>
      </c>
      <c r="I120" s="60">
        <f t="shared" si="4"/>
        <v>25.8</v>
      </c>
      <c r="J120" s="55">
        <v>0</v>
      </c>
      <c r="K120" s="167">
        <v>0.625</v>
      </c>
      <c r="L120" s="167">
        <v>3.75</v>
      </c>
      <c r="M120" s="167">
        <v>62.25</v>
      </c>
      <c r="N120" s="168" t="s">
        <v>130</v>
      </c>
      <c r="P120" s="229"/>
      <c r="R120" s="229"/>
      <c r="T120" s="229"/>
      <c r="U120" s="231"/>
      <c r="V120" s="140">
        <v>36</v>
      </c>
      <c r="W120" s="140">
        <v>17</v>
      </c>
      <c r="X120" s="140">
        <v>28</v>
      </c>
      <c r="Y120" s="232">
        <v>8.4</v>
      </c>
      <c r="Z120" s="140"/>
      <c r="AD120" s="137"/>
      <c r="AE120" s="57"/>
    </row>
    <row r="121" spans="1:31" ht="15.75" customHeight="1" thickBot="1" x14ac:dyDescent="0.3">
      <c r="A121" s="3">
        <v>2024</v>
      </c>
      <c r="B121" s="3">
        <v>6</v>
      </c>
      <c r="C121" s="3">
        <v>28</v>
      </c>
      <c r="D121" s="3">
        <v>25.4</v>
      </c>
      <c r="E121" s="4" t="s">
        <v>14</v>
      </c>
      <c r="F121" s="17" t="s">
        <v>16</v>
      </c>
      <c r="G121">
        <f t="shared" si="6"/>
        <v>10.399999999999999</v>
      </c>
      <c r="H121" s="5">
        <v>45471</v>
      </c>
      <c r="I121" s="60">
        <f t="shared" si="4"/>
        <v>25.4</v>
      </c>
      <c r="J121" s="55">
        <v>0</v>
      </c>
      <c r="K121" s="167">
        <v>1</v>
      </c>
      <c r="L121" s="167">
        <v>3.75</v>
      </c>
      <c r="M121" s="167">
        <v>62.625</v>
      </c>
      <c r="N121" s="168" t="s">
        <v>125</v>
      </c>
      <c r="P121" s="229"/>
      <c r="R121" s="229"/>
      <c r="T121" s="229"/>
      <c r="U121" s="231"/>
      <c r="V121" s="140">
        <v>32</v>
      </c>
      <c r="W121" s="140">
        <v>19</v>
      </c>
      <c r="X121" s="140">
        <v>25</v>
      </c>
      <c r="Y121" s="232">
        <v>9</v>
      </c>
      <c r="Z121" s="140"/>
      <c r="AD121" s="137"/>
      <c r="AE121" s="57"/>
    </row>
    <row r="122" spans="1:31" ht="15.75" customHeight="1" thickBot="1" x14ac:dyDescent="0.3">
      <c r="A122" s="3">
        <v>2024</v>
      </c>
      <c r="B122" s="3">
        <v>6</v>
      </c>
      <c r="C122" s="3">
        <v>29</v>
      </c>
      <c r="D122" s="3">
        <v>26.4</v>
      </c>
      <c r="E122" s="4" t="s">
        <v>14</v>
      </c>
      <c r="F122" s="17" t="s">
        <v>16</v>
      </c>
      <c r="G122">
        <f t="shared" si="6"/>
        <v>11.399999999999999</v>
      </c>
      <c r="H122" s="5">
        <v>45472</v>
      </c>
      <c r="I122" s="60">
        <f t="shared" si="4"/>
        <v>26.4</v>
      </c>
      <c r="J122" s="55">
        <v>0</v>
      </c>
      <c r="K122" s="167">
        <v>1.25</v>
      </c>
      <c r="L122" s="167">
        <v>4.125</v>
      </c>
      <c r="M122" s="167">
        <v>57.5</v>
      </c>
      <c r="N122" s="168" t="s">
        <v>129</v>
      </c>
      <c r="P122" s="229"/>
      <c r="R122" s="229"/>
      <c r="T122" s="229"/>
      <c r="U122" s="231"/>
      <c r="V122" s="140">
        <v>25</v>
      </c>
      <c r="W122" s="140">
        <v>18</v>
      </c>
      <c r="X122" s="140">
        <v>22</v>
      </c>
      <c r="Y122" s="232">
        <v>9.6</v>
      </c>
      <c r="Z122" s="140"/>
      <c r="AD122" s="137"/>
      <c r="AE122" s="57"/>
    </row>
    <row r="123" spans="1:31" ht="15.75" customHeight="1" thickBot="1" x14ac:dyDescent="0.3">
      <c r="A123" s="3">
        <v>2024</v>
      </c>
      <c r="B123" s="3">
        <v>6</v>
      </c>
      <c r="C123" s="3">
        <v>30</v>
      </c>
      <c r="D123" s="3">
        <v>25</v>
      </c>
      <c r="E123" s="4" t="s">
        <v>14</v>
      </c>
      <c r="F123" s="17" t="s">
        <v>16</v>
      </c>
      <c r="G123">
        <f t="shared" si="6"/>
        <v>10</v>
      </c>
      <c r="H123" s="5">
        <v>45473</v>
      </c>
      <c r="I123" s="60">
        <f t="shared" si="4"/>
        <v>25</v>
      </c>
      <c r="J123" s="55">
        <v>7.7</v>
      </c>
      <c r="K123" s="167">
        <v>0.625</v>
      </c>
      <c r="L123" s="167">
        <v>3.75</v>
      </c>
      <c r="M123" s="167">
        <v>77.125</v>
      </c>
      <c r="N123" s="168" t="s">
        <v>124</v>
      </c>
      <c r="P123" s="229"/>
      <c r="R123" s="229"/>
      <c r="T123" s="229"/>
      <c r="V123" s="140">
        <v>14</v>
      </c>
      <c r="W123" s="140">
        <v>19</v>
      </c>
      <c r="X123" s="140">
        <v>11</v>
      </c>
      <c r="Y123" s="232">
        <v>7.1999999999999993</v>
      </c>
      <c r="Z123" s="140"/>
      <c r="AD123" s="137"/>
      <c r="AE123" s="57"/>
    </row>
    <row r="124" spans="1:31" ht="15.75" customHeight="1" thickBot="1" x14ac:dyDescent="0.3">
      <c r="A124" s="3">
        <v>2024</v>
      </c>
      <c r="B124" s="3">
        <v>7</v>
      </c>
      <c r="C124" s="3">
        <v>1</v>
      </c>
      <c r="D124" s="3">
        <v>21.8</v>
      </c>
      <c r="E124" s="4" t="s">
        <v>14</v>
      </c>
      <c r="F124" s="17" t="s">
        <v>16</v>
      </c>
      <c r="G124">
        <f t="shared" si="6"/>
        <v>6.8000000000000007</v>
      </c>
      <c r="H124" s="5">
        <v>45474</v>
      </c>
      <c r="I124" s="60">
        <f t="shared" si="4"/>
        <v>21.8</v>
      </c>
      <c r="J124" s="55">
        <v>8.8000000000000007</v>
      </c>
      <c r="K124" s="167">
        <v>1</v>
      </c>
      <c r="L124" s="167">
        <v>4.875</v>
      </c>
      <c r="M124" s="167">
        <v>80.375</v>
      </c>
      <c r="N124" s="168" t="s">
        <v>124</v>
      </c>
      <c r="P124" s="229"/>
      <c r="R124" s="229"/>
      <c r="T124" s="229"/>
      <c r="V124" s="140">
        <v>8</v>
      </c>
      <c r="W124" s="140">
        <v>16</v>
      </c>
      <c r="X124" s="140">
        <v>7</v>
      </c>
      <c r="Y124" s="232">
        <v>4.8</v>
      </c>
      <c r="Z124" s="140"/>
      <c r="AD124" s="137"/>
      <c r="AE124" s="57"/>
    </row>
    <row r="125" spans="1:31" ht="15.75" customHeight="1" thickBot="1" x14ac:dyDescent="0.3">
      <c r="A125" s="3">
        <v>2024</v>
      </c>
      <c r="B125" s="3">
        <v>7</v>
      </c>
      <c r="C125" s="3">
        <v>2</v>
      </c>
      <c r="D125" s="3">
        <v>20.6</v>
      </c>
      <c r="E125" s="4" t="s">
        <v>14</v>
      </c>
      <c r="F125" s="17" t="s">
        <v>16</v>
      </c>
      <c r="G125">
        <f t="shared" si="6"/>
        <v>5.6000000000000014</v>
      </c>
      <c r="H125" s="5">
        <v>45475</v>
      </c>
      <c r="I125" s="60">
        <f t="shared" si="4"/>
        <v>20.6</v>
      </c>
      <c r="J125" s="55">
        <v>1</v>
      </c>
      <c r="K125" s="167">
        <v>1.25</v>
      </c>
      <c r="L125" s="167">
        <v>5.25</v>
      </c>
      <c r="M125" s="167">
        <v>70.625</v>
      </c>
      <c r="N125" s="168" t="s">
        <v>117</v>
      </c>
      <c r="P125" s="229"/>
      <c r="R125" s="229"/>
      <c r="T125" s="229"/>
      <c r="V125" s="140">
        <v>6</v>
      </c>
      <c r="W125" s="140">
        <v>18</v>
      </c>
      <c r="X125" s="140">
        <v>9</v>
      </c>
      <c r="Y125" s="232">
        <v>3.5999999999999996</v>
      </c>
      <c r="Z125" s="140"/>
      <c r="AD125" s="137"/>
      <c r="AE125" s="57"/>
    </row>
    <row r="126" spans="1:31" ht="15.75" customHeight="1" thickBot="1" x14ac:dyDescent="0.3">
      <c r="A126" s="3">
        <v>2024</v>
      </c>
      <c r="B126" s="3">
        <v>7</v>
      </c>
      <c r="C126" s="3">
        <v>3</v>
      </c>
      <c r="D126" s="3">
        <v>21.3</v>
      </c>
      <c r="E126" s="4" t="s">
        <v>14</v>
      </c>
      <c r="F126" s="17" t="s">
        <v>16</v>
      </c>
      <c r="G126">
        <f t="shared" si="6"/>
        <v>6.3000000000000007</v>
      </c>
      <c r="H126" s="5">
        <v>45476</v>
      </c>
      <c r="I126" s="60">
        <f t="shared" si="4"/>
        <v>21.3</v>
      </c>
      <c r="J126" s="55">
        <v>0.1</v>
      </c>
      <c r="K126" s="167">
        <v>1.25</v>
      </c>
      <c r="L126" s="167">
        <v>5.75</v>
      </c>
      <c r="M126" s="167">
        <v>64</v>
      </c>
      <c r="N126" s="168" t="s">
        <v>121</v>
      </c>
      <c r="P126" s="229"/>
      <c r="R126" s="229"/>
      <c r="T126" s="229"/>
      <c r="V126" s="140">
        <v>5</v>
      </c>
      <c r="W126" s="140">
        <v>17</v>
      </c>
      <c r="X126" s="140">
        <v>12</v>
      </c>
      <c r="Y126" s="232">
        <v>4.2</v>
      </c>
      <c r="Z126" s="140"/>
      <c r="AB126" s="140">
        <v>6</v>
      </c>
      <c r="AD126" s="137"/>
      <c r="AE126" s="57"/>
    </row>
    <row r="127" spans="1:31" ht="15.75" customHeight="1" thickBot="1" x14ac:dyDescent="0.3">
      <c r="A127" s="3">
        <v>2024</v>
      </c>
      <c r="B127" s="3">
        <v>7</v>
      </c>
      <c r="C127" s="3">
        <v>4</v>
      </c>
      <c r="D127" s="3">
        <v>20.5</v>
      </c>
      <c r="E127" s="4" t="s">
        <v>14</v>
      </c>
      <c r="F127" s="17" t="s">
        <v>16</v>
      </c>
      <c r="G127">
        <f t="shared" si="6"/>
        <v>5.5</v>
      </c>
      <c r="H127" s="5">
        <v>45477</v>
      </c>
      <c r="I127" s="60">
        <f t="shared" si="4"/>
        <v>20.5</v>
      </c>
      <c r="J127" s="55">
        <v>0</v>
      </c>
      <c r="K127" s="167">
        <v>1.125</v>
      </c>
      <c r="L127" s="167">
        <v>5.375</v>
      </c>
      <c r="M127" s="167">
        <v>68.125</v>
      </c>
      <c r="N127" s="168" t="s">
        <v>118</v>
      </c>
      <c r="P127" s="229"/>
      <c r="R127" s="229"/>
      <c r="T127" s="229"/>
      <c r="V127" s="140">
        <v>4</v>
      </c>
      <c r="W127" s="140">
        <v>18</v>
      </c>
      <c r="X127" s="140">
        <v>15</v>
      </c>
      <c r="Y127" s="232">
        <v>5.3999999999999995</v>
      </c>
      <c r="Z127" s="140"/>
      <c r="AB127" s="140">
        <v>8</v>
      </c>
      <c r="AD127" s="137"/>
      <c r="AE127" s="57"/>
    </row>
    <row r="128" spans="1:31" ht="15.75" customHeight="1" thickBot="1" x14ac:dyDescent="0.3">
      <c r="A128" s="3">
        <v>2024</v>
      </c>
      <c r="B128" s="3">
        <v>7</v>
      </c>
      <c r="C128" s="3">
        <v>5</v>
      </c>
      <c r="D128" s="3">
        <v>21.1</v>
      </c>
      <c r="E128" s="4" t="s">
        <v>14</v>
      </c>
      <c r="F128" s="17" t="s">
        <v>16</v>
      </c>
      <c r="G128">
        <f t="shared" si="6"/>
        <v>6.1000000000000014</v>
      </c>
      <c r="H128" s="5">
        <v>45478</v>
      </c>
      <c r="I128" s="60">
        <f t="shared" si="4"/>
        <v>21.1</v>
      </c>
      <c r="J128" s="55">
        <v>2.6</v>
      </c>
      <c r="K128" s="167">
        <v>1</v>
      </c>
      <c r="L128" s="167">
        <v>3.875</v>
      </c>
      <c r="M128" s="167">
        <v>72</v>
      </c>
      <c r="N128" s="168" t="s">
        <v>117</v>
      </c>
      <c r="P128" s="229"/>
      <c r="R128" s="229"/>
      <c r="T128" s="229"/>
      <c r="V128" s="140">
        <v>3</v>
      </c>
      <c r="W128" s="140">
        <v>22</v>
      </c>
      <c r="X128" s="140">
        <v>8</v>
      </c>
      <c r="Y128" s="232">
        <v>6</v>
      </c>
      <c r="Z128" s="140"/>
      <c r="AB128" s="140">
        <v>6</v>
      </c>
      <c r="AD128" s="137"/>
      <c r="AE128" s="57"/>
    </row>
    <row r="129" spans="1:31" ht="15.75" customHeight="1" thickBot="1" x14ac:dyDescent="0.3">
      <c r="A129" s="3">
        <v>2024</v>
      </c>
      <c r="B129" s="3">
        <v>7</v>
      </c>
      <c r="C129" s="3">
        <v>6</v>
      </c>
      <c r="D129" s="3">
        <v>21</v>
      </c>
      <c r="E129" s="4" t="s">
        <v>14</v>
      </c>
      <c r="F129" s="17" t="s">
        <v>16</v>
      </c>
      <c r="G129">
        <f t="shared" si="6"/>
        <v>6</v>
      </c>
      <c r="H129" s="5">
        <v>45479</v>
      </c>
      <c r="I129" s="60">
        <f t="shared" si="4"/>
        <v>21</v>
      </c>
      <c r="J129" s="55">
        <v>7</v>
      </c>
      <c r="K129" s="167">
        <v>0.875</v>
      </c>
      <c r="L129" s="167">
        <v>3.5</v>
      </c>
      <c r="M129" s="167">
        <v>77.75</v>
      </c>
      <c r="N129" s="168" t="s">
        <v>130</v>
      </c>
      <c r="P129" s="229"/>
      <c r="R129" s="229"/>
      <c r="T129" s="229"/>
      <c r="V129" s="140">
        <v>2</v>
      </c>
      <c r="W129" s="140">
        <v>35</v>
      </c>
      <c r="X129" s="140">
        <v>4</v>
      </c>
      <c r="Y129" s="232">
        <v>4.5</v>
      </c>
      <c r="Z129" s="140"/>
      <c r="AB129" s="140">
        <v>5</v>
      </c>
      <c r="AD129" s="137"/>
      <c r="AE129" s="57"/>
    </row>
    <row r="130" spans="1:31" ht="15.75" customHeight="1" thickBot="1" x14ac:dyDescent="0.3">
      <c r="A130" s="3">
        <v>2024</v>
      </c>
      <c r="B130" s="3">
        <v>7</v>
      </c>
      <c r="C130" s="3">
        <v>7</v>
      </c>
      <c r="D130" s="3">
        <v>20.8</v>
      </c>
      <c r="E130" s="4" t="s">
        <v>14</v>
      </c>
      <c r="F130" s="17" t="s">
        <v>16</v>
      </c>
      <c r="G130">
        <f t="shared" si="6"/>
        <v>5.8000000000000007</v>
      </c>
      <c r="H130" s="5">
        <v>45480</v>
      </c>
      <c r="I130" s="60">
        <f t="shared" si="4"/>
        <v>20.8</v>
      </c>
      <c r="J130" s="55">
        <v>1.4</v>
      </c>
      <c r="K130" s="167">
        <v>0.75</v>
      </c>
      <c r="L130" s="167">
        <v>2.875</v>
      </c>
      <c r="M130" s="167">
        <v>85</v>
      </c>
      <c r="N130" s="168" t="s">
        <v>121</v>
      </c>
      <c r="P130" s="229"/>
      <c r="R130" s="229"/>
      <c r="T130" s="229"/>
      <c r="V130" s="140">
        <v>1</v>
      </c>
      <c r="W130" s="140">
        <v>42</v>
      </c>
      <c r="X130" s="140">
        <v>6</v>
      </c>
      <c r="Y130" s="232">
        <v>5.3999999999999995</v>
      </c>
      <c r="Z130" s="140">
        <v>4</v>
      </c>
      <c r="AB130" s="140">
        <v>8</v>
      </c>
      <c r="AD130" s="137"/>
      <c r="AE130" s="57"/>
    </row>
    <row r="131" spans="1:31" ht="15.75" customHeight="1" thickBot="1" x14ac:dyDescent="0.3">
      <c r="A131" s="3">
        <v>2024</v>
      </c>
      <c r="B131" s="3">
        <v>7</v>
      </c>
      <c r="C131" s="3">
        <v>8</v>
      </c>
      <c r="D131" s="3">
        <v>20.2</v>
      </c>
      <c r="E131" s="4" t="s">
        <v>14</v>
      </c>
      <c r="F131" s="17" t="s">
        <v>16</v>
      </c>
      <c r="G131">
        <f t="shared" si="6"/>
        <v>5.1999999999999993</v>
      </c>
      <c r="H131" s="5">
        <v>45481</v>
      </c>
      <c r="I131" s="60">
        <f t="shared" ref="I131:I194" si="7">D131</f>
        <v>20.2</v>
      </c>
      <c r="J131" s="55">
        <v>17.8</v>
      </c>
      <c r="K131" s="167">
        <v>0.875</v>
      </c>
      <c r="L131" s="167">
        <v>5.625</v>
      </c>
      <c r="M131" s="167">
        <v>81.875</v>
      </c>
      <c r="N131" s="168" t="s">
        <v>124</v>
      </c>
      <c r="P131" s="229"/>
      <c r="R131" s="229"/>
      <c r="T131" s="229"/>
      <c r="W131" s="140">
        <v>38</v>
      </c>
      <c r="X131" s="140">
        <v>2</v>
      </c>
      <c r="Y131" s="232">
        <v>2.4</v>
      </c>
      <c r="Z131" s="140">
        <v>13</v>
      </c>
      <c r="AB131" s="140">
        <v>7</v>
      </c>
      <c r="AD131" s="137"/>
      <c r="AE131" s="57"/>
    </row>
    <row r="132" spans="1:31" ht="15.75" customHeight="1" thickBot="1" x14ac:dyDescent="0.3">
      <c r="A132" s="3">
        <v>2024</v>
      </c>
      <c r="B132" s="3">
        <v>7</v>
      </c>
      <c r="C132" s="3">
        <v>9</v>
      </c>
      <c r="D132" s="3">
        <v>18.8</v>
      </c>
      <c r="E132" s="4" t="s">
        <v>14</v>
      </c>
      <c r="F132" s="17" t="s">
        <v>16</v>
      </c>
      <c r="G132">
        <f t="shared" si="6"/>
        <v>3.8000000000000007</v>
      </c>
      <c r="H132" s="5">
        <v>45482</v>
      </c>
      <c r="I132" s="60">
        <f t="shared" si="7"/>
        <v>18.8</v>
      </c>
      <c r="J132" s="55">
        <v>1.7</v>
      </c>
      <c r="K132" s="167">
        <v>1</v>
      </c>
      <c r="L132" s="167">
        <v>4.25</v>
      </c>
      <c r="M132" s="167">
        <v>89.125</v>
      </c>
      <c r="N132" s="168" t="s">
        <v>129</v>
      </c>
      <c r="P132" s="229"/>
      <c r="R132" s="229"/>
      <c r="T132" s="229"/>
      <c r="W132" s="140">
        <v>45</v>
      </c>
      <c r="X132" s="140">
        <v>5</v>
      </c>
      <c r="Y132" s="232">
        <v>3</v>
      </c>
      <c r="Z132" s="140">
        <v>18</v>
      </c>
      <c r="AB132" s="140">
        <v>12</v>
      </c>
      <c r="AD132" s="137"/>
      <c r="AE132" s="57"/>
    </row>
    <row r="133" spans="1:31" ht="15.75" customHeight="1" thickBot="1" x14ac:dyDescent="0.3">
      <c r="A133" s="3">
        <v>2024</v>
      </c>
      <c r="B133" s="3">
        <v>7</v>
      </c>
      <c r="C133" s="3">
        <v>10</v>
      </c>
      <c r="D133" s="3">
        <v>18.600000000000001</v>
      </c>
      <c r="E133" s="4" t="s">
        <v>14</v>
      </c>
      <c r="F133" s="17" t="s">
        <v>16</v>
      </c>
      <c r="G133">
        <f t="shared" si="6"/>
        <v>3.6000000000000014</v>
      </c>
      <c r="H133" s="5">
        <v>45483</v>
      </c>
      <c r="I133" s="60">
        <f t="shared" si="7"/>
        <v>18.600000000000001</v>
      </c>
      <c r="J133" s="55">
        <v>4.3</v>
      </c>
      <c r="K133" s="167">
        <v>1.375</v>
      </c>
      <c r="L133" s="167">
        <v>3.875</v>
      </c>
      <c r="M133" s="167">
        <v>74.125</v>
      </c>
      <c r="N133" s="168" t="s">
        <v>122</v>
      </c>
      <c r="P133" s="229"/>
      <c r="R133" s="229"/>
      <c r="T133" s="229"/>
      <c r="W133" s="140">
        <v>32</v>
      </c>
      <c r="X133" s="140">
        <v>3</v>
      </c>
      <c r="Y133" s="232">
        <v>3.5999999999999996</v>
      </c>
      <c r="Z133" s="140">
        <v>32</v>
      </c>
      <c r="AB133" s="140">
        <v>15</v>
      </c>
      <c r="AD133" s="137"/>
      <c r="AE133" s="57"/>
    </row>
    <row r="134" spans="1:31" ht="15.75" customHeight="1" thickBot="1" x14ac:dyDescent="0.3">
      <c r="A134" s="3">
        <v>2024</v>
      </c>
      <c r="B134" s="3">
        <v>7</v>
      </c>
      <c r="C134" s="3">
        <v>11</v>
      </c>
      <c r="D134" s="3">
        <v>20.8</v>
      </c>
      <c r="E134" s="4" t="s">
        <v>14</v>
      </c>
      <c r="F134" s="17" t="s">
        <v>16</v>
      </c>
      <c r="G134">
        <f t="shared" si="6"/>
        <v>5.8000000000000007</v>
      </c>
      <c r="H134" s="5">
        <v>45484</v>
      </c>
      <c r="I134" s="60">
        <f t="shared" si="7"/>
        <v>20.8</v>
      </c>
      <c r="J134" s="55">
        <v>0</v>
      </c>
      <c r="K134" s="167">
        <v>0.875</v>
      </c>
      <c r="L134" s="167">
        <v>3.625</v>
      </c>
      <c r="M134" s="167">
        <v>68.875</v>
      </c>
      <c r="N134" s="168" t="s">
        <v>118</v>
      </c>
      <c r="P134" s="229"/>
      <c r="R134" s="229"/>
      <c r="T134" s="229"/>
      <c r="W134" s="140">
        <v>30</v>
      </c>
      <c r="X134" s="140">
        <v>9</v>
      </c>
      <c r="Y134" s="232">
        <v>11</v>
      </c>
      <c r="Z134" s="140">
        <v>22</v>
      </c>
      <c r="AB134" s="140">
        <v>25</v>
      </c>
      <c r="AD134" s="137"/>
      <c r="AE134" s="57"/>
    </row>
    <row r="135" spans="1:31" ht="15.75" customHeight="1" thickBot="1" x14ac:dyDescent="0.3">
      <c r="A135" s="3">
        <v>2024</v>
      </c>
      <c r="B135" s="3">
        <v>7</v>
      </c>
      <c r="C135" s="3">
        <v>12</v>
      </c>
      <c r="D135" s="3">
        <v>21.4</v>
      </c>
      <c r="E135" s="4" t="s">
        <v>14</v>
      </c>
      <c r="F135" s="17" t="s">
        <v>16</v>
      </c>
      <c r="G135">
        <f t="shared" si="6"/>
        <v>6.3999999999999986</v>
      </c>
      <c r="H135" s="5">
        <v>45485</v>
      </c>
      <c r="I135" s="60">
        <f t="shared" si="7"/>
        <v>21.4</v>
      </c>
      <c r="J135" s="55">
        <v>2.4</v>
      </c>
      <c r="K135" s="167">
        <v>0.5</v>
      </c>
      <c r="L135" s="167">
        <v>3.25</v>
      </c>
      <c r="M135" s="167">
        <v>76.25</v>
      </c>
      <c r="N135" s="168" t="s">
        <v>125</v>
      </c>
      <c r="P135" s="229"/>
      <c r="R135" s="229"/>
      <c r="T135" s="229"/>
      <c r="W135" s="140">
        <v>40</v>
      </c>
      <c r="X135" s="140">
        <v>7</v>
      </c>
      <c r="Y135" s="232">
        <v>14</v>
      </c>
      <c r="Z135" s="140">
        <v>28</v>
      </c>
      <c r="AB135" s="140">
        <v>19</v>
      </c>
      <c r="AD135" s="137"/>
      <c r="AE135" s="57"/>
    </row>
    <row r="136" spans="1:31" ht="15.75" customHeight="1" thickBot="1" x14ac:dyDescent="0.3">
      <c r="A136" s="3">
        <v>2024</v>
      </c>
      <c r="B136" s="3">
        <v>7</v>
      </c>
      <c r="C136" s="3">
        <v>13</v>
      </c>
      <c r="D136" s="3">
        <v>22</v>
      </c>
      <c r="E136" s="4" t="s">
        <v>14</v>
      </c>
      <c r="F136" s="17" t="s">
        <v>16</v>
      </c>
      <c r="G136">
        <f t="shared" si="6"/>
        <v>7</v>
      </c>
      <c r="H136" s="5">
        <v>45486</v>
      </c>
      <c r="I136" s="60">
        <f t="shared" si="7"/>
        <v>22</v>
      </c>
      <c r="J136" s="55">
        <v>0</v>
      </c>
      <c r="K136" s="167">
        <v>1.125</v>
      </c>
      <c r="L136" s="167">
        <v>3.875</v>
      </c>
      <c r="M136" s="167">
        <v>65.25</v>
      </c>
      <c r="N136" s="168" t="s">
        <v>130</v>
      </c>
      <c r="P136" s="229"/>
      <c r="R136" s="229"/>
      <c r="T136" s="229"/>
      <c r="W136" s="140">
        <v>50</v>
      </c>
      <c r="X136" s="140">
        <v>12</v>
      </c>
      <c r="Y136" s="232">
        <v>26</v>
      </c>
      <c r="Z136" s="140">
        <v>31</v>
      </c>
      <c r="AB136" s="140">
        <v>32</v>
      </c>
      <c r="AD136" s="137"/>
      <c r="AE136" s="57"/>
    </row>
    <row r="137" spans="1:31" ht="15.75" customHeight="1" thickBot="1" x14ac:dyDescent="0.3">
      <c r="A137" s="3">
        <v>2024</v>
      </c>
      <c r="B137" s="3">
        <v>7</v>
      </c>
      <c r="C137" s="3">
        <v>14</v>
      </c>
      <c r="D137" s="3">
        <v>22.3</v>
      </c>
      <c r="E137" s="4" t="s">
        <v>14</v>
      </c>
      <c r="F137" s="17" t="s">
        <v>16</v>
      </c>
      <c r="G137">
        <f t="shared" si="6"/>
        <v>7.3000000000000007</v>
      </c>
      <c r="H137" s="5">
        <v>45487</v>
      </c>
      <c r="I137" s="60">
        <f t="shared" si="7"/>
        <v>22.3</v>
      </c>
      <c r="J137" s="55">
        <v>0</v>
      </c>
      <c r="K137" s="167">
        <v>0.75</v>
      </c>
      <c r="L137" s="167">
        <v>3.375</v>
      </c>
      <c r="M137" s="167">
        <v>64.75</v>
      </c>
      <c r="N137" s="168" t="s">
        <v>127</v>
      </c>
      <c r="P137" s="229"/>
      <c r="R137" s="229"/>
      <c r="T137" s="229"/>
      <c r="W137" s="140">
        <v>57</v>
      </c>
      <c r="X137" s="140">
        <v>14</v>
      </c>
      <c r="Y137" s="232">
        <v>8.4</v>
      </c>
      <c r="Z137" s="140">
        <v>35</v>
      </c>
      <c r="AB137" s="140">
        <v>36</v>
      </c>
      <c r="AD137" s="137"/>
      <c r="AE137" s="57"/>
    </row>
    <row r="138" spans="1:31" ht="15.75" customHeight="1" thickBot="1" x14ac:dyDescent="0.3">
      <c r="A138" s="3">
        <v>2024</v>
      </c>
      <c r="B138" s="3">
        <v>7</v>
      </c>
      <c r="C138" s="3">
        <v>15</v>
      </c>
      <c r="D138" s="3">
        <v>24.1</v>
      </c>
      <c r="E138" s="4" t="s">
        <v>14</v>
      </c>
      <c r="F138" s="17" t="s">
        <v>16</v>
      </c>
      <c r="G138">
        <f t="shared" si="6"/>
        <v>9.1000000000000014</v>
      </c>
      <c r="H138" s="5">
        <v>45488</v>
      </c>
      <c r="I138" s="60">
        <f t="shared" si="7"/>
        <v>24.1</v>
      </c>
      <c r="J138" s="55">
        <v>0</v>
      </c>
      <c r="K138" s="167">
        <v>1.25</v>
      </c>
      <c r="L138" s="167">
        <v>3.625</v>
      </c>
      <c r="M138" s="167">
        <v>62</v>
      </c>
      <c r="N138" s="168" t="s">
        <v>130</v>
      </c>
      <c r="P138" s="229"/>
      <c r="R138" s="229"/>
      <c r="T138" s="229"/>
      <c r="W138" s="140">
        <v>55</v>
      </c>
      <c r="X138" s="140">
        <v>16</v>
      </c>
      <c r="Y138" s="232">
        <v>7.1999999999999993</v>
      </c>
      <c r="Z138" s="140">
        <v>27</v>
      </c>
      <c r="AB138" s="140">
        <v>41</v>
      </c>
      <c r="AD138" s="137"/>
      <c r="AE138" s="57"/>
    </row>
    <row r="139" spans="1:31" ht="15.75" customHeight="1" thickBot="1" x14ac:dyDescent="0.3">
      <c r="A139" s="3">
        <v>2024</v>
      </c>
      <c r="B139" s="3">
        <v>7</v>
      </c>
      <c r="C139" s="3">
        <v>16</v>
      </c>
      <c r="D139" s="3">
        <v>22.1</v>
      </c>
      <c r="E139" s="4" t="s">
        <v>14</v>
      </c>
      <c r="F139" s="17" t="s">
        <v>16</v>
      </c>
      <c r="G139">
        <f t="shared" si="6"/>
        <v>7.1000000000000014</v>
      </c>
      <c r="H139" s="5">
        <v>45489</v>
      </c>
      <c r="I139" s="60">
        <f t="shared" si="7"/>
        <v>22.1</v>
      </c>
      <c r="J139" s="55">
        <v>1</v>
      </c>
      <c r="K139" s="167">
        <v>0.75</v>
      </c>
      <c r="L139" s="167">
        <v>3.375</v>
      </c>
      <c r="M139" s="167">
        <v>82.375</v>
      </c>
      <c r="N139" s="168" t="s">
        <v>124</v>
      </c>
      <c r="P139" s="229"/>
      <c r="R139" s="229"/>
      <c r="T139" s="229"/>
      <c r="W139" s="140">
        <v>53</v>
      </c>
      <c r="X139" s="140">
        <v>10</v>
      </c>
      <c r="Y139" s="232">
        <v>6</v>
      </c>
      <c r="Z139" s="140">
        <v>33</v>
      </c>
      <c r="AB139" s="140">
        <v>31</v>
      </c>
      <c r="AD139" s="137"/>
      <c r="AE139" s="57"/>
    </row>
    <row r="140" spans="1:31" ht="15.75" customHeight="1" thickBot="1" x14ac:dyDescent="0.3">
      <c r="A140" s="3">
        <v>2024</v>
      </c>
      <c r="B140" s="3">
        <v>7</v>
      </c>
      <c r="C140" s="3">
        <v>17</v>
      </c>
      <c r="D140" s="3">
        <v>23.6</v>
      </c>
      <c r="E140" s="4" t="s">
        <v>14</v>
      </c>
      <c r="F140" s="17" t="s">
        <v>16</v>
      </c>
      <c r="G140">
        <f t="shared" si="6"/>
        <v>8.6000000000000014</v>
      </c>
      <c r="H140" s="5">
        <v>45490</v>
      </c>
      <c r="I140" s="60">
        <f t="shared" si="7"/>
        <v>23.6</v>
      </c>
      <c r="J140" s="55">
        <v>0</v>
      </c>
      <c r="K140" s="167">
        <v>1.5</v>
      </c>
      <c r="L140" s="167">
        <v>4.625</v>
      </c>
      <c r="M140" s="167">
        <v>68.875</v>
      </c>
      <c r="N140" s="168" t="s">
        <v>121</v>
      </c>
      <c r="P140" s="229"/>
      <c r="R140" s="229"/>
      <c r="T140" s="229"/>
      <c r="W140" s="140">
        <v>48</v>
      </c>
      <c r="X140" s="140">
        <v>13</v>
      </c>
      <c r="Y140" s="232">
        <v>6.6</v>
      </c>
      <c r="Z140" s="140">
        <v>29</v>
      </c>
      <c r="AB140" s="140">
        <v>48</v>
      </c>
      <c r="AD140" s="137"/>
      <c r="AE140" s="57"/>
    </row>
    <row r="141" spans="1:31" ht="15.75" customHeight="1" thickBot="1" x14ac:dyDescent="0.3">
      <c r="A141" s="3">
        <v>2024</v>
      </c>
      <c r="B141" s="3">
        <v>7</v>
      </c>
      <c r="C141" s="3">
        <v>18</v>
      </c>
      <c r="D141" s="3">
        <v>23.5</v>
      </c>
      <c r="E141" s="4" t="s">
        <v>14</v>
      </c>
      <c r="F141" s="17" t="s">
        <v>16</v>
      </c>
      <c r="G141">
        <f t="shared" si="6"/>
        <v>8.5</v>
      </c>
      <c r="H141" s="5">
        <v>45491</v>
      </c>
      <c r="I141" s="60">
        <f t="shared" si="7"/>
        <v>23.5</v>
      </c>
      <c r="J141" s="55">
        <v>0.3</v>
      </c>
      <c r="K141" s="167">
        <v>1.75</v>
      </c>
      <c r="L141" s="167">
        <v>5.625</v>
      </c>
      <c r="M141" s="167">
        <v>68.25</v>
      </c>
      <c r="N141" s="168" t="s">
        <v>120</v>
      </c>
      <c r="P141" s="229"/>
      <c r="R141" s="229"/>
      <c r="T141" s="229"/>
      <c r="W141" s="140">
        <v>52</v>
      </c>
      <c r="X141" s="140">
        <v>9</v>
      </c>
      <c r="Y141" s="232">
        <v>6</v>
      </c>
      <c r="Z141" s="140">
        <v>14</v>
      </c>
      <c r="AB141" s="140">
        <v>36</v>
      </c>
      <c r="AD141" s="137"/>
      <c r="AE141" s="57"/>
    </row>
    <row r="142" spans="1:31" ht="15.75" customHeight="1" thickBot="1" x14ac:dyDescent="0.3">
      <c r="A142" s="3">
        <v>2024</v>
      </c>
      <c r="B142" s="3">
        <v>7</v>
      </c>
      <c r="C142" s="3">
        <v>19</v>
      </c>
      <c r="D142" s="3">
        <v>21.7</v>
      </c>
      <c r="E142" s="4" t="s">
        <v>14</v>
      </c>
      <c r="F142" s="17" t="s">
        <v>16</v>
      </c>
      <c r="G142">
        <f t="shared" si="6"/>
        <v>6.6999999999999993</v>
      </c>
      <c r="H142" s="5">
        <v>45492</v>
      </c>
      <c r="I142" s="60">
        <f t="shared" si="7"/>
        <v>21.7</v>
      </c>
      <c r="J142" s="55">
        <v>5.7</v>
      </c>
      <c r="K142" s="167">
        <v>2.125</v>
      </c>
      <c r="L142" s="167">
        <v>5.25</v>
      </c>
      <c r="M142" s="167">
        <v>74.75</v>
      </c>
      <c r="N142" s="168" t="s">
        <v>122</v>
      </c>
      <c r="P142" s="229"/>
      <c r="R142" s="229"/>
      <c r="T142" s="229"/>
      <c r="W142" s="140">
        <v>49</v>
      </c>
      <c r="X142" s="140">
        <v>4</v>
      </c>
      <c r="Y142" s="232">
        <v>4.2</v>
      </c>
      <c r="Z142" s="140">
        <v>25</v>
      </c>
      <c r="AB142" s="140">
        <v>27</v>
      </c>
      <c r="AD142" s="137"/>
      <c r="AE142" s="57"/>
    </row>
    <row r="143" spans="1:31" ht="15.75" customHeight="1" thickBot="1" x14ac:dyDescent="0.3">
      <c r="A143" s="3">
        <v>2024</v>
      </c>
      <c r="B143" s="3">
        <v>7</v>
      </c>
      <c r="C143" s="3">
        <v>20</v>
      </c>
      <c r="D143" s="3">
        <v>20.399999999999999</v>
      </c>
      <c r="E143" s="4" t="s">
        <v>14</v>
      </c>
      <c r="F143" s="17" t="s">
        <v>16</v>
      </c>
      <c r="G143">
        <f t="shared" si="6"/>
        <v>5.3999999999999986</v>
      </c>
      <c r="H143" s="5">
        <v>45493</v>
      </c>
      <c r="I143" s="60">
        <f t="shared" si="7"/>
        <v>20.399999999999999</v>
      </c>
      <c r="J143" s="55">
        <v>0</v>
      </c>
      <c r="K143" s="167">
        <v>1.125</v>
      </c>
      <c r="L143" s="167">
        <v>3.375</v>
      </c>
      <c r="M143" s="167">
        <v>76.25</v>
      </c>
      <c r="N143" s="168" t="s">
        <v>117</v>
      </c>
      <c r="P143" s="229"/>
      <c r="R143" s="229"/>
      <c r="T143" s="229"/>
      <c r="W143" s="140">
        <v>54</v>
      </c>
      <c r="X143" s="140">
        <v>8</v>
      </c>
      <c r="Y143" s="232">
        <v>5.3999999999999995</v>
      </c>
      <c r="Z143" s="140">
        <v>12</v>
      </c>
      <c r="AB143" s="140">
        <v>58</v>
      </c>
      <c r="AD143" s="137"/>
      <c r="AE143" s="57"/>
    </row>
    <row r="144" spans="1:31" ht="15.75" customHeight="1" thickBot="1" x14ac:dyDescent="0.3">
      <c r="A144" s="3">
        <v>2024</v>
      </c>
      <c r="B144" s="3">
        <v>7</v>
      </c>
      <c r="C144" s="3">
        <v>21</v>
      </c>
      <c r="D144" s="3">
        <v>19.5</v>
      </c>
      <c r="E144" s="4" t="s">
        <v>14</v>
      </c>
      <c r="F144" s="17" t="s">
        <v>16</v>
      </c>
      <c r="G144">
        <f t="shared" si="6"/>
        <v>4.5</v>
      </c>
      <c r="H144" s="5">
        <v>45494</v>
      </c>
      <c r="I144" s="60">
        <f t="shared" si="7"/>
        <v>19.5</v>
      </c>
      <c r="J144" s="55">
        <v>4.2</v>
      </c>
      <c r="K144" s="167">
        <v>1.875</v>
      </c>
      <c r="L144" s="167">
        <v>5.5</v>
      </c>
      <c r="M144" s="167">
        <v>81.5</v>
      </c>
      <c r="N144" s="168" t="s">
        <v>122</v>
      </c>
      <c r="P144" s="229"/>
      <c r="R144" s="229"/>
      <c r="T144" s="229"/>
      <c r="W144" s="140">
        <v>46</v>
      </c>
      <c r="X144" s="140">
        <v>5</v>
      </c>
      <c r="Y144" s="232">
        <v>3.5999999999999996</v>
      </c>
      <c r="Z144" s="140">
        <v>7</v>
      </c>
      <c r="AB144" s="140">
        <v>42</v>
      </c>
      <c r="AD144" s="137"/>
      <c r="AE144" s="57"/>
    </row>
    <row r="145" spans="1:31" ht="15.75" customHeight="1" thickBot="1" x14ac:dyDescent="0.3">
      <c r="A145" s="3">
        <v>2024</v>
      </c>
      <c r="B145" s="3">
        <v>7</v>
      </c>
      <c r="C145" s="3">
        <v>22</v>
      </c>
      <c r="D145" s="3">
        <v>20.100000000000001</v>
      </c>
      <c r="E145" s="4" t="s">
        <v>14</v>
      </c>
      <c r="F145" s="17" t="s">
        <v>16</v>
      </c>
      <c r="G145">
        <f t="shared" si="6"/>
        <v>5.1000000000000014</v>
      </c>
      <c r="H145" s="5">
        <v>45495</v>
      </c>
      <c r="I145" s="60">
        <f t="shared" si="7"/>
        <v>20.100000000000001</v>
      </c>
      <c r="J145" s="55">
        <v>9.1999999999999993</v>
      </c>
      <c r="K145" s="167">
        <v>1</v>
      </c>
      <c r="L145" s="167">
        <v>4.375</v>
      </c>
      <c r="M145" s="167">
        <v>79.5</v>
      </c>
      <c r="N145" s="168" t="s">
        <v>117</v>
      </c>
      <c r="P145" s="229"/>
      <c r="R145" s="229"/>
      <c r="T145" s="229"/>
      <c r="W145" s="140">
        <v>38</v>
      </c>
      <c r="X145" s="140">
        <v>2</v>
      </c>
      <c r="Y145" s="232">
        <v>2.4</v>
      </c>
      <c r="Z145" s="140">
        <v>19</v>
      </c>
      <c r="AB145" s="140">
        <v>29</v>
      </c>
      <c r="AD145" s="137"/>
      <c r="AE145" s="57"/>
    </row>
    <row r="146" spans="1:31" ht="15.75" customHeight="1" thickBot="1" x14ac:dyDescent="0.3">
      <c r="A146" s="3">
        <v>2024</v>
      </c>
      <c r="B146" s="3">
        <v>7</v>
      </c>
      <c r="C146" s="3">
        <v>23</v>
      </c>
      <c r="D146" s="3">
        <v>21.7</v>
      </c>
      <c r="E146" s="4" t="s">
        <v>14</v>
      </c>
      <c r="F146" s="17" t="s">
        <v>16</v>
      </c>
      <c r="G146">
        <f t="shared" ref="G146:G184" si="8">D146-15</f>
        <v>6.6999999999999993</v>
      </c>
      <c r="H146" s="5">
        <v>45496</v>
      </c>
      <c r="I146" s="60">
        <f t="shared" si="7"/>
        <v>21.7</v>
      </c>
      <c r="J146" s="55">
        <v>0</v>
      </c>
      <c r="K146" s="167">
        <v>1</v>
      </c>
      <c r="L146" s="167">
        <v>3.75</v>
      </c>
      <c r="M146" s="167">
        <v>74.875</v>
      </c>
      <c r="N146" s="168" t="s">
        <v>117</v>
      </c>
      <c r="P146" s="229"/>
      <c r="R146" s="229"/>
      <c r="T146" s="229"/>
      <c r="W146" s="140">
        <v>35</v>
      </c>
      <c r="X146" s="140">
        <v>6</v>
      </c>
      <c r="Y146" s="232">
        <v>4.2</v>
      </c>
      <c r="Z146" s="140">
        <v>24</v>
      </c>
      <c r="AB146" s="140">
        <v>57</v>
      </c>
      <c r="AD146" s="137"/>
      <c r="AE146" s="57"/>
    </row>
    <row r="147" spans="1:31" ht="15.75" customHeight="1" thickBot="1" x14ac:dyDescent="0.3">
      <c r="A147" s="3">
        <v>2024</v>
      </c>
      <c r="B147" s="3">
        <v>7</v>
      </c>
      <c r="C147" s="3">
        <v>24</v>
      </c>
      <c r="D147" s="3">
        <v>22.3</v>
      </c>
      <c r="E147" s="4" t="s">
        <v>14</v>
      </c>
      <c r="F147" s="17" t="s">
        <v>16</v>
      </c>
      <c r="G147">
        <f t="shared" si="8"/>
        <v>7.3000000000000007</v>
      </c>
      <c r="H147" s="5">
        <v>45497</v>
      </c>
      <c r="I147" s="60">
        <f t="shared" si="7"/>
        <v>22.3</v>
      </c>
      <c r="J147" s="55">
        <v>0</v>
      </c>
      <c r="K147" s="167">
        <v>0.75</v>
      </c>
      <c r="L147" s="167">
        <v>3</v>
      </c>
      <c r="M147" s="167">
        <v>70.125</v>
      </c>
      <c r="N147" s="168" t="s">
        <v>125</v>
      </c>
      <c r="P147" s="229"/>
      <c r="R147" s="229"/>
      <c r="T147" s="229"/>
      <c r="W147" s="140">
        <v>36</v>
      </c>
      <c r="X147" s="140">
        <v>9</v>
      </c>
      <c r="Y147" s="232">
        <v>4.8</v>
      </c>
      <c r="Z147" s="140">
        <v>27</v>
      </c>
      <c r="AB147" s="140">
        <v>55</v>
      </c>
      <c r="AD147" s="137"/>
      <c r="AE147" s="57"/>
    </row>
    <row r="148" spans="1:31" ht="15.75" customHeight="1" thickBot="1" x14ac:dyDescent="0.3">
      <c r="A148" s="3">
        <v>2024</v>
      </c>
      <c r="B148" s="3">
        <v>7</v>
      </c>
      <c r="C148" s="3">
        <v>25</v>
      </c>
      <c r="D148" s="3">
        <v>23.9</v>
      </c>
      <c r="E148" s="4" t="s">
        <v>14</v>
      </c>
      <c r="F148" s="17" t="s">
        <v>16</v>
      </c>
      <c r="G148">
        <f t="shared" si="8"/>
        <v>8.8999999999999986</v>
      </c>
      <c r="H148" s="5">
        <v>45498</v>
      </c>
      <c r="I148" s="60">
        <f t="shared" si="7"/>
        <v>23.9</v>
      </c>
      <c r="J148" s="55">
        <v>0</v>
      </c>
      <c r="K148" s="167">
        <v>0.5</v>
      </c>
      <c r="L148" s="167">
        <v>2.625</v>
      </c>
      <c r="M148" s="167">
        <v>69.25</v>
      </c>
      <c r="N148" s="168" t="s">
        <v>127</v>
      </c>
      <c r="P148" s="229"/>
      <c r="R148" s="229"/>
      <c r="T148" s="229"/>
      <c r="W148" s="140">
        <v>34</v>
      </c>
      <c r="X148" s="140">
        <v>11</v>
      </c>
      <c r="Y148" s="232">
        <v>5.3999999999999995</v>
      </c>
      <c r="Z148" s="140">
        <v>31</v>
      </c>
      <c r="AB148" s="140">
        <v>53</v>
      </c>
      <c r="AD148" s="137"/>
      <c r="AE148" s="57"/>
    </row>
    <row r="149" spans="1:31" ht="15.75" customHeight="1" thickBot="1" x14ac:dyDescent="0.3">
      <c r="A149" s="3">
        <v>2024</v>
      </c>
      <c r="B149" s="3">
        <v>7</v>
      </c>
      <c r="C149" s="3">
        <v>26</v>
      </c>
      <c r="D149" s="3">
        <v>25.1</v>
      </c>
      <c r="E149" s="4" t="s">
        <v>14</v>
      </c>
      <c r="F149" s="17" t="s">
        <v>16</v>
      </c>
      <c r="G149">
        <f t="shared" si="8"/>
        <v>10.100000000000001</v>
      </c>
      <c r="H149" s="5">
        <v>45499</v>
      </c>
      <c r="I149" s="60">
        <f t="shared" si="7"/>
        <v>25.1</v>
      </c>
      <c r="J149" s="55">
        <v>0</v>
      </c>
      <c r="K149" s="167">
        <v>1</v>
      </c>
      <c r="L149" s="167">
        <v>3.25</v>
      </c>
      <c r="M149" s="167">
        <v>65.375</v>
      </c>
      <c r="N149" s="168" t="s">
        <v>125</v>
      </c>
      <c r="P149" s="229"/>
      <c r="R149" s="229"/>
      <c r="T149" s="229"/>
      <c r="W149" s="140">
        <v>33</v>
      </c>
      <c r="X149" s="140">
        <v>13</v>
      </c>
      <c r="Y149" s="232">
        <v>6</v>
      </c>
      <c r="Z149" s="140">
        <v>34</v>
      </c>
      <c r="AB149" s="140">
        <v>51</v>
      </c>
      <c r="AD149" s="137"/>
      <c r="AE149" s="57"/>
    </row>
    <row r="150" spans="1:31" ht="15.75" customHeight="1" thickBot="1" x14ac:dyDescent="0.3">
      <c r="A150" s="3">
        <v>2024</v>
      </c>
      <c r="B150" s="3">
        <v>7</v>
      </c>
      <c r="C150" s="3">
        <v>27</v>
      </c>
      <c r="D150" s="3">
        <v>25.6</v>
      </c>
      <c r="E150" s="4" t="s">
        <v>14</v>
      </c>
      <c r="F150" s="17" t="s">
        <v>16</v>
      </c>
      <c r="G150">
        <f t="shared" si="8"/>
        <v>10.600000000000001</v>
      </c>
      <c r="H150" s="5">
        <v>45500</v>
      </c>
      <c r="I150" s="60">
        <f t="shared" si="7"/>
        <v>25.6</v>
      </c>
      <c r="J150" s="55">
        <v>0</v>
      </c>
      <c r="K150" s="167">
        <v>0.625</v>
      </c>
      <c r="L150" s="167">
        <v>3.375</v>
      </c>
      <c r="M150" s="167">
        <v>69.125</v>
      </c>
      <c r="N150" s="168" t="s">
        <v>121</v>
      </c>
      <c r="P150" s="229"/>
      <c r="R150" s="229"/>
      <c r="T150" s="229"/>
      <c r="W150" s="140">
        <v>30</v>
      </c>
      <c r="X150" s="140">
        <v>10</v>
      </c>
      <c r="Y150" s="232">
        <v>6.6</v>
      </c>
      <c r="Z150" s="140">
        <v>29</v>
      </c>
      <c r="AB150" s="140">
        <v>49</v>
      </c>
      <c r="AD150" s="137"/>
      <c r="AE150" s="57"/>
    </row>
    <row r="151" spans="1:31" ht="15.75" customHeight="1" thickBot="1" x14ac:dyDescent="0.3">
      <c r="A151" s="3">
        <v>2024</v>
      </c>
      <c r="B151" s="3">
        <v>7</v>
      </c>
      <c r="C151" s="3">
        <v>28</v>
      </c>
      <c r="D151" s="3">
        <v>22.3</v>
      </c>
      <c r="E151" s="4" t="s">
        <v>14</v>
      </c>
      <c r="F151" s="17" t="s">
        <v>16</v>
      </c>
      <c r="G151">
        <f t="shared" si="8"/>
        <v>7.3000000000000007</v>
      </c>
      <c r="H151" s="5">
        <v>45501</v>
      </c>
      <c r="I151" s="60">
        <f t="shared" si="7"/>
        <v>22.3</v>
      </c>
      <c r="J151" s="55">
        <v>0</v>
      </c>
      <c r="K151" s="167">
        <v>0.875</v>
      </c>
      <c r="L151" s="167">
        <v>5.25</v>
      </c>
      <c r="M151" s="167">
        <v>83.5</v>
      </c>
      <c r="N151" s="168" t="s">
        <v>118</v>
      </c>
      <c r="P151" s="229"/>
      <c r="R151" s="229"/>
      <c r="T151" s="229"/>
      <c r="W151" s="140">
        <v>32</v>
      </c>
      <c r="X151" s="140">
        <v>8</v>
      </c>
      <c r="Y151" s="232">
        <v>5.3999999999999995</v>
      </c>
      <c r="Z151" s="140">
        <v>13</v>
      </c>
      <c r="AB151" s="140">
        <v>47</v>
      </c>
      <c r="AD151" s="137"/>
      <c r="AE151" s="57"/>
    </row>
    <row r="152" spans="1:31" ht="15.75" customHeight="1" thickBot="1" x14ac:dyDescent="0.3">
      <c r="A152" s="3">
        <v>2024</v>
      </c>
      <c r="B152" s="3">
        <v>7</v>
      </c>
      <c r="C152" s="3">
        <v>29</v>
      </c>
      <c r="D152" s="3">
        <v>20.3</v>
      </c>
      <c r="E152" s="4" t="s">
        <v>14</v>
      </c>
      <c r="F152" s="17" t="s">
        <v>16</v>
      </c>
      <c r="G152">
        <f t="shared" si="8"/>
        <v>5.3000000000000007</v>
      </c>
      <c r="H152" s="5">
        <v>45502</v>
      </c>
      <c r="I152" s="60">
        <f t="shared" si="7"/>
        <v>20.3</v>
      </c>
      <c r="J152" s="55">
        <v>7.2</v>
      </c>
      <c r="K152" s="167">
        <v>1</v>
      </c>
      <c r="L152" s="167">
        <v>5.25</v>
      </c>
      <c r="M152" s="167">
        <v>85.375</v>
      </c>
      <c r="N152" s="168" t="s">
        <v>117</v>
      </c>
      <c r="P152" s="229"/>
      <c r="R152" s="229"/>
      <c r="T152" s="229"/>
      <c r="W152" s="140">
        <v>35</v>
      </c>
      <c r="X152" s="140">
        <v>3</v>
      </c>
      <c r="Y152" s="232">
        <v>3</v>
      </c>
      <c r="Z152" s="140">
        <v>18</v>
      </c>
      <c r="AB152" s="140">
        <v>22</v>
      </c>
      <c r="AD152" s="137"/>
      <c r="AE152" s="57"/>
    </row>
    <row r="153" spans="1:31" ht="15.75" customHeight="1" thickBot="1" x14ac:dyDescent="0.3">
      <c r="A153" s="3">
        <v>2024</v>
      </c>
      <c r="B153" s="3">
        <v>7</v>
      </c>
      <c r="C153" s="3">
        <v>30</v>
      </c>
      <c r="D153" s="3">
        <v>21.9</v>
      </c>
      <c r="E153" s="4" t="s">
        <v>14</v>
      </c>
      <c r="F153" s="17" t="s">
        <v>16</v>
      </c>
      <c r="G153">
        <f t="shared" si="8"/>
        <v>6.8999999999999986</v>
      </c>
      <c r="H153" s="5">
        <v>45503</v>
      </c>
      <c r="I153" s="60">
        <f t="shared" si="7"/>
        <v>21.9</v>
      </c>
      <c r="J153" s="55">
        <v>2.4</v>
      </c>
      <c r="K153" s="167">
        <v>1</v>
      </c>
      <c r="L153" s="167">
        <v>3.75</v>
      </c>
      <c r="M153" s="167">
        <v>72.25</v>
      </c>
      <c r="N153" s="168" t="s">
        <v>120</v>
      </c>
      <c r="P153" s="229"/>
      <c r="R153" s="229"/>
      <c r="T153" s="229"/>
      <c r="W153" s="140">
        <v>30</v>
      </c>
      <c r="X153" s="140">
        <v>5</v>
      </c>
      <c r="Y153" s="232">
        <v>3.5999999999999996</v>
      </c>
      <c r="Z153" s="140">
        <v>22</v>
      </c>
      <c r="AB153" s="140">
        <v>30</v>
      </c>
      <c r="AD153" s="137"/>
      <c r="AE153" s="57"/>
    </row>
    <row r="154" spans="1:31" ht="15.75" customHeight="1" thickBot="1" x14ac:dyDescent="0.3">
      <c r="A154" s="3">
        <v>2024</v>
      </c>
      <c r="B154" s="3">
        <v>7</v>
      </c>
      <c r="C154" s="3">
        <v>31</v>
      </c>
      <c r="D154" s="3">
        <v>21.1</v>
      </c>
      <c r="E154" s="4" t="s">
        <v>14</v>
      </c>
      <c r="F154" s="17" t="s">
        <v>16</v>
      </c>
      <c r="G154">
        <f t="shared" si="8"/>
        <v>6.1000000000000014</v>
      </c>
      <c r="H154" s="5">
        <v>45504</v>
      </c>
      <c r="I154" s="60">
        <f t="shared" si="7"/>
        <v>21.1</v>
      </c>
      <c r="J154" s="55">
        <v>0</v>
      </c>
      <c r="K154" s="167">
        <v>1.25</v>
      </c>
      <c r="L154" s="167">
        <v>5.375</v>
      </c>
      <c r="M154" s="167">
        <v>63.375</v>
      </c>
      <c r="N154" s="168" t="s">
        <v>121</v>
      </c>
      <c r="P154" s="229"/>
      <c r="R154" s="229"/>
      <c r="T154" s="229"/>
      <c r="W154" s="140">
        <v>24</v>
      </c>
      <c r="Y154" s="232">
        <v>4.2</v>
      </c>
      <c r="Z154" s="140">
        <v>25</v>
      </c>
      <c r="AA154" s="140">
        <v>8</v>
      </c>
      <c r="AB154" s="140">
        <v>41</v>
      </c>
      <c r="AD154" s="137"/>
      <c r="AE154" s="57"/>
    </row>
    <row r="155" spans="1:31" ht="15.75" customHeight="1" thickBot="1" x14ac:dyDescent="0.3">
      <c r="A155" s="3">
        <v>2024</v>
      </c>
      <c r="B155" s="3">
        <v>8</v>
      </c>
      <c r="C155" s="3">
        <v>1</v>
      </c>
      <c r="D155" s="3">
        <v>22.9</v>
      </c>
      <c r="E155" s="4" t="s">
        <v>14</v>
      </c>
      <c r="F155" s="17" t="s">
        <v>16</v>
      </c>
      <c r="G155">
        <f t="shared" si="8"/>
        <v>7.8999999999999986</v>
      </c>
      <c r="H155" s="5">
        <v>45505</v>
      </c>
      <c r="I155" s="60">
        <f t="shared" si="7"/>
        <v>22.9</v>
      </c>
      <c r="J155" s="55">
        <v>0</v>
      </c>
      <c r="K155" s="167">
        <v>0.875</v>
      </c>
      <c r="L155" s="167">
        <v>2.875</v>
      </c>
      <c r="M155" s="167">
        <v>61.125</v>
      </c>
      <c r="N155" s="168" t="s">
        <v>129</v>
      </c>
      <c r="P155" s="229"/>
      <c r="R155" s="229"/>
      <c r="T155" s="229"/>
      <c r="W155" s="140">
        <v>26</v>
      </c>
      <c r="Y155" s="232">
        <v>3.5999999999999996</v>
      </c>
      <c r="Z155" s="140">
        <v>28</v>
      </c>
      <c r="AA155" s="140">
        <v>12</v>
      </c>
      <c r="AB155" s="140">
        <v>52</v>
      </c>
      <c r="AD155" s="137"/>
      <c r="AE155" s="57"/>
    </row>
    <row r="156" spans="1:31" ht="15.75" customHeight="1" thickBot="1" x14ac:dyDescent="0.3">
      <c r="A156" s="3">
        <v>2024</v>
      </c>
      <c r="B156" s="3">
        <v>8</v>
      </c>
      <c r="C156" s="3">
        <v>2</v>
      </c>
      <c r="D156" s="3">
        <v>23.7</v>
      </c>
      <c r="E156" s="4" t="s">
        <v>14</v>
      </c>
      <c r="F156" s="17" t="s">
        <v>16</v>
      </c>
      <c r="G156">
        <f t="shared" si="8"/>
        <v>8.6999999999999993</v>
      </c>
      <c r="H156" s="5">
        <v>45506</v>
      </c>
      <c r="I156" s="60">
        <f t="shared" si="7"/>
        <v>23.7</v>
      </c>
      <c r="J156" s="55">
        <v>0</v>
      </c>
      <c r="K156" s="167">
        <v>1.125</v>
      </c>
      <c r="L156" s="167">
        <v>3.875</v>
      </c>
      <c r="M156" s="167">
        <v>58.125</v>
      </c>
      <c r="N156" s="168" t="s">
        <v>127</v>
      </c>
      <c r="P156" s="229"/>
      <c r="R156" s="229"/>
      <c r="T156" s="229"/>
      <c r="W156" s="140">
        <v>25</v>
      </c>
      <c r="Y156" s="232">
        <v>3</v>
      </c>
      <c r="Z156" s="140">
        <v>23</v>
      </c>
      <c r="AA156" s="140">
        <v>32</v>
      </c>
      <c r="AB156" s="140">
        <v>56</v>
      </c>
      <c r="AD156" s="137"/>
      <c r="AE156" s="57"/>
    </row>
    <row r="157" spans="1:31" ht="15.75" customHeight="1" thickBot="1" x14ac:dyDescent="0.3">
      <c r="A157" s="3">
        <v>2024</v>
      </c>
      <c r="B157" s="3">
        <v>8</v>
      </c>
      <c r="C157" s="3">
        <v>3</v>
      </c>
      <c r="D157" s="3">
        <v>24.1</v>
      </c>
      <c r="E157" s="4" t="s">
        <v>14</v>
      </c>
      <c r="F157" s="17" t="s">
        <v>16</v>
      </c>
      <c r="G157">
        <f t="shared" si="8"/>
        <v>9.1000000000000014</v>
      </c>
      <c r="H157" s="5">
        <v>45507</v>
      </c>
      <c r="I157" s="60">
        <f t="shared" si="7"/>
        <v>24.1</v>
      </c>
      <c r="J157" s="55">
        <v>0</v>
      </c>
      <c r="K157" s="167">
        <v>1.875</v>
      </c>
      <c r="L157" s="167">
        <v>5.625</v>
      </c>
      <c r="M157" s="167">
        <v>59.375</v>
      </c>
      <c r="N157" s="168" t="s">
        <v>121</v>
      </c>
      <c r="P157" s="229"/>
      <c r="R157" s="229"/>
      <c r="T157" s="229"/>
      <c r="W157" s="140">
        <v>28</v>
      </c>
      <c r="Y157" s="232">
        <v>2.4</v>
      </c>
      <c r="Z157" s="140">
        <v>16</v>
      </c>
      <c r="AA157" s="140">
        <v>45</v>
      </c>
      <c r="AB157" s="140">
        <v>61</v>
      </c>
      <c r="AD157" s="137"/>
      <c r="AE157" s="57"/>
    </row>
    <row r="158" spans="1:31" ht="15.75" customHeight="1" thickBot="1" x14ac:dyDescent="0.3">
      <c r="A158" s="3">
        <v>2024</v>
      </c>
      <c r="B158" s="3">
        <v>8</v>
      </c>
      <c r="C158" s="3">
        <v>4</v>
      </c>
      <c r="D158" s="3">
        <v>21.8</v>
      </c>
      <c r="E158" s="4" t="s">
        <v>14</v>
      </c>
      <c r="F158" s="17" t="s">
        <v>16</v>
      </c>
      <c r="G158">
        <f t="shared" si="8"/>
        <v>6.8000000000000007</v>
      </c>
      <c r="H158" s="5">
        <v>45508</v>
      </c>
      <c r="I158" s="60">
        <f t="shared" si="7"/>
        <v>21.8</v>
      </c>
      <c r="J158" s="55">
        <v>3</v>
      </c>
      <c r="K158" s="167">
        <v>1.75</v>
      </c>
      <c r="L158" s="167">
        <v>4.875</v>
      </c>
      <c r="M158" s="167">
        <v>83.375</v>
      </c>
      <c r="N158" s="168" t="s">
        <v>117</v>
      </c>
      <c r="P158" s="229"/>
      <c r="R158" s="229"/>
      <c r="T158" s="229"/>
      <c r="W158" s="140">
        <v>30</v>
      </c>
      <c r="Y158" s="232">
        <v>1.7999999999999998</v>
      </c>
      <c r="Z158" s="140">
        <v>9</v>
      </c>
      <c r="AA158" s="140">
        <v>38</v>
      </c>
      <c r="AB158" s="140">
        <v>40</v>
      </c>
      <c r="AD158" s="137"/>
      <c r="AE158" s="57"/>
    </row>
    <row r="159" spans="1:31" ht="15.75" customHeight="1" thickBot="1" x14ac:dyDescent="0.3">
      <c r="A159" s="3">
        <v>2024</v>
      </c>
      <c r="B159" s="3">
        <v>8</v>
      </c>
      <c r="C159" s="3">
        <v>5</v>
      </c>
      <c r="D159" s="3">
        <v>19</v>
      </c>
      <c r="E159" s="4" t="s">
        <v>14</v>
      </c>
      <c r="F159" s="17" t="s">
        <v>16</v>
      </c>
      <c r="G159">
        <f t="shared" si="8"/>
        <v>4</v>
      </c>
      <c r="H159" s="5">
        <v>45509</v>
      </c>
      <c r="I159" s="60">
        <f t="shared" si="7"/>
        <v>19</v>
      </c>
      <c r="J159" s="55">
        <v>3.4</v>
      </c>
      <c r="K159" s="167">
        <v>1.25</v>
      </c>
      <c r="L159" s="167">
        <v>4.625</v>
      </c>
      <c r="M159" s="167">
        <v>80.25</v>
      </c>
      <c r="N159" s="168" t="s">
        <v>122</v>
      </c>
      <c r="P159" s="229"/>
      <c r="R159" s="229"/>
      <c r="T159" s="229"/>
      <c r="W159" s="140">
        <v>32</v>
      </c>
      <c r="Y159" s="232">
        <v>1.2</v>
      </c>
      <c r="Z159" s="140">
        <v>14</v>
      </c>
      <c r="AA159" s="140">
        <v>24</v>
      </c>
      <c r="AB159" s="140">
        <v>38</v>
      </c>
      <c r="AD159" s="137"/>
      <c r="AE159" s="57"/>
    </row>
    <row r="160" spans="1:31" ht="15.75" customHeight="1" thickBot="1" x14ac:dyDescent="0.3">
      <c r="A160" s="3">
        <v>2024</v>
      </c>
      <c r="B160" s="3">
        <v>8</v>
      </c>
      <c r="C160" s="3">
        <v>6</v>
      </c>
      <c r="D160" s="3">
        <v>19.600000000000001</v>
      </c>
      <c r="E160" s="4" t="s">
        <v>14</v>
      </c>
      <c r="F160" s="17" t="s">
        <v>16</v>
      </c>
      <c r="G160">
        <f t="shared" si="8"/>
        <v>4.6000000000000014</v>
      </c>
      <c r="H160" s="5">
        <v>45510</v>
      </c>
      <c r="I160" s="60">
        <f t="shared" si="7"/>
        <v>19.600000000000001</v>
      </c>
      <c r="J160" s="55">
        <v>0</v>
      </c>
      <c r="K160" s="167">
        <v>1.625</v>
      </c>
      <c r="L160" s="167">
        <v>4.75</v>
      </c>
      <c r="M160" s="167">
        <v>71.125</v>
      </c>
      <c r="N160" s="168" t="s">
        <v>120</v>
      </c>
      <c r="P160" s="229"/>
      <c r="R160" s="229"/>
      <c r="T160" s="229"/>
      <c r="W160" s="140">
        <v>27</v>
      </c>
      <c r="Y160" s="232">
        <v>1.7999999999999998</v>
      </c>
      <c r="Z160" s="140">
        <v>11</v>
      </c>
      <c r="AA160" s="140">
        <v>18</v>
      </c>
      <c r="AB160" s="140">
        <v>52</v>
      </c>
      <c r="AD160" s="137"/>
      <c r="AE160" s="57"/>
    </row>
    <row r="161" spans="1:28" ht="15.75" customHeight="1" thickBot="1" x14ac:dyDescent="0.3">
      <c r="A161" s="3">
        <v>2024</v>
      </c>
      <c r="B161" s="3">
        <v>8</v>
      </c>
      <c r="C161" s="3">
        <v>7</v>
      </c>
      <c r="D161" s="3">
        <v>19.899999999999999</v>
      </c>
      <c r="E161" s="4" t="s">
        <v>14</v>
      </c>
      <c r="F161" s="17" t="s">
        <v>16</v>
      </c>
      <c r="G161">
        <f t="shared" si="8"/>
        <v>4.8999999999999986</v>
      </c>
      <c r="H161" s="5">
        <v>45511</v>
      </c>
      <c r="I161" s="60">
        <f t="shared" si="7"/>
        <v>19.899999999999999</v>
      </c>
      <c r="J161" s="55">
        <v>0.1</v>
      </c>
      <c r="K161" s="167">
        <v>2.5</v>
      </c>
      <c r="L161" s="167">
        <v>6.375</v>
      </c>
      <c r="M161" s="167">
        <v>73.125</v>
      </c>
      <c r="N161" s="168" t="s">
        <v>119</v>
      </c>
      <c r="P161" s="229"/>
      <c r="R161" s="229"/>
      <c r="T161" s="229"/>
      <c r="W161" s="140">
        <v>22</v>
      </c>
      <c r="Y161" s="140">
        <v>5</v>
      </c>
      <c r="Z161" s="140">
        <v>6</v>
      </c>
      <c r="AA161" s="140">
        <v>15</v>
      </c>
      <c r="AB161" s="140">
        <v>44</v>
      </c>
    </row>
    <row r="162" spans="1:28" ht="15.75" customHeight="1" thickBot="1" x14ac:dyDescent="0.3">
      <c r="A162" s="3">
        <v>2024</v>
      </c>
      <c r="B162" s="3">
        <v>8</v>
      </c>
      <c r="C162" s="3">
        <v>8</v>
      </c>
      <c r="D162" s="3">
        <v>20.100000000000001</v>
      </c>
      <c r="E162" s="4" t="s">
        <v>14</v>
      </c>
      <c r="F162" s="17" t="s">
        <v>16</v>
      </c>
      <c r="G162">
        <f t="shared" si="8"/>
        <v>5.1000000000000014</v>
      </c>
      <c r="H162" s="5">
        <v>45512</v>
      </c>
      <c r="I162" s="60">
        <f t="shared" si="7"/>
        <v>20.100000000000001</v>
      </c>
      <c r="J162" s="55">
        <v>6.3</v>
      </c>
      <c r="K162" s="167">
        <v>1.125</v>
      </c>
      <c r="L162" s="167">
        <v>4.875</v>
      </c>
      <c r="M162" s="167">
        <v>84.875</v>
      </c>
      <c r="N162" s="168" t="s">
        <v>119</v>
      </c>
      <c r="P162" s="229"/>
      <c r="R162" s="229"/>
      <c r="T162" s="229"/>
      <c r="W162" s="140">
        <v>21</v>
      </c>
      <c r="Y162" s="140">
        <v>3</v>
      </c>
      <c r="Z162" s="140">
        <v>4</v>
      </c>
      <c r="AA162" s="140">
        <v>57</v>
      </c>
      <c r="AB162" s="140">
        <v>23</v>
      </c>
    </row>
    <row r="163" spans="1:28" ht="15.75" customHeight="1" thickBot="1" x14ac:dyDescent="0.3">
      <c r="A163" s="3">
        <v>2024</v>
      </c>
      <c r="B163" s="3">
        <v>8</v>
      </c>
      <c r="C163" s="3">
        <v>9</v>
      </c>
      <c r="D163" s="3">
        <v>19.899999999999999</v>
      </c>
      <c r="E163" s="4" t="s">
        <v>14</v>
      </c>
      <c r="F163" s="17" t="s">
        <v>16</v>
      </c>
      <c r="G163">
        <f t="shared" si="8"/>
        <v>4.8999999999999986</v>
      </c>
      <c r="H163" s="5">
        <v>45513</v>
      </c>
      <c r="I163" s="60">
        <f t="shared" si="7"/>
        <v>19.899999999999999</v>
      </c>
      <c r="J163" s="55">
        <v>8.1999999999999993</v>
      </c>
      <c r="K163" s="167">
        <v>1</v>
      </c>
      <c r="L163" s="167">
        <v>3.875</v>
      </c>
      <c r="M163" s="167">
        <v>85.5</v>
      </c>
      <c r="N163" s="168" t="s">
        <v>118</v>
      </c>
      <c r="P163" s="229"/>
      <c r="R163" s="229"/>
      <c r="T163" s="229"/>
      <c r="W163" s="140">
        <v>20</v>
      </c>
      <c r="Y163" s="140">
        <v>2</v>
      </c>
      <c r="Z163" s="140">
        <v>2</v>
      </c>
      <c r="AA163" s="140">
        <v>42</v>
      </c>
      <c r="AB163" s="140">
        <v>21</v>
      </c>
    </row>
    <row r="164" spans="1:28" ht="15.75" customHeight="1" thickBot="1" x14ac:dyDescent="0.3">
      <c r="A164" s="3">
        <v>2024</v>
      </c>
      <c r="B164" s="3">
        <v>8</v>
      </c>
      <c r="C164" s="3">
        <v>10</v>
      </c>
      <c r="D164" s="3">
        <v>19.399999999999999</v>
      </c>
      <c r="E164" s="4" t="s">
        <v>14</v>
      </c>
      <c r="F164" s="17" t="s">
        <v>16</v>
      </c>
      <c r="G164">
        <f t="shared" si="8"/>
        <v>4.3999999999999986</v>
      </c>
      <c r="H164" s="5">
        <v>45514</v>
      </c>
      <c r="I164" s="60">
        <f t="shared" si="7"/>
        <v>19.399999999999999</v>
      </c>
      <c r="J164" s="55">
        <v>14</v>
      </c>
      <c r="K164" s="167">
        <v>1.375</v>
      </c>
      <c r="L164" s="167">
        <v>5.375</v>
      </c>
      <c r="M164" s="167">
        <v>92.5</v>
      </c>
      <c r="N164" s="168" t="s">
        <v>126</v>
      </c>
      <c r="P164" s="229"/>
      <c r="R164" s="229"/>
      <c r="T164" s="229"/>
      <c r="W164" s="140">
        <v>18</v>
      </c>
      <c r="Y164" s="140">
        <v>1</v>
      </c>
      <c r="Z164" s="140">
        <v>1</v>
      </c>
      <c r="AA164" s="140">
        <v>36</v>
      </c>
      <c r="AB164" s="140">
        <v>20</v>
      </c>
    </row>
    <row r="165" spans="1:28" ht="15.75" customHeight="1" thickBot="1" x14ac:dyDescent="0.3">
      <c r="A165" s="3">
        <v>2024</v>
      </c>
      <c r="B165" s="3">
        <v>8</v>
      </c>
      <c r="C165" s="3">
        <v>11</v>
      </c>
      <c r="D165" s="3">
        <v>16.899999999999999</v>
      </c>
      <c r="E165" s="4" t="s">
        <v>14</v>
      </c>
      <c r="F165" s="17" t="s">
        <v>16</v>
      </c>
      <c r="G165">
        <f t="shared" si="8"/>
        <v>1.8999999999999986</v>
      </c>
      <c r="H165" s="5">
        <v>45515</v>
      </c>
      <c r="I165" s="60">
        <f t="shared" si="7"/>
        <v>16.899999999999999</v>
      </c>
      <c r="J165" s="55">
        <v>20.5</v>
      </c>
      <c r="K165" s="167">
        <v>0.875</v>
      </c>
      <c r="L165" s="167">
        <v>3.25</v>
      </c>
      <c r="M165" s="167">
        <v>87</v>
      </c>
      <c r="N165" s="168" t="s">
        <v>121</v>
      </c>
      <c r="P165" s="229"/>
      <c r="R165" s="229"/>
      <c r="T165" s="229"/>
      <c r="W165" s="140">
        <v>15</v>
      </c>
      <c r="Y165" s="140">
        <v>0</v>
      </c>
      <c r="Z165" s="140">
        <v>5</v>
      </c>
      <c r="AA165" s="140">
        <v>28</v>
      </c>
      <c r="AB165" s="140">
        <v>18</v>
      </c>
    </row>
    <row r="166" spans="1:28" ht="15.75" customHeight="1" thickBot="1" x14ac:dyDescent="0.3">
      <c r="A166" s="3">
        <v>2024</v>
      </c>
      <c r="B166" s="3">
        <v>8</v>
      </c>
      <c r="C166" s="3">
        <v>12</v>
      </c>
      <c r="D166" s="3">
        <v>17</v>
      </c>
      <c r="E166" s="4" t="s">
        <v>14</v>
      </c>
      <c r="F166" s="17" t="s">
        <v>16</v>
      </c>
      <c r="G166">
        <f t="shared" si="8"/>
        <v>2</v>
      </c>
      <c r="H166" s="5">
        <v>45516</v>
      </c>
      <c r="I166" s="60">
        <f t="shared" si="7"/>
        <v>17</v>
      </c>
      <c r="J166" s="55">
        <v>0</v>
      </c>
      <c r="K166" s="167">
        <v>0.625</v>
      </c>
      <c r="L166" s="167">
        <v>2.625</v>
      </c>
      <c r="M166" s="167">
        <v>75.375</v>
      </c>
      <c r="N166" s="168" t="s">
        <v>124</v>
      </c>
      <c r="P166" s="229"/>
      <c r="R166" s="229"/>
      <c r="T166" s="229"/>
      <c r="W166" s="140">
        <v>12</v>
      </c>
      <c r="Y166" s="140">
        <v>2</v>
      </c>
      <c r="Z166" s="140">
        <v>3</v>
      </c>
      <c r="AA166" s="140">
        <v>34</v>
      </c>
      <c r="AB166" s="140">
        <v>34</v>
      </c>
    </row>
    <row r="167" spans="1:28" ht="15.75" customHeight="1" thickBot="1" x14ac:dyDescent="0.3">
      <c r="A167" s="3">
        <v>2024</v>
      </c>
      <c r="B167" s="3">
        <v>8</v>
      </c>
      <c r="C167" s="3">
        <v>13</v>
      </c>
      <c r="D167" s="3">
        <v>18</v>
      </c>
      <c r="E167" s="4" t="s">
        <v>14</v>
      </c>
      <c r="F167" s="17" t="s">
        <v>16</v>
      </c>
      <c r="G167">
        <f t="shared" si="8"/>
        <v>3</v>
      </c>
      <c r="H167" s="5">
        <v>45517</v>
      </c>
      <c r="I167" s="60">
        <f t="shared" si="7"/>
        <v>18</v>
      </c>
      <c r="J167" s="55">
        <v>0.3</v>
      </c>
      <c r="K167" s="167">
        <v>0.875</v>
      </c>
      <c r="L167" s="167">
        <v>3.375</v>
      </c>
      <c r="M167" s="167">
        <v>70.875</v>
      </c>
      <c r="N167" s="168" t="s">
        <v>129</v>
      </c>
      <c r="P167" s="229"/>
      <c r="R167" s="229"/>
      <c r="T167" s="229"/>
      <c r="W167" s="140">
        <v>8</v>
      </c>
      <c r="Y167" s="140">
        <v>3</v>
      </c>
      <c r="Z167" s="140">
        <v>7</v>
      </c>
      <c r="AA167" s="140">
        <v>29</v>
      </c>
      <c r="AB167" s="140">
        <v>21</v>
      </c>
    </row>
    <row r="168" spans="1:28" ht="15.75" customHeight="1" thickBot="1" x14ac:dyDescent="0.3">
      <c r="A168" s="3">
        <v>2024</v>
      </c>
      <c r="B168" s="3">
        <v>8</v>
      </c>
      <c r="C168" s="3">
        <v>14</v>
      </c>
      <c r="D168" s="3">
        <v>22.1</v>
      </c>
      <c r="E168" s="4" t="s">
        <v>14</v>
      </c>
      <c r="F168" s="17" t="s">
        <v>16</v>
      </c>
      <c r="G168">
        <f t="shared" si="8"/>
        <v>7.1000000000000014</v>
      </c>
      <c r="H168" s="5">
        <v>45518</v>
      </c>
      <c r="I168" s="60">
        <f t="shared" si="7"/>
        <v>22.1</v>
      </c>
      <c r="J168" s="55">
        <v>0</v>
      </c>
      <c r="K168" s="167">
        <v>1.5</v>
      </c>
      <c r="L168" s="167">
        <v>4.75</v>
      </c>
      <c r="M168" s="167">
        <v>52.25</v>
      </c>
      <c r="N168" s="168" t="s">
        <v>118</v>
      </c>
      <c r="P168" s="229"/>
      <c r="R168" s="229"/>
      <c r="T168" s="229"/>
      <c r="W168" s="140">
        <v>7</v>
      </c>
      <c r="Y168" s="140">
        <v>4</v>
      </c>
      <c r="Z168" s="140">
        <v>9</v>
      </c>
      <c r="AA168" s="140">
        <v>25</v>
      </c>
      <c r="AB168" s="140">
        <v>28</v>
      </c>
    </row>
    <row r="169" spans="1:28" ht="15.75" customHeight="1" thickBot="1" x14ac:dyDescent="0.3">
      <c r="A169" s="3">
        <v>2024</v>
      </c>
      <c r="B169" s="3">
        <v>8</v>
      </c>
      <c r="C169" s="3">
        <v>15</v>
      </c>
      <c r="D169" s="3">
        <v>24</v>
      </c>
      <c r="E169" s="4" t="s">
        <v>14</v>
      </c>
      <c r="F169" s="17" t="s">
        <v>16</v>
      </c>
      <c r="G169">
        <f t="shared" si="8"/>
        <v>9</v>
      </c>
      <c r="H169" s="5">
        <v>45519</v>
      </c>
      <c r="I169" s="60">
        <f t="shared" si="7"/>
        <v>24</v>
      </c>
      <c r="J169" s="55">
        <v>0</v>
      </c>
      <c r="K169" s="167">
        <v>1.5</v>
      </c>
      <c r="L169" s="167">
        <v>4.875</v>
      </c>
      <c r="M169" s="167">
        <v>67.25</v>
      </c>
      <c r="N169" s="168" t="s">
        <v>120</v>
      </c>
      <c r="P169" s="229"/>
      <c r="R169" s="229"/>
      <c r="T169" s="229"/>
      <c r="W169" s="140">
        <v>6</v>
      </c>
      <c r="Y169" s="140">
        <v>5</v>
      </c>
      <c r="Z169" s="140">
        <v>4</v>
      </c>
      <c r="AA169" s="140">
        <v>21</v>
      </c>
      <c r="AB169" s="140">
        <v>25</v>
      </c>
    </row>
    <row r="170" spans="1:28" ht="15.75" customHeight="1" thickBot="1" x14ac:dyDescent="0.3">
      <c r="A170" s="3">
        <v>2024</v>
      </c>
      <c r="B170" s="3">
        <v>8</v>
      </c>
      <c r="C170" s="3">
        <v>16</v>
      </c>
      <c r="D170" s="3">
        <v>20.6</v>
      </c>
      <c r="E170" s="4" t="s">
        <v>14</v>
      </c>
      <c r="F170" s="17" t="s">
        <v>16</v>
      </c>
      <c r="G170">
        <f t="shared" si="8"/>
        <v>5.6000000000000014</v>
      </c>
      <c r="H170" s="5">
        <v>45520</v>
      </c>
      <c r="I170" s="60">
        <f t="shared" si="7"/>
        <v>20.6</v>
      </c>
      <c r="J170" s="55">
        <v>7.1</v>
      </c>
      <c r="K170" s="167">
        <v>1.75</v>
      </c>
      <c r="L170" s="167">
        <v>6</v>
      </c>
      <c r="M170" s="167">
        <v>85.25</v>
      </c>
      <c r="N170" s="168" t="s">
        <v>120</v>
      </c>
      <c r="P170" s="229"/>
      <c r="R170" s="229"/>
      <c r="T170" s="229"/>
      <c r="W170" s="140">
        <v>1</v>
      </c>
      <c r="Y170" s="140">
        <v>2</v>
      </c>
      <c r="Z170" s="140">
        <v>6</v>
      </c>
      <c r="AA170" s="140">
        <v>17</v>
      </c>
      <c r="AB170" s="140">
        <v>11</v>
      </c>
    </row>
    <row r="171" spans="1:28" ht="15.75" customHeight="1" thickBot="1" x14ac:dyDescent="0.3">
      <c r="A171" s="3">
        <v>2024</v>
      </c>
      <c r="B171" s="3">
        <v>8</v>
      </c>
      <c r="C171" s="3">
        <v>17</v>
      </c>
      <c r="D171" s="3">
        <v>20.8</v>
      </c>
      <c r="E171" s="4" t="s">
        <v>14</v>
      </c>
      <c r="F171" s="17" t="s">
        <v>16</v>
      </c>
      <c r="G171">
        <f t="shared" si="8"/>
        <v>5.8000000000000007</v>
      </c>
      <c r="H171" s="5">
        <v>45521</v>
      </c>
      <c r="I171" s="60">
        <f t="shared" si="7"/>
        <v>20.8</v>
      </c>
      <c r="J171" s="55">
        <v>0</v>
      </c>
      <c r="K171" s="167">
        <v>2</v>
      </c>
      <c r="L171" s="167">
        <v>6</v>
      </c>
      <c r="M171" s="167">
        <v>65.125</v>
      </c>
      <c r="N171" s="168" t="s">
        <v>121</v>
      </c>
      <c r="P171" s="229"/>
      <c r="R171" s="229"/>
      <c r="T171" s="229"/>
      <c r="W171" s="140"/>
      <c r="Y171" s="140">
        <v>3</v>
      </c>
      <c r="AA171" s="140">
        <v>14</v>
      </c>
      <c r="AB171" s="140">
        <v>19</v>
      </c>
    </row>
    <row r="172" spans="1:28" ht="15.75" customHeight="1" thickBot="1" x14ac:dyDescent="0.3">
      <c r="A172" s="3">
        <v>2024</v>
      </c>
      <c r="B172" s="3">
        <v>8</v>
      </c>
      <c r="C172" s="3">
        <v>18</v>
      </c>
      <c r="D172" s="3">
        <v>17.8</v>
      </c>
      <c r="E172" s="4" t="s">
        <v>14</v>
      </c>
      <c r="F172" s="17" t="s">
        <v>16</v>
      </c>
      <c r="G172">
        <f t="shared" si="8"/>
        <v>2.8000000000000007</v>
      </c>
      <c r="H172" s="5">
        <v>45522</v>
      </c>
      <c r="I172" s="60">
        <f t="shared" si="7"/>
        <v>17.8</v>
      </c>
      <c r="J172" s="55">
        <v>0</v>
      </c>
      <c r="K172" s="167">
        <v>1</v>
      </c>
      <c r="L172" s="167">
        <v>4.25</v>
      </c>
      <c r="M172" s="167">
        <v>72.625</v>
      </c>
      <c r="N172" s="168" t="s">
        <v>117</v>
      </c>
      <c r="P172" s="229"/>
      <c r="R172" s="229"/>
      <c r="T172" s="229"/>
      <c r="W172" s="140"/>
      <c r="Y172" s="140">
        <v>2</v>
      </c>
      <c r="AA172" s="140">
        <v>12</v>
      </c>
      <c r="AB172" s="140">
        <v>16</v>
      </c>
    </row>
    <row r="173" spans="1:28" ht="15.75" customHeight="1" thickBot="1" x14ac:dyDescent="0.3">
      <c r="A173" s="3">
        <v>2024</v>
      </c>
      <c r="B173" s="3">
        <v>8</v>
      </c>
      <c r="C173" s="3">
        <v>19</v>
      </c>
      <c r="D173" s="3">
        <v>17.7</v>
      </c>
      <c r="E173" s="4" t="s">
        <v>14</v>
      </c>
      <c r="F173" s="17" t="s">
        <v>16</v>
      </c>
      <c r="G173">
        <f t="shared" si="8"/>
        <v>2.6999999999999993</v>
      </c>
      <c r="H173" s="5">
        <v>45523</v>
      </c>
      <c r="I173" s="60">
        <f t="shared" si="7"/>
        <v>17.7</v>
      </c>
      <c r="J173" s="55">
        <v>5.4</v>
      </c>
      <c r="K173" s="167">
        <v>1.625</v>
      </c>
      <c r="L173" s="167">
        <v>6.25</v>
      </c>
      <c r="M173" s="167">
        <v>74.375</v>
      </c>
      <c r="N173" s="168" t="s">
        <v>117</v>
      </c>
      <c r="P173" s="229"/>
      <c r="R173" s="229"/>
      <c r="T173" s="229"/>
      <c r="W173" s="140"/>
      <c r="Y173" s="140">
        <v>1</v>
      </c>
      <c r="AA173" s="140">
        <v>10</v>
      </c>
      <c r="AB173" s="140">
        <v>6</v>
      </c>
    </row>
    <row r="174" spans="1:28" ht="15.75" customHeight="1" thickBot="1" x14ac:dyDescent="0.3">
      <c r="A174" s="3">
        <v>2024</v>
      </c>
      <c r="B174" s="3">
        <v>8</v>
      </c>
      <c r="C174" s="3">
        <v>20</v>
      </c>
      <c r="D174" s="3">
        <v>19.399999999999999</v>
      </c>
      <c r="E174" s="4" t="s">
        <v>14</v>
      </c>
      <c r="F174" s="17" t="s">
        <v>16</v>
      </c>
      <c r="G174">
        <f t="shared" si="8"/>
        <v>4.3999999999999986</v>
      </c>
      <c r="H174" s="5">
        <v>45524</v>
      </c>
      <c r="I174" s="60">
        <f t="shared" si="7"/>
        <v>19.399999999999999</v>
      </c>
      <c r="J174" s="55">
        <v>0.4</v>
      </c>
      <c r="K174" s="167">
        <v>1.25</v>
      </c>
      <c r="L174" s="167">
        <v>4.25</v>
      </c>
      <c r="M174" s="167">
        <v>62.875</v>
      </c>
      <c r="N174" s="168" t="s">
        <v>117</v>
      </c>
      <c r="P174" s="229"/>
      <c r="R174" s="229"/>
      <c r="T174" s="229"/>
      <c r="W174" s="140"/>
      <c r="Y174" s="140">
        <v>2</v>
      </c>
      <c r="AA174" s="140">
        <v>8</v>
      </c>
      <c r="AB174" s="140">
        <v>7</v>
      </c>
    </row>
    <row r="175" spans="1:28" ht="15.75" customHeight="1" thickBot="1" x14ac:dyDescent="0.3">
      <c r="A175" s="3">
        <v>2024</v>
      </c>
      <c r="B175" s="3">
        <v>8</v>
      </c>
      <c r="C175" s="3">
        <v>21</v>
      </c>
      <c r="D175" s="3">
        <v>19.2</v>
      </c>
      <c r="E175" s="4" t="s">
        <v>14</v>
      </c>
      <c r="F175" s="17" t="s">
        <v>16</v>
      </c>
      <c r="G175">
        <f t="shared" si="8"/>
        <v>4.1999999999999993</v>
      </c>
      <c r="H175" s="5">
        <v>45525</v>
      </c>
      <c r="I175" s="60">
        <f t="shared" si="7"/>
        <v>19.2</v>
      </c>
      <c r="J175" s="55">
        <v>0.7</v>
      </c>
      <c r="K175" s="167">
        <v>2.5</v>
      </c>
      <c r="L175" s="167">
        <v>7.125</v>
      </c>
      <c r="M175" s="167">
        <v>72.75</v>
      </c>
      <c r="N175" s="168" t="s">
        <v>119</v>
      </c>
      <c r="P175" s="229"/>
      <c r="R175" s="229"/>
      <c r="T175" s="229"/>
      <c r="W175" s="140"/>
      <c r="Y175" s="140">
        <v>1</v>
      </c>
      <c r="AA175" s="140">
        <v>3</v>
      </c>
      <c r="AB175" s="140">
        <v>5</v>
      </c>
    </row>
    <row r="176" spans="1:28" ht="15.75" customHeight="1" thickBot="1" x14ac:dyDescent="0.3">
      <c r="A176" s="3">
        <v>2024</v>
      </c>
      <c r="B176" s="3">
        <v>8</v>
      </c>
      <c r="C176" s="3">
        <v>22</v>
      </c>
      <c r="D176" s="3">
        <v>16.899999999999999</v>
      </c>
      <c r="E176" s="4" t="s">
        <v>14</v>
      </c>
      <c r="F176" s="17" t="s">
        <v>16</v>
      </c>
      <c r="G176">
        <f t="shared" si="8"/>
        <v>1.8999999999999986</v>
      </c>
      <c r="H176" s="5">
        <v>45526</v>
      </c>
      <c r="I176" s="60">
        <f t="shared" si="7"/>
        <v>16.899999999999999</v>
      </c>
      <c r="J176" s="55">
        <v>0</v>
      </c>
      <c r="K176" s="167">
        <v>0.875</v>
      </c>
      <c r="L176" s="167">
        <v>3.625</v>
      </c>
      <c r="M176" s="167">
        <v>72.25</v>
      </c>
      <c r="N176" s="168" t="s">
        <v>117</v>
      </c>
      <c r="P176" s="229"/>
      <c r="R176" s="229"/>
      <c r="T176" s="229"/>
      <c r="W176" s="140"/>
      <c r="AA176" s="140">
        <v>3</v>
      </c>
      <c r="AB176" s="140">
        <v>6</v>
      </c>
    </row>
    <row r="177" spans="1:28" ht="15.75" customHeight="1" thickBot="1" x14ac:dyDescent="0.3">
      <c r="A177" s="3">
        <v>2024</v>
      </c>
      <c r="B177" s="3">
        <v>8</v>
      </c>
      <c r="C177" s="3">
        <v>23</v>
      </c>
      <c r="D177" s="3">
        <v>18.600000000000001</v>
      </c>
      <c r="E177" s="4" t="s">
        <v>14</v>
      </c>
      <c r="F177" s="17" t="s">
        <v>16</v>
      </c>
      <c r="G177">
        <f t="shared" si="8"/>
        <v>3.6000000000000014</v>
      </c>
      <c r="H177" s="5">
        <v>45527</v>
      </c>
      <c r="I177" s="60">
        <f t="shared" si="7"/>
        <v>18.600000000000001</v>
      </c>
      <c r="J177" s="55">
        <v>0</v>
      </c>
      <c r="K177" s="167">
        <v>1.5</v>
      </c>
      <c r="L177" s="167">
        <v>5.875</v>
      </c>
      <c r="M177" s="167">
        <v>65.375</v>
      </c>
      <c r="N177" s="168" t="s">
        <v>124</v>
      </c>
      <c r="P177" s="229"/>
      <c r="R177" s="229"/>
      <c r="T177" s="229"/>
      <c r="W177" s="140"/>
      <c r="AA177" s="140">
        <v>1</v>
      </c>
      <c r="AB177" s="140">
        <v>5</v>
      </c>
    </row>
    <row r="178" spans="1:28" ht="15.75" customHeight="1" thickBot="1" x14ac:dyDescent="0.3">
      <c r="A178" s="3">
        <v>2024</v>
      </c>
      <c r="B178" s="3">
        <v>8</v>
      </c>
      <c r="C178" s="3">
        <v>24</v>
      </c>
      <c r="D178" s="3">
        <v>21.8</v>
      </c>
      <c r="E178" s="4" t="s">
        <v>14</v>
      </c>
      <c r="F178" s="17" t="s">
        <v>16</v>
      </c>
      <c r="G178">
        <f t="shared" si="8"/>
        <v>6.8000000000000007</v>
      </c>
      <c r="H178" s="5">
        <v>45528</v>
      </c>
      <c r="I178" s="60">
        <f t="shared" si="7"/>
        <v>21.8</v>
      </c>
      <c r="J178" s="55">
        <v>0</v>
      </c>
      <c r="K178" s="167">
        <v>1.875</v>
      </c>
      <c r="L178" s="167">
        <v>6</v>
      </c>
      <c r="M178" s="167">
        <v>61.5</v>
      </c>
      <c r="N178" s="168" t="s">
        <v>120</v>
      </c>
      <c r="P178" s="229"/>
      <c r="R178" s="229"/>
      <c r="T178" s="229"/>
      <c r="W178" s="140"/>
      <c r="AA178" s="140">
        <v>4</v>
      </c>
      <c r="AB178" s="140">
        <v>4</v>
      </c>
    </row>
    <row r="179" spans="1:28" ht="15.75" customHeight="1" thickBot="1" x14ac:dyDescent="0.3">
      <c r="A179" s="3">
        <v>2024</v>
      </c>
      <c r="B179" s="3">
        <v>8</v>
      </c>
      <c r="C179" s="3">
        <v>25</v>
      </c>
      <c r="D179" s="3">
        <v>17.399999999999999</v>
      </c>
      <c r="E179" s="4" t="s">
        <v>14</v>
      </c>
      <c r="F179" s="17" t="s">
        <v>16</v>
      </c>
      <c r="G179">
        <f t="shared" si="8"/>
        <v>2.3999999999999986</v>
      </c>
      <c r="H179" s="5">
        <v>45529</v>
      </c>
      <c r="I179" s="60">
        <f t="shared" si="7"/>
        <v>17.399999999999999</v>
      </c>
      <c r="J179" s="55">
        <v>1.6</v>
      </c>
      <c r="K179" s="167">
        <v>3</v>
      </c>
      <c r="L179" s="167">
        <v>7.625</v>
      </c>
      <c r="M179" s="167">
        <v>78</v>
      </c>
      <c r="N179" s="168" t="s">
        <v>122</v>
      </c>
      <c r="P179" s="229"/>
      <c r="R179" s="229"/>
      <c r="T179" s="229"/>
      <c r="W179" s="140"/>
      <c r="AA179" s="140">
        <v>1</v>
      </c>
      <c r="AB179" s="140">
        <v>2</v>
      </c>
    </row>
    <row r="180" spans="1:28" ht="15.75" customHeight="1" thickBot="1" x14ac:dyDescent="0.3">
      <c r="A180" s="3">
        <v>2024</v>
      </c>
      <c r="B180" s="3">
        <v>8</v>
      </c>
      <c r="C180" s="3">
        <v>26</v>
      </c>
      <c r="D180" s="3">
        <v>15.9</v>
      </c>
      <c r="E180" s="4" t="s">
        <v>14</v>
      </c>
      <c r="F180" s="17" t="s">
        <v>16</v>
      </c>
      <c r="G180">
        <f t="shared" si="8"/>
        <v>0.90000000000000036</v>
      </c>
      <c r="H180" s="5">
        <v>45530</v>
      </c>
      <c r="I180" s="60">
        <f t="shared" si="7"/>
        <v>15.9</v>
      </c>
      <c r="J180" s="55">
        <v>4</v>
      </c>
      <c r="K180" s="167">
        <v>3.125</v>
      </c>
      <c r="L180" s="167">
        <v>8.5</v>
      </c>
      <c r="M180" s="167">
        <v>77.625</v>
      </c>
      <c r="N180" s="168" t="s">
        <v>119</v>
      </c>
      <c r="P180" s="229"/>
      <c r="R180" s="229"/>
      <c r="T180" s="229"/>
      <c r="W180" s="140"/>
      <c r="AA180" s="140">
        <v>2</v>
      </c>
      <c r="AB180" s="140">
        <v>1</v>
      </c>
    </row>
    <row r="181" spans="1:28" ht="15.75" customHeight="1" thickBot="1" x14ac:dyDescent="0.3">
      <c r="A181" s="3">
        <v>2024</v>
      </c>
      <c r="B181" s="3">
        <v>8</v>
      </c>
      <c r="C181" s="3">
        <v>27</v>
      </c>
      <c r="D181" s="3">
        <v>14.8</v>
      </c>
      <c r="E181" s="2" t="s">
        <v>17</v>
      </c>
      <c r="F181" s="17" t="s">
        <v>16</v>
      </c>
      <c r="G181">
        <f t="shared" si="8"/>
        <v>-0.19999999999999929</v>
      </c>
      <c r="H181" s="5">
        <v>45531</v>
      </c>
      <c r="I181" s="60">
        <f t="shared" si="7"/>
        <v>14.8</v>
      </c>
      <c r="J181" s="55">
        <v>0</v>
      </c>
      <c r="K181" s="167">
        <v>1</v>
      </c>
      <c r="L181" s="167">
        <v>3.75</v>
      </c>
      <c r="M181" s="167">
        <v>79.5</v>
      </c>
      <c r="N181" s="168" t="s">
        <v>117</v>
      </c>
      <c r="P181" s="229"/>
      <c r="R181" s="229"/>
      <c r="T181" s="229"/>
      <c r="W181" s="140"/>
      <c r="AA181" s="140">
        <v>1</v>
      </c>
    </row>
    <row r="182" spans="1:28" ht="15.75" customHeight="1" thickBot="1" x14ac:dyDescent="0.3">
      <c r="A182" s="3">
        <v>2024</v>
      </c>
      <c r="B182" s="3">
        <v>8</v>
      </c>
      <c r="C182" s="3">
        <v>28</v>
      </c>
      <c r="D182" s="3">
        <v>14.8</v>
      </c>
      <c r="E182" s="2" t="s">
        <v>17</v>
      </c>
      <c r="F182" s="17" t="s">
        <v>16</v>
      </c>
      <c r="G182">
        <f t="shared" si="8"/>
        <v>-0.19999999999999929</v>
      </c>
      <c r="H182" s="5">
        <v>45532</v>
      </c>
      <c r="I182" s="60">
        <f t="shared" si="7"/>
        <v>14.8</v>
      </c>
      <c r="J182" s="55">
        <v>0</v>
      </c>
      <c r="K182" s="167">
        <v>0.625</v>
      </c>
      <c r="L182" s="167">
        <v>3</v>
      </c>
      <c r="M182" s="167">
        <v>76.625</v>
      </c>
      <c r="N182" s="168" t="s">
        <v>124</v>
      </c>
      <c r="P182" s="229"/>
      <c r="R182" s="229"/>
      <c r="T182" s="229"/>
      <c r="W182" s="140"/>
      <c r="AA182" s="140">
        <v>1</v>
      </c>
    </row>
    <row r="183" spans="1:28" ht="15.75" customHeight="1" thickBot="1" x14ac:dyDescent="0.3">
      <c r="A183" s="3">
        <v>2024</v>
      </c>
      <c r="B183" s="3">
        <v>8</v>
      </c>
      <c r="C183" s="3">
        <v>29</v>
      </c>
      <c r="D183" s="3">
        <v>14.4</v>
      </c>
      <c r="E183" s="2" t="s">
        <v>17</v>
      </c>
      <c r="F183" s="17" t="s">
        <v>16</v>
      </c>
      <c r="G183">
        <f t="shared" si="8"/>
        <v>-0.59999999999999964</v>
      </c>
      <c r="H183" s="5">
        <v>45533</v>
      </c>
      <c r="I183" s="60">
        <f t="shared" si="7"/>
        <v>14.4</v>
      </c>
      <c r="J183" s="55">
        <v>0</v>
      </c>
      <c r="K183" s="167">
        <v>0.75</v>
      </c>
      <c r="L183" s="167">
        <v>2.625</v>
      </c>
      <c r="M183" s="167">
        <v>76</v>
      </c>
      <c r="N183" s="168" t="s">
        <v>124</v>
      </c>
      <c r="P183" s="229"/>
      <c r="R183" s="229"/>
      <c r="T183" s="229"/>
      <c r="W183" s="140"/>
    </row>
    <row r="184" spans="1:28" ht="15.75" customHeight="1" thickBot="1" x14ac:dyDescent="0.3">
      <c r="A184" s="52">
        <v>2024</v>
      </c>
      <c r="B184" s="52">
        <v>8</v>
      </c>
      <c r="C184" s="52">
        <v>30</v>
      </c>
      <c r="D184" s="52">
        <v>15.6</v>
      </c>
      <c r="E184" s="54" t="s">
        <v>14</v>
      </c>
      <c r="F184" s="17" t="s">
        <v>16</v>
      </c>
      <c r="G184" s="30">
        <f t="shared" si="8"/>
        <v>0.59999999999999964</v>
      </c>
      <c r="H184" s="31">
        <v>45534</v>
      </c>
      <c r="I184" s="117">
        <f t="shared" si="7"/>
        <v>15.6</v>
      </c>
      <c r="J184" s="55">
        <v>1.3</v>
      </c>
      <c r="K184" s="167">
        <v>2.125</v>
      </c>
      <c r="L184" s="167">
        <v>6.625</v>
      </c>
      <c r="M184" s="167">
        <v>78.125</v>
      </c>
      <c r="N184" s="168" t="s">
        <v>119</v>
      </c>
      <c r="P184" s="229"/>
      <c r="R184" s="229"/>
      <c r="T184" s="229"/>
      <c r="W184" s="140"/>
    </row>
    <row r="185" spans="1:28" ht="15.75" customHeight="1" thickBot="1" x14ac:dyDescent="0.3">
      <c r="A185" s="3">
        <v>2024</v>
      </c>
      <c r="B185" s="3">
        <v>8</v>
      </c>
      <c r="C185" s="3">
        <v>31</v>
      </c>
      <c r="D185" s="3">
        <v>14.7</v>
      </c>
      <c r="E185" s="2" t="s">
        <v>17</v>
      </c>
      <c r="F185" s="19" t="s">
        <v>17</v>
      </c>
      <c r="G185">
        <f>D185-10</f>
        <v>4.6999999999999993</v>
      </c>
      <c r="H185" s="5">
        <v>45535</v>
      </c>
      <c r="I185" s="60">
        <f t="shared" si="7"/>
        <v>14.7</v>
      </c>
      <c r="J185" s="55">
        <v>2.2000000000000002</v>
      </c>
      <c r="K185" s="167">
        <v>0.625</v>
      </c>
      <c r="L185" s="167">
        <v>3.125</v>
      </c>
      <c r="M185" s="167">
        <v>83.25</v>
      </c>
      <c r="N185" s="168" t="s">
        <v>118</v>
      </c>
      <c r="P185" s="229"/>
      <c r="R185" s="229"/>
      <c r="T185" s="229"/>
      <c r="W185" s="140"/>
    </row>
    <row r="186" spans="1:28" ht="15.75" customHeight="1" thickBot="1" x14ac:dyDescent="0.3">
      <c r="A186" s="3">
        <v>2024</v>
      </c>
      <c r="B186" s="3">
        <v>9</v>
      </c>
      <c r="C186" s="3">
        <v>1</v>
      </c>
      <c r="D186" s="3">
        <v>14</v>
      </c>
      <c r="E186" s="2" t="s">
        <v>17</v>
      </c>
      <c r="F186" s="19" t="s">
        <v>17</v>
      </c>
      <c r="G186">
        <f t="shared" ref="G186:G208" si="9">D186-10</f>
        <v>4</v>
      </c>
      <c r="H186" s="5">
        <v>45536</v>
      </c>
      <c r="I186" s="60">
        <f t="shared" si="7"/>
        <v>14</v>
      </c>
      <c r="J186" s="55">
        <v>0</v>
      </c>
      <c r="K186" s="167">
        <v>0.625</v>
      </c>
      <c r="L186" s="167">
        <v>3.75</v>
      </c>
      <c r="M186" s="167">
        <v>73.875</v>
      </c>
      <c r="N186" s="168" t="s">
        <v>117</v>
      </c>
      <c r="P186" s="229"/>
      <c r="R186" s="229"/>
      <c r="T186" s="229"/>
      <c r="W186" s="140"/>
    </row>
    <row r="187" spans="1:28" ht="15.75" customHeight="1" thickBot="1" x14ac:dyDescent="0.3">
      <c r="A187" s="3">
        <v>2024</v>
      </c>
      <c r="B187" s="3">
        <v>9</v>
      </c>
      <c r="C187" s="3">
        <v>2</v>
      </c>
      <c r="D187" s="3">
        <v>11.7</v>
      </c>
      <c r="E187" s="2" t="s">
        <v>17</v>
      </c>
      <c r="F187" s="19" t="s">
        <v>17</v>
      </c>
      <c r="G187">
        <f t="shared" si="9"/>
        <v>1.6999999999999993</v>
      </c>
      <c r="H187" s="5">
        <v>45537</v>
      </c>
      <c r="I187" s="60">
        <f t="shared" si="7"/>
        <v>11.7</v>
      </c>
      <c r="J187" s="55">
        <v>0</v>
      </c>
      <c r="K187" s="167">
        <v>2.625</v>
      </c>
      <c r="L187" s="167">
        <v>6.875</v>
      </c>
      <c r="M187" s="167">
        <v>71.5</v>
      </c>
      <c r="N187" s="168" t="s">
        <v>126</v>
      </c>
      <c r="P187" s="229"/>
      <c r="R187" s="229"/>
      <c r="T187" s="229"/>
      <c r="W187" s="140"/>
    </row>
    <row r="188" spans="1:28" ht="15.75" customHeight="1" thickBot="1" x14ac:dyDescent="0.3">
      <c r="A188" s="3">
        <v>2024</v>
      </c>
      <c r="B188" s="3">
        <v>9</v>
      </c>
      <c r="C188" s="3">
        <v>3</v>
      </c>
      <c r="D188" s="3">
        <v>10.3</v>
      </c>
      <c r="E188" s="2" t="s">
        <v>17</v>
      </c>
      <c r="F188" s="19" t="s">
        <v>17</v>
      </c>
      <c r="G188">
        <f t="shared" si="9"/>
        <v>0.30000000000000071</v>
      </c>
      <c r="H188" s="5">
        <v>45538</v>
      </c>
      <c r="I188" s="60">
        <f t="shared" si="7"/>
        <v>10.3</v>
      </c>
      <c r="J188" s="55">
        <v>5.0999999999999996</v>
      </c>
      <c r="K188" s="167">
        <v>3.375</v>
      </c>
      <c r="L188" s="167">
        <v>8.5</v>
      </c>
      <c r="M188" s="167">
        <v>88.75</v>
      </c>
      <c r="N188" s="168" t="s">
        <v>119</v>
      </c>
      <c r="P188" s="229"/>
      <c r="R188" s="229"/>
      <c r="T188" s="229"/>
      <c r="W188" s="140"/>
    </row>
    <row r="189" spans="1:28" ht="15.75" customHeight="1" thickBot="1" x14ac:dyDescent="0.3">
      <c r="A189" s="3">
        <v>2024</v>
      </c>
      <c r="B189" s="3">
        <v>9</v>
      </c>
      <c r="C189" s="3">
        <v>4</v>
      </c>
      <c r="D189" s="3">
        <v>13.6</v>
      </c>
      <c r="E189" s="2" t="s">
        <v>17</v>
      </c>
      <c r="F189" s="19" t="s">
        <v>17</v>
      </c>
      <c r="G189">
        <f t="shared" si="9"/>
        <v>3.5999999999999996</v>
      </c>
      <c r="H189" s="5">
        <v>45539</v>
      </c>
      <c r="I189" s="60">
        <f t="shared" si="7"/>
        <v>13.6</v>
      </c>
      <c r="J189" s="55">
        <v>6.9</v>
      </c>
      <c r="K189" s="167">
        <v>2.625</v>
      </c>
      <c r="L189" s="167">
        <v>7</v>
      </c>
      <c r="M189" s="167">
        <v>84.875</v>
      </c>
      <c r="N189" s="168" t="s">
        <v>117</v>
      </c>
      <c r="P189" s="229"/>
      <c r="R189" s="229"/>
      <c r="T189" s="229"/>
      <c r="W189" s="140"/>
    </row>
    <row r="190" spans="1:28" ht="15.75" customHeight="1" thickBot="1" x14ac:dyDescent="0.3">
      <c r="A190" s="3">
        <v>2024</v>
      </c>
      <c r="B190" s="3">
        <v>9</v>
      </c>
      <c r="C190" s="3">
        <v>5</v>
      </c>
      <c r="D190" s="3">
        <v>14.3</v>
      </c>
      <c r="E190" s="2" t="s">
        <v>17</v>
      </c>
      <c r="F190" s="19" t="s">
        <v>17</v>
      </c>
      <c r="G190">
        <f t="shared" si="9"/>
        <v>4.3000000000000007</v>
      </c>
      <c r="H190" s="5">
        <v>45540</v>
      </c>
      <c r="I190" s="60">
        <f t="shared" si="7"/>
        <v>14.3</v>
      </c>
      <c r="J190" s="55">
        <v>4.2</v>
      </c>
      <c r="K190" s="167">
        <v>1.25</v>
      </c>
      <c r="L190" s="167">
        <v>6</v>
      </c>
      <c r="M190" s="167">
        <v>82.375</v>
      </c>
      <c r="N190" s="168" t="s">
        <v>121</v>
      </c>
      <c r="P190" s="229"/>
      <c r="R190" s="229"/>
      <c r="T190" s="229"/>
      <c r="W190" s="140"/>
    </row>
    <row r="191" spans="1:28" ht="15.75" customHeight="1" thickBot="1" x14ac:dyDescent="0.3">
      <c r="A191" s="3">
        <v>2024</v>
      </c>
      <c r="B191" s="3">
        <v>9</v>
      </c>
      <c r="C191" s="3">
        <v>6</v>
      </c>
      <c r="D191" s="3">
        <v>12</v>
      </c>
      <c r="E191" s="2" t="s">
        <v>17</v>
      </c>
      <c r="F191" s="19" t="s">
        <v>17</v>
      </c>
      <c r="G191">
        <f t="shared" si="9"/>
        <v>2</v>
      </c>
      <c r="H191" s="5">
        <v>45541</v>
      </c>
      <c r="I191" s="60">
        <f t="shared" si="7"/>
        <v>12</v>
      </c>
      <c r="J191" s="55">
        <v>3.9</v>
      </c>
      <c r="K191" s="167">
        <v>2.125</v>
      </c>
      <c r="L191" s="167">
        <v>6.75</v>
      </c>
      <c r="M191" s="167">
        <v>75.75</v>
      </c>
      <c r="N191" s="168" t="s">
        <v>119</v>
      </c>
      <c r="P191" s="229"/>
      <c r="R191" s="229"/>
      <c r="T191" s="229"/>
      <c r="W191" s="140"/>
    </row>
    <row r="192" spans="1:28" ht="15.75" customHeight="1" thickBot="1" x14ac:dyDescent="0.3">
      <c r="A192" s="3">
        <v>2024</v>
      </c>
      <c r="B192" s="3">
        <v>9</v>
      </c>
      <c r="C192" s="3">
        <v>7</v>
      </c>
      <c r="D192" s="3">
        <v>11.4</v>
      </c>
      <c r="E192" s="2" t="s">
        <v>17</v>
      </c>
      <c r="F192" s="19" t="s">
        <v>17</v>
      </c>
      <c r="G192">
        <f t="shared" si="9"/>
        <v>1.4000000000000004</v>
      </c>
      <c r="H192" s="5">
        <v>45542</v>
      </c>
      <c r="I192" s="60">
        <f t="shared" si="7"/>
        <v>11.4</v>
      </c>
      <c r="J192" s="55">
        <v>0.1</v>
      </c>
      <c r="K192" s="167">
        <v>2.5</v>
      </c>
      <c r="L192" s="167">
        <v>6.25</v>
      </c>
      <c r="M192" s="167">
        <v>76.25</v>
      </c>
      <c r="N192" s="168" t="s">
        <v>119</v>
      </c>
      <c r="P192" s="229"/>
      <c r="R192" s="229"/>
      <c r="T192" s="229"/>
      <c r="W192" s="118"/>
    </row>
    <row r="193" spans="1:23" ht="15.75" customHeight="1" thickBot="1" x14ac:dyDescent="0.3">
      <c r="A193" s="3">
        <v>2024</v>
      </c>
      <c r="B193" s="3">
        <v>9</v>
      </c>
      <c r="C193" s="3">
        <v>8</v>
      </c>
      <c r="D193" s="3">
        <v>11.1</v>
      </c>
      <c r="E193" s="2" t="s">
        <v>17</v>
      </c>
      <c r="F193" s="19" t="s">
        <v>17</v>
      </c>
      <c r="G193">
        <f t="shared" si="9"/>
        <v>1.0999999999999996</v>
      </c>
      <c r="H193" s="5">
        <v>45543</v>
      </c>
      <c r="I193" s="60">
        <f t="shared" si="7"/>
        <v>11.1</v>
      </c>
      <c r="J193" s="55">
        <v>1.9</v>
      </c>
      <c r="K193" s="167">
        <v>2.75</v>
      </c>
      <c r="L193" s="167">
        <v>6.875</v>
      </c>
      <c r="M193" s="167">
        <v>87.875</v>
      </c>
      <c r="N193" s="168" t="s">
        <v>119</v>
      </c>
      <c r="P193" s="229"/>
      <c r="R193" s="229"/>
      <c r="T193" s="229"/>
      <c r="W193" s="118"/>
    </row>
    <row r="194" spans="1:23" ht="15.75" customHeight="1" thickBot="1" x14ac:dyDescent="0.3">
      <c r="A194" s="3">
        <v>2024</v>
      </c>
      <c r="B194" s="3">
        <v>9</v>
      </c>
      <c r="C194" s="3">
        <v>9</v>
      </c>
      <c r="D194" s="3">
        <v>13.1</v>
      </c>
      <c r="E194" s="2" t="s">
        <v>17</v>
      </c>
      <c r="F194" s="19" t="s">
        <v>17</v>
      </c>
      <c r="G194">
        <f t="shared" si="9"/>
        <v>3.0999999999999996</v>
      </c>
      <c r="H194" s="5">
        <v>45544</v>
      </c>
      <c r="I194" s="60">
        <f t="shared" si="7"/>
        <v>13.1</v>
      </c>
      <c r="J194" s="55">
        <v>0.2</v>
      </c>
      <c r="K194" s="167">
        <v>1.875</v>
      </c>
      <c r="L194" s="167">
        <v>5.25</v>
      </c>
      <c r="M194" s="167">
        <v>80.875</v>
      </c>
      <c r="N194" s="168" t="s">
        <v>122</v>
      </c>
      <c r="P194" s="229"/>
      <c r="R194" s="229"/>
      <c r="T194" s="229"/>
      <c r="W194" s="118"/>
    </row>
    <row r="195" spans="1:23" ht="15.75" customHeight="1" thickBot="1" x14ac:dyDescent="0.3">
      <c r="A195" s="3">
        <v>2024</v>
      </c>
      <c r="B195" s="3">
        <v>9</v>
      </c>
      <c r="C195" s="3">
        <v>10</v>
      </c>
      <c r="D195" s="3">
        <v>15.1</v>
      </c>
      <c r="E195" s="4" t="s">
        <v>14</v>
      </c>
      <c r="F195" s="19" t="s">
        <v>17</v>
      </c>
      <c r="G195">
        <f t="shared" si="9"/>
        <v>5.0999999999999996</v>
      </c>
      <c r="H195" s="5">
        <v>45545</v>
      </c>
      <c r="I195" s="60">
        <f t="shared" ref="I195:I215" si="10">D195</f>
        <v>15.1</v>
      </c>
      <c r="J195" s="55">
        <v>0</v>
      </c>
      <c r="K195" s="167">
        <v>0.75</v>
      </c>
      <c r="L195" s="167">
        <v>3.625</v>
      </c>
      <c r="M195" s="167">
        <v>75.125</v>
      </c>
      <c r="N195" s="168" t="s">
        <v>118</v>
      </c>
      <c r="P195" s="229"/>
      <c r="R195" s="229"/>
      <c r="T195" s="229"/>
      <c r="W195" s="118"/>
    </row>
    <row r="196" spans="1:23" ht="15.75" customHeight="1" thickBot="1" x14ac:dyDescent="0.3">
      <c r="A196" s="3">
        <v>2024</v>
      </c>
      <c r="B196" s="3">
        <v>9</v>
      </c>
      <c r="C196" s="3">
        <v>11</v>
      </c>
      <c r="D196" s="3">
        <v>10.1</v>
      </c>
      <c r="E196" s="2" t="s">
        <v>17</v>
      </c>
      <c r="F196" s="19" t="s">
        <v>17</v>
      </c>
      <c r="G196">
        <f t="shared" si="9"/>
        <v>9.9999999999999645E-2</v>
      </c>
      <c r="H196" s="5">
        <v>45546</v>
      </c>
      <c r="I196" s="60">
        <f t="shared" si="10"/>
        <v>10.1</v>
      </c>
      <c r="J196" s="55">
        <v>0</v>
      </c>
      <c r="K196" s="167">
        <v>1.5</v>
      </c>
      <c r="L196" s="167">
        <v>4.625</v>
      </c>
      <c r="M196" s="167">
        <v>66.25</v>
      </c>
      <c r="N196" s="168" t="s">
        <v>118</v>
      </c>
      <c r="P196" s="229"/>
      <c r="R196" s="229"/>
      <c r="T196" s="229"/>
      <c r="W196" s="118"/>
    </row>
    <row r="197" spans="1:23" ht="15.75" customHeight="1" thickBot="1" x14ac:dyDescent="0.3">
      <c r="A197" s="3">
        <v>2024</v>
      </c>
      <c r="B197" s="3">
        <v>9</v>
      </c>
      <c r="C197" s="3">
        <v>12</v>
      </c>
      <c r="D197" s="3">
        <v>9.6999999999999993</v>
      </c>
      <c r="E197" s="2" t="s">
        <v>18</v>
      </c>
      <c r="F197" s="19" t="s">
        <v>17</v>
      </c>
      <c r="G197">
        <f t="shared" si="9"/>
        <v>-0.30000000000000071</v>
      </c>
      <c r="H197" s="5">
        <v>45547</v>
      </c>
      <c r="I197" s="60">
        <f t="shared" si="10"/>
        <v>9.6999999999999993</v>
      </c>
      <c r="J197" s="55">
        <v>0</v>
      </c>
      <c r="K197" s="167">
        <v>1.75</v>
      </c>
      <c r="L197" s="167">
        <v>5.875</v>
      </c>
      <c r="M197" s="167">
        <v>62.375</v>
      </c>
      <c r="N197" s="168" t="s">
        <v>124</v>
      </c>
      <c r="P197" s="229"/>
      <c r="R197" s="229"/>
      <c r="T197" s="229"/>
      <c r="W197" s="118"/>
    </row>
    <row r="198" spans="1:23" ht="15.75" customHeight="1" thickBot="1" x14ac:dyDescent="0.3">
      <c r="A198" s="3">
        <v>2024</v>
      </c>
      <c r="B198" s="3">
        <v>9</v>
      </c>
      <c r="C198" s="3">
        <v>13</v>
      </c>
      <c r="D198" s="3">
        <v>9.4</v>
      </c>
      <c r="E198" s="2" t="s">
        <v>18</v>
      </c>
      <c r="F198" s="19" t="s">
        <v>17</v>
      </c>
      <c r="G198">
        <f t="shared" si="9"/>
        <v>-0.59999999999999964</v>
      </c>
      <c r="H198" s="5">
        <v>45548</v>
      </c>
      <c r="I198" s="60">
        <f t="shared" si="10"/>
        <v>9.4</v>
      </c>
      <c r="J198" s="55">
        <v>0</v>
      </c>
      <c r="K198" s="167">
        <v>1.375</v>
      </c>
      <c r="L198" s="167">
        <v>4.25</v>
      </c>
      <c r="M198" s="167">
        <v>71.5</v>
      </c>
      <c r="N198" s="168" t="s">
        <v>123</v>
      </c>
      <c r="P198" s="229"/>
      <c r="R198" s="229"/>
      <c r="T198" s="229"/>
      <c r="W198" s="118"/>
    </row>
    <row r="199" spans="1:23" ht="15.75" customHeight="1" thickBot="1" x14ac:dyDescent="0.3">
      <c r="A199" s="3">
        <v>2024</v>
      </c>
      <c r="B199" s="3">
        <v>9</v>
      </c>
      <c r="C199" s="3">
        <v>14</v>
      </c>
      <c r="D199" s="3">
        <v>10.199999999999999</v>
      </c>
      <c r="E199" s="2" t="s">
        <v>17</v>
      </c>
      <c r="F199" s="19" t="s">
        <v>17</v>
      </c>
      <c r="G199">
        <f t="shared" si="9"/>
        <v>0.19999999999999929</v>
      </c>
      <c r="H199" s="5">
        <v>45549</v>
      </c>
      <c r="I199" s="60">
        <f t="shared" si="10"/>
        <v>10.199999999999999</v>
      </c>
      <c r="J199" s="55">
        <v>0</v>
      </c>
      <c r="K199" s="167">
        <v>2.25</v>
      </c>
      <c r="L199" s="167">
        <v>5.75</v>
      </c>
      <c r="M199" s="167">
        <v>68.25</v>
      </c>
      <c r="N199" s="168" t="s">
        <v>126</v>
      </c>
      <c r="P199" s="229"/>
      <c r="R199" s="229"/>
      <c r="T199" s="229"/>
      <c r="W199" s="118"/>
    </row>
    <row r="200" spans="1:23" ht="15.75" customHeight="1" thickBot="1" x14ac:dyDescent="0.3">
      <c r="A200" s="3">
        <v>2024</v>
      </c>
      <c r="B200" s="3">
        <v>9</v>
      </c>
      <c r="C200" s="3">
        <v>15</v>
      </c>
      <c r="D200" s="3">
        <v>11.9</v>
      </c>
      <c r="E200" s="2" t="s">
        <v>17</v>
      </c>
      <c r="F200" s="19" t="s">
        <v>17</v>
      </c>
      <c r="G200">
        <f t="shared" si="9"/>
        <v>1.9000000000000004</v>
      </c>
      <c r="H200" s="5">
        <v>45550</v>
      </c>
      <c r="I200" s="60">
        <f t="shared" si="10"/>
        <v>11.9</v>
      </c>
      <c r="J200" s="55">
        <v>4</v>
      </c>
      <c r="K200" s="167">
        <v>1.5</v>
      </c>
      <c r="L200" s="167">
        <v>6.125</v>
      </c>
      <c r="M200" s="167">
        <v>71.125</v>
      </c>
      <c r="N200" s="168" t="s">
        <v>117</v>
      </c>
      <c r="P200" s="229"/>
      <c r="R200" s="229"/>
      <c r="T200" s="229"/>
      <c r="W200" s="118"/>
    </row>
    <row r="201" spans="1:23" ht="15.75" customHeight="1" thickBot="1" x14ac:dyDescent="0.3">
      <c r="A201" s="3">
        <v>2024</v>
      </c>
      <c r="B201" s="3">
        <v>9</v>
      </c>
      <c r="C201" s="3">
        <v>16</v>
      </c>
      <c r="D201" s="3">
        <v>4.2</v>
      </c>
      <c r="E201" s="2" t="s">
        <v>19</v>
      </c>
      <c r="F201" s="19" t="s">
        <v>17</v>
      </c>
      <c r="G201">
        <f t="shared" si="9"/>
        <v>-5.8</v>
      </c>
      <c r="H201" s="5">
        <v>45551</v>
      </c>
      <c r="I201" s="60">
        <f t="shared" si="10"/>
        <v>4.2</v>
      </c>
      <c r="J201" s="55">
        <v>0</v>
      </c>
      <c r="K201" s="167">
        <v>1.125</v>
      </c>
      <c r="L201" s="167">
        <v>4.5</v>
      </c>
      <c r="M201" s="167">
        <v>70.875</v>
      </c>
      <c r="N201" s="168" t="s">
        <v>125</v>
      </c>
      <c r="P201" s="229"/>
      <c r="R201" s="229"/>
      <c r="T201" s="229"/>
      <c r="W201" s="118"/>
    </row>
    <row r="202" spans="1:23" ht="15.75" customHeight="1" thickBot="1" x14ac:dyDescent="0.3">
      <c r="A202" s="3">
        <v>2024</v>
      </c>
      <c r="B202" s="3">
        <v>9</v>
      </c>
      <c r="C202" s="3">
        <v>17</v>
      </c>
      <c r="D202" s="3">
        <v>5.5</v>
      </c>
      <c r="E202" s="2" t="s">
        <v>18</v>
      </c>
      <c r="F202" s="19" t="s">
        <v>17</v>
      </c>
      <c r="G202">
        <f t="shared" si="9"/>
        <v>-4.5</v>
      </c>
      <c r="H202" s="5">
        <v>45552</v>
      </c>
      <c r="I202" s="60">
        <f t="shared" si="10"/>
        <v>5.5</v>
      </c>
      <c r="J202" s="55">
        <v>0</v>
      </c>
      <c r="K202" s="167">
        <v>0.75</v>
      </c>
      <c r="L202" s="167">
        <v>3.75</v>
      </c>
      <c r="M202" s="167">
        <v>71.875</v>
      </c>
      <c r="N202" s="168" t="s">
        <v>127</v>
      </c>
      <c r="P202" s="229"/>
      <c r="R202" s="229"/>
      <c r="T202" s="229"/>
      <c r="W202" s="118"/>
    </row>
    <row r="203" spans="1:23" ht="15.75" customHeight="1" thickBot="1" x14ac:dyDescent="0.3">
      <c r="A203" s="3">
        <v>2024</v>
      </c>
      <c r="B203" s="3">
        <v>9</v>
      </c>
      <c r="C203" s="3">
        <v>18</v>
      </c>
      <c r="D203" s="3">
        <v>5.9</v>
      </c>
      <c r="E203" s="2" t="s">
        <v>18</v>
      </c>
      <c r="F203" s="19" t="s">
        <v>17</v>
      </c>
      <c r="G203">
        <f t="shared" si="9"/>
        <v>-4.0999999999999996</v>
      </c>
      <c r="H203" s="5">
        <v>45553</v>
      </c>
      <c r="I203" s="60">
        <f t="shared" si="10"/>
        <v>5.9</v>
      </c>
      <c r="J203" s="55">
        <v>0</v>
      </c>
      <c r="K203" s="167">
        <v>0.375</v>
      </c>
      <c r="L203" s="167">
        <v>2.125</v>
      </c>
      <c r="M203" s="167">
        <v>70.75</v>
      </c>
      <c r="N203" s="168" t="s">
        <v>125</v>
      </c>
      <c r="P203" s="229"/>
      <c r="R203" s="229"/>
      <c r="T203" s="229"/>
      <c r="W203" s="118"/>
    </row>
    <row r="204" spans="1:23" ht="15.75" customHeight="1" thickBot="1" x14ac:dyDescent="0.3">
      <c r="A204" s="3">
        <v>2024</v>
      </c>
      <c r="B204" s="3">
        <v>9</v>
      </c>
      <c r="C204" s="3">
        <v>19</v>
      </c>
      <c r="D204" s="3">
        <v>8.9</v>
      </c>
      <c r="E204" s="2" t="s">
        <v>18</v>
      </c>
      <c r="F204" s="19" t="s">
        <v>17</v>
      </c>
      <c r="G204">
        <f t="shared" si="9"/>
        <v>-1.0999999999999996</v>
      </c>
      <c r="H204" s="5">
        <v>45554</v>
      </c>
      <c r="I204" s="60">
        <f t="shared" si="10"/>
        <v>8.9</v>
      </c>
      <c r="J204" s="55">
        <v>0</v>
      </c>
      <c r="K204" s="167">
        <v>0.625</v>
      </c>
      <c r="L204" s="167">
        <v>3</v>
      </c>
      <c r="M204" s="167">
        <v>70.875</v>
      </c>
      <c r="N204" s="168" t="s">
        <v>130</v>
      </c>
      <c r="P204" s="229"/>
      <c r="R204" s="229"/>
      <c r="T204" s="229"/>
      <c r="W204" s="118"/>
    </row>
    <row r="205" spans="1:23" ht="15.75" customHeight="1" thickBot="1" x14ac:dyDescent="0.3">
      <c r="A205" s="3">
        <v>2024</v>
      </c>
      <c r="B205" s="3">
        <v>9</v>
      </c>
      <c r="C205" s="3">
        <v>20</v>
      </c>
      <c r="D205" s="3">
        <v>11.4</v>
      </c>
      <c r="E205" s="2" t="s">
        <v>17</v>
      </c>
      <c r="F205" s="19" t="s">
        <v>17</v>
      </c>
      <c r="G205">
        <f t="shared" si="9"/>
        <v>1.4000000000000004</v>
      </c>
      <c r="H205" s="5">
        <v>45555</v>
      </c>
      <c r="I205" s="60">
        <f t="shared" si="10"/>
        <v>11.4</v>
      </c>
      <c r="J205" s="55">
        <v>0</v>
      </c>
      <c r="K205" s="167">
        <v>0.5</v>
      </c>
      <c r="L205" s="167">
        <v>3</v>
      </c>
      <c r="M205" s="167">
        <v>67.5</v>
      </c>
      <c r="N205" s="168" t="s">
        <v>125</v>
      </c>
      <c r="P205" s="229"/>
      <c r="R205" s="229"/>
      <c r="T205" s="229"/>
      <c r="W205" s="118"/>
    </row>
    <row r="206" spans="1:23" ht="15.75" customHeight="1" thickBot="1" x14ac:dyDescent="0.3">
      <c r="A206" s="3">
        <v>2024</v>
      </c>
      <c r="B206" s="3">
        <v>9</v>
      </c>
      <c r="C206" s="3">
        <v>21</v>
      </c>
      <c r="D206" s="3">
        <v>15</v>
      </c>
      <c r="E206" s="4" t="s">
        <v>14</v>
      </c>
      <c r="F206" s="19" t="s">
        <v>17</v>
      </c>
      <c r="G206">
        <f t="shared" si="9"/>
        <v>5</v>
      </c>
      <c r="H206" s="5">
        <v>45556</v>
      </c>
      <c r="I206" s="60">
        <f t="shared" si="10"/>
        <v>15</v>
      </c>
      <c r="J206" s="55">
        <v>1.2</v>
      </c>
      <c r="K206" s="167">
        <v>2.375</v>
      </c>
      <c r="L206" s="167">
        <v>6.25</v>
      </c>
      <c r="M206" s="167">
        <v>66.125</v>
      </c>
      <c r="N206" s="168" t="s">
        <v>120</v>
      </c>
      <c r="P206" s="229"/>
      <c r="R206" s="229"/>
      <c r="T206" s="229"/>
      <c r="W206" s="118"/>
    </row>
    <row r="207" spans="1:23" ht="15.75" customHeight="1" thickBot="1" x14ac:dyDescent="0.3">
      <c r="A207" s="3">
        <v>2024</v>
      </c>
      <c r="B207" s="3">
        <v>9</v>
      </c>
      <c r="C207" s="3">
        <v>22</v>
      </c>
      <c r="D207" s="3">
        <v>13.4</v>
      </c>
      <c r="E207" s="2" t="s">
        <v>17</v>
      </c>
      <c r="F207" s="19" t="s">
        <v>17</v>
      </c>
      <c r="G207">
        <f t="shared" si="9"/>
        <v>3.4000000000000004</v>
      </c>
      <c r="H207" s="5">
        <v>45557</v>
      </c>
      <c r="I207" s="60">
        <f t="shared" si="10"/>
        <v>13.4</v>
      </c>
      <c r="J207" s="55">
        <v>0</v>
      </c>
      <c r="K207" s="167">
        <v>1.375</v>
      </c>
      <c r="L207" s="167">
        <v>4.625</v>
      </c>
      <c r="M207" s="167">
        <v>56.625</v>
      </c>
      <c r="N207" s="168" t="s">
        <v>117</v>
      </c>
      <c r="P207" s="229"/>
      <c r="R207" s="229"/>
      <c r="T207" s="229"/>
      <c r="W207" s="118"/>
    </row>
    <row r="208" spans="1:23" ht="15.75" customHeight="1" thickBot="1" x14ac:dyDescent="0.3">
      <c r="A208" s="52">
        <v>2024</v>
      </c>
      <c r="B208" s="52">
        <v>9</v>
      </c>
      <c r="C208" s="52">
        <v>23</v>
      </c>
      <c r="D208" s="52">
        <v>14</v>
      </c>
      <c r="E208" s="53" t="s">
        <v>17</v>
      </c>
      <c r="F208" s="19" t="s">
        <v>17</v>
      </c>
      <c r="G208" s="30">
        <f t="shared" si="9"/>
        <v>4</v>
      </c>
      <c r="H208" s="31">
        <v>45558</v>
      </c>
      <c r="I208" s="117">
        <f t="shared" si="10"/>
        <v>14</v>
      </c>
      <c r="J208" s="55">
        <v>0.6</v>
      </c>
      <c r="K208" s="169">
        <v>3.75</v>
      </c>
      <c r="L208" s="169">
        <v>9.875</v>
      </c>
      <c r="M208" s="169">
        <v>52.875</v>
      </c>
      <c r="N208" s="170" t="s">
        <v>122</v>
      </c>
      <c r="P208" s="229"/>
      <c r="R208" s="229"/>
      <c r="T208" s="229"/>
      <c r="W208" s="118"/>
    </row>
    <row r="209" spans="1:23" ht="15.75" customHeight="1" thickBot="1" x14ac:dyDescent="0.3">
      <c r="A209" s="3">
        <v>2024</v>
      </c>
      <c r="B209" s="3">
        <v>9</v>
      </c>
      <c r="C209" s="3">
        <v>24</v>
      </c>
      <c r="D209" s="3">
        <v>8.5</v>
      </c>
      <c r="E209" s="2" t="s">
        <v>18</v>
      </c>
      <c r="F209" s="21" t="s">
        <v>18</v>
      </c>
      <c r="G209">
        <f>D209-5</f>
        <v>3.5</v>
      </c>
      <c r="H209" s="5">
        <v>45559</v>
      </c>
      <c r="I209" s="60">
        <f t="shared" si="10"/>
        <v>8.5</v>
      </c>
      <c r="J209" s="55">
        <v>0</v>
      </c>
      <c r="P209" s="229"/>
      <c r="R209" s="229"/>
      <c r="T209" s="229"/>
      <c r="W209" s="118"/>
    </row>
    <row r="210" spans="1:23" ht="15.75" customHeight="1" thickBot="1" x14ac:dyDescent="0.3">
      <c r="A210" s="3">
        <v>2024</v>
      </c>
      <c r="B210" s="3">
        <v>9</v>
      </c>
      <c r="C210" s="3">
        <v>25</v>
      </c>
      <c r="D210" s="3">
        <v>7.1</v>
      </c>
      <c r="E210" s="2" t="s">
        <v>18</v>
      </c>
      <c r="F210" s="21" t="s">
        <v>18</v>
      </c>
      <c r="G210">
        <f t="shared" ref="G210:G215" si="11">D210-5</f>
        <v>2.0999999999999996</v>
      </c>
      <c r="H210" s="5">
        <v>45560</v>
      </c>
      <c r="I210" s="60">
        <f t="shared" si="10"/>
        <v>7.1</v>
      </c>
      <c r="J210" s="55">
        <v>0</v>
      </c>
      <c r="P210" s="229"/>
      <c r="R210" s="229"/>
      <c r="T210" s="229"/>
      <c r="W210" s="118"/>
    </row>
    <row r="211" spans="1:23" ht="15.75" customHeight="1" thickBot="1" x14ac:dyDescent="0.3">
      <c r="A211" s="3">
        <v>2024</v>
      </c>
      <c r="B211" s="3">
        <v>9</v>
      </c>
      <c r="C211" s="3">
        <v>26</v>
      </c>
      <c r="D211" s="3">
        <v>4.4000000000000004</v>
      </c>
      <c r="E211" s="2" t="s">
        <v>19</v>
      </c>
      <c r="F211" s="21" t="s">
        <v>18</v>
      </c>
      <c r="G211">
        <f t="shared" si="11"/>
        <v>-0.59999999999999964</v>
      </c>
      <c r="H211" s="5">
        <v>45561</v>
      </c>
      <c r="I211" s="60">
        <f t="shared" si="10"/>
        <v>4.4000000000000004</v>
      </c>
      <c r="J211" s="55">
        <v>0.4</v>
      </c>
      <c r="P211" s="229"/>
      <c r="R211" s="229"/>
      <c r="T211" s="229"/>
      <c r="W211" s="118"/>
    </row>
    <row r="212" spans="1:23" ht="15.75" customHeight="1" thickBot="1" x14ac:dyDescent="0.3">
      <c r="A212" s="3">
        <v>2024</v>
      </c>
      <c r="B212" s="3">
        <v>9</v>
      </c>
      <c r="C212" s="3">
        <v>27</v>
      </c>
      <c r="D212" s="3">
        <v>3.4</v>
      </c>
      <c r="E212" s="2" t="s">
        <v>19</v>
      </c>
      <c r="F212" s="21" t="s">
        <v>18</v>
      </c>
      <c r="G212">
        <f t="shared" si="11"/>
        <v>-1.6</v>
      </c>
      <c r="H212" s="5">
        <v>45562</v>
      </c>
      <c r="I212" s="60">
        <f t="shared" si="10"/>
        <v>3.4</v>
      </c>
      <c r="J212" s="55">
        <v>2.5</v>
      </c>
      <c r="P212" s="229"/>
      <c r="R212" s="229"/>
      <c r="T212" s="229"/>
      <c r="W212" s="118"/>
    </row>
    <row r="213" spans="1:23" ht="15.75" customHeight="1" thickBot="1" x14ac:dyDescent="0.3">
      <c r="A213" s="3">
        <v>2024</v>
      </c>
      <c r="B213" s="3">
        <v>9</v>
      </c>
      <c r="C213" s="3">
        <v>28</v>
      </c>
      <c r="D213" s="3">
        <v>4.3</v>
      </c>
      <c r="E213" s="2" t="s">
        <v>19</v>
      </c>
      <c r="F213" s="21" t="s">
        <v>18</v>
      </c>
      <c r="G213">
        <f t="shared" si="11"/>
        <v>-0.70000000000000018</v>
      </c>
      <c r="H213" s="5">
        <v>45563</v>
      </c>
      <c r="I213" s="60">
        <f t="shared" si="10"/>
        <v>4.3</v>
      </c>
      <c r="J213" s="55">
        <v>0</v>
      </c>
      <c r="P213" s="229"/>
      <c r="R213" s="229"/>
      <c r="T213" s="229"/>
      <c r="W213" s="118"/>
    </row>
    <row r="214" spans="1:23" ht="15.75" customHeight="1" thickBot="1" x14ac:dyDescent="0.3">
      <c r="A214" s="3">
        <v>2024</v>
      </c>
      <c r="B214" s="3">
        <v>9</v>
      </c>
      <c r="C214" s="3">
        <v>29</v>
      </c>
      <c r="D214" s="3">
        <v>3.8</v>
      </c>
      <c r="E214" s="2" t="s">
        <v>19</v>
      </c>
      <c r="F214" s="21" t="s">
        <v>18</v>
      </c>
      <c r="G214">
        <f t="shared" si="11"/>
        <v>-1.2000000000000002</v>
      </c>
      <c r="H214" s="5">
        <v>45564</v>
      </c>
      <c r="I214" s="60">
        <f t="shared" si="10"/>
        <v>3.8</v>
      </c>
      <c r="J214" s="55">
        <v>0</v>
      </c>
      <c r="P214" s="229"/>
      <c r="R214" s="229"/>
      <c r="T214" s="229"/>
      <c r="W214" s="118"/>
    </row>
    <row r="215" spans="1:23" ht="15.75" customHeight="1" thickBot="1" x14ac:dyDescent="0.3">
      <c r="A215" s="52">
        <v>2024</v>
      </c>
      <c r="B215" s="52">
        <v>9</v>
      </c>
      <c r="C215" s="52">
        <v>30</v>
      </c>
      <c r="D215" s="52">
        <v>9.9</v>
      </c>
      <c r="E215" s="53" t="s">
        <v>18</v>
      </c>
      <c r="F215" s="21" t="s">
        <v>18</v>
      </c>
      <c r="G215" s="30">
        <f t="shared" si="11"/>
        <v>4.9000000000000004</v>
      </c>
      <c r="H215" s="31">
        <v>45565</v>
      </c>
      <c r="I215" s="117">
        <f t="shared" si="10"/>
        <v>9.9</v>
      </c>
      <c r="J215" s="55">
        <v>0</v>
      </c>
      <c r="P215" s="229"/>
      <c r="R215" s="229"/>
      <c r="T215" s="229"/>
      <c r="W215" s="118"/>
    </row>
    <row r="216" spans="1:23" ht="15.75" customHeight="1" x14ac:dyDescent="0.25">
      <c r="W216" s="118"/>
    </row>
    <row r="217" spans="1:23" ht="15.75" customHeight="1" x14ac:dyDescent="0.25">
      <c r="W217" s="118"/>
    </row>
    <row r="218" spans="1:23" ht="15.75" customHeight="1" x14ac:dyDescent="0.25">
      <c r="W218" s="118"/>
    </row>
    <row r="219" spans="1:23" ht="15.75" customHeight="1" x14ac:dyDescent="0.25">
      <c r="W219" s="118"/>
    </row>
    <row r="220" spans="1:23" ht="15.75" customHeight="1" x14ac:dyDescent="0.25">
      <c r="W220" s="118"/>
    </row>
    <row r="221" spans="1:23" ht="15.75" customHeight="1" x14ac:dyDescent="0.25">
      <c r="W221" s="118"/>
    </row>
    <row r="222" spans="1:23" ht="15.75" customHeight="1" x14ac:dyDescent="0.25">
      <c r="W222" s="118"/>
    </row>
    <row r="223" spans="1:23" ht="15.75" customHeight="1" x14ac:dyDescent="0.25">
      <c r="W223" s="118"/>
    </row>
    <row r="224" spans="1:23" ht="15.75" customHeight="1" x14ac:dyDescent="0.25">
      <c r="W224" s="118"/>
    </row>
    <row r="225" spans="23:23" ht="15.75" customHeight="1" x14ac:dyDescent="0.25">
      <c r="W225" s="118"/>
    </row>
    <row r="226" spans="23:23" ht="15.75" customHeight="1" x14ac:dyDescent="0.25">
      <c r="W226" s="118"/>
    </row>
    <row r="227" spans="23:23" ht="15.75" customHeight="1" x14ac:dyDescent="0.25">
      <c r="W227" s="118"/>
    </row>
    <row r="228" spans="23:23" ht="15.75" customHeight="1" x14ac:dyDescent="0.25">
      <c r="W228" s="118"/>
    </row>
    <row r="229" spans="23:23" ht="15.75" customHeight="1" x14ac:dyDescent="0.25">
      <c r="W229" s="118"/>
    </row>
    <row r="230" spans="23:23" ht="15.75" customHeight="1" x14ac:dyDescent="0.25">
      <c r="W230" s="118"/>
    </row>
    <row r="231" spans="23:23" ht="15.75" customHeight="1" x14ac:dyDescent="0.25">
      <c r="W231" s="118"/>
    </row>
    <row r="232" spans="23:23" ht="15.75" customHeight="1" x14ac:dyDescent="0.25">
      <c r="W232" s="118"/>
    </row>
    <row r="233" spans="23:23" ht="15.75" customHeight="1" x14ac:dyDescent="0.25">
      <c r="W233" s="118"/>
    </row>
    <row r="234" spans="23:23" ht="15.75" customHeight="1" x14ac:dyDescent="0.25">
      <c r="W234" s="118"/>
    </row>
    <row r="235" spans="23:23" ht="15.75" customHeight="1" x14ac:dyDescent="0.25">
      <c r="W235" s="118"/>
    </row>
    <row r="236" spans="23:23" ht="15.75" customHeight="1" x14ac:dyDescent="0.25">
      <c r="W236" s="118"/>
    </row>
    <row r="237" spans="23:23" ht="15.75" customHeight="1" x14ac:dyDescent="0.25">
      <c r="W237" s="118"/>
    </row>
    <row r="238" spans="23:23" ht="15.75" customHeight="1" x14ac:dyDescent="0.25">
      <c r="W238" s="118"/>
    </row>
    <row r="239" spans="23:23" ht="15.75" customHeight="1" x14ac:dyDescent="0.25">
      <c r="W239" s="118"/>
    </row>
    <row r="240" spans="23:23" ht="15.75" customHeight="1" x14ac:dyDescent="0.25">
      <c r="W240" s="118"/>
    </row>
    <row r="241" spans="23:23" ht="15.75" customHeight="1" x14ac:dyDescent="0.25">
      <c r="W241" s="118"/>
    </row>
    <row r="242" spans="23:23" ht="15.75" customHeight="1" x14ac:dyDescent="0.25">
      <c r="W242" s="118"/>
    </row>
    <row r="243" spans="23:23" ht="15.75" customHeight="1" x14ac:dyDescent="0.25">
      <c r="W243" s="118"/>
    </row>
    <row r="244" spans="23:23" ht="15.75" customHeight="1" x14ac:dyDescent="0.25">
      <c r="W244" s="118"/>
    </row>
    <row r="245" spans="23:23" ht="15.75" customHeight="1" x14ac:dyDescent="0.25">
      <c r="W245" s="118"/>
    </row>
    <row r="246" spans="23:23" ht="15.75" customHeight="1" x14ac:dyDescent="0.25">
      <c r="W246" s="118"/>
    </row>
    <row r="247" spans="23:23" ht="15.75" customHeight="1" x14ac:dyDescent="0.25">
      <c r="W247" s="118"/>
    </row>
    <row r="248" spans="23:23" ht="15.75" customHeight="1" x14ac:dyDescent="0.25">
      <c r="W248" s="118"/>
    </row>
    <row r="249" spans="23:23" ht="15.75" customHeight="1" x14ac:dyDescent="0.25">
      <c r="W249" s="118"/>
    </row>
    <row r="250" spans="23:23" ht="15.75" customHeight="1" x14ac:dyDescent="0.25">
      <c r="W250" s="118"/>
    </row>
    <row r="251" spans="23:23" ht="15.75" customHeight="1" x14ac:dyDescent="0.25">
      <c r="W251" s="118"/>
    </row>
    <row r="252" spans="23:23" ht="15.75" customHeight="1" x14ac:dyDescent="0.25">
      <c r="W252" s="118"/>
    </row>
    <row r="253" spans="23:23" ht="15.75" customHeight="1" x14ac:dyDescent="0.25">
      <c r="W253" s="118"/>
    </row>
    <row r="254" spans="23:23" ht="15.75" customHeight="1" x14ac:dyDescent="0.25">
      <c r="W254" s="118"/>
    </row>
    <row r="255" spans="23:23" ht="15.75" customHeight="1" x14ac:dyDescent="0.25">
      <c r="W255" s="118"/>
    </row>
    <row r="256" spans="23:23" ht="15.75" customHeight="1" x14ac:dyDescent="0.25">
      <c r="W256" s="118"/>
    </row>
    <row r="257" spans="23:23" ht="15.75" customHeight="1" x14ac:dyDescent="0.25">
      <c r="W257" s="118"/>
    </row>
    <row r="258" spans="23:23" ht="15.75" customHeight="1" x14ac:dyDescent="0.25">
      <c r="W258" s="118"/>
    </row>
    <row r="259" spans="23:23" ht="15.75" customHeight="1" x14ac:dyDescent="0.25">
      <c r="W259" s="118"/>
    </row>
    <row r="260" spans="23:23" ht="15.75" customHeight="1" x14ac:dyDescent="0.25">
      <c r="W260" s="118"/>
    </row>
    <row r="261" spans="23:23" ht="15.75" customHeight="1" x14ac:dyDescent="0.25">
      <c r="W261" s="118"/>
    </row>
    <row r="262" spans="23:23" ht="15.75" customHeight="1" x14ac:dyDescent="0.25">
      <c r="W262" s="118"/>
    </row>
    <row r="263" spans="23:23" ht="15.75" customHeight="1" x14ac:dyDescent="0.25">
      <c r="W263" s="118"/>
    </row>
    <row r="264" spans="23:23" ht="15.75" customHeight="1" x14ac:dyDescent="0.25">
      <c r="W264" s="118"/>
    </row>
    <row r="265" spans="23:23" ht="15.75" customHeight="1" x14ac:dyDescent="0.25">
      <c r="W265" s="118"/>
    </row>
    <row r="266" spans="23:23" ht="15.75" customHeight="1" x14ac:dyDescent="0.25">
      <c r="W266" s="118"/>
    </row>
    <row r="267" spans="23:23" ht="15.75" customHeight="1" x14ac:dyDescent="0.25">
      <c r="W267" s="118"/>
    </row>
    <row r="268" spans="23:23" ht="15.75" customHeight="1" x14ac:dyDescent="0.25">
      <c r="W268" s="118"/>
    </row>
    <row r="269" spans="23:23" ht="15.75" customHeight="1" x14ac:dyDescent="0.25">
      <c r="W269" s="118"/>
    </row>
    <row r="270" spans="23:23" ht="15.75" customHeight="1" x14ac:dyDescent="0.25">
      <c r="W270" s="118"/>
    </row>
    <row r="271" spans="23:23" ht="15.75" customHeight="1" x14ac:dyDescent="0.25">
      <c r="W271" s="118"/>
    </row>
    <row r="272" spans="23:23" ht="15.75" customHeight="1" x14ac:dyDescent="0.25">
      <c r="W272" s="118"/>
    </row>
    <row r="273" spans="23:23" ht="15.75" customHeight="1" x14ac:dyDescent="0.25">
      <c r="W273" s="118"/>
    </row>
    <row r="274" spans="23:23" ht="15.75" customHeight="1" x14ac:dyDescent="0.25">
      <c r="W274" s="118"/>
    </row>
    <row r="275" spans="23:23" ht="15.75" customHeight="1" x14ac:dyDescent="0.25">
      <c r="W275" s="118"/>
    </row>
    <row r="276" spans="23:23" ht="15.75" customHeight="1" x14ac:dyDescent="0.25">
      <c r="W276" s="118"/>
    </row>
    <row r="277" spans="23:23" ht="15.75" customHeight="1" x14ac:dyDescent="0.25">
      <c r="W277" s="118"/>
    </row>
    <row r="278" spans="23:23" ht="15.75" customHeight="1" x14ac:dyDescent="0.25">
      <c r="W278" s="118"/>
    </row>
    <row r="279" spans="23:23" ht="15.75" customHeight="1" x14ac:dyDescent="0.25">
      <c r="W279" s="118"/>
    </row>
    <row r="280" spans="23:23" ht="15.75" customHeight="1" x14ac:dyDescent="0.25">
      <c r="W280" s="118"/>
    </row>
    <row r="281" spans="23:23" ht="15.75" customHeight="1" x14ac:dyDescent="0.25">
      <c r="W281" s="118"/>
    </row>
    <row r="282" spans="23:23" ht="15.75" customHeight="1" x14ac:dyDescent="0.25">
      <c r="W282" s="118"/>
    </row>
    <row r="283" spans="23:23" ht="15.75" customHeight="1" x14ac:dyDescent="0.25">
      <c r="W283" s="118"/>
    </row>
    <row r="284" spans="23:23" ht="15.75" customHeight="1" x14ac:dyDescent="0.25">
      <c r="W284" s="118"/>
    </row>
    <row r="285" spans="23:23" ht="15.75" customHeight="1" x14ac:dyDescent="0.25">
      <c r="W285" s="118"/>
    </row>
    <row r="286" spans="23:23" ht="15.75" customHeight="1" x14ac:dyDescent="0.25">
      <c r="W286" s="118"/>
    </row>
    <row r="287" spans="23:23" ht="15.75" customHeight="1" x14ac:dyDescent="0.25">
      <c r="W287" s="118"/>
    </row>
    <row r="288" spans="23:23" ht="15.75" customHeight="1" x14ac:dyDescent="0.25">
      <c r="W288" s="118"/>
    </row>
    <row r="289" spans="23:23" ht="15.75" customHeight="1" x14ac:dyDescent="0.25">
      <c r="W289" s="118"/>
    </row>
    <row r="290" spans="23:23" ht="15.75" customHeight="1" x14ac:dyDescent="0.25">
      <c r="W290" s="118"/>
    </row>
    <row r="291" spans="23:23" ht="15.75" customHeight="1" x14ac:dyDescent="0.25">
      <c r="W291" s="118"/>
    </row>
    <row r="292" spans="23:23" ht="15.75" customHeight="1" x14ac:dyDescent="0.25">
      <c r="W292" s="118"/>
    </row>
    <row r="293" spans="23:23" ht="15.75" customHeight="1" x14ac:dyDescent="0.25">
      <c r="W293" s="118"/>
    </row>
    <row r="294" spans="23:23" ht="15.75" customHeight="1" x14ac:dyDescent="0.25">
      <c r="W294" s="118"/>
    </row>
    <row r="295" spans="23:23" ht="15.75" customHeight="1" x14ac:dyDescent="0.25">
      <c r="W295" s="118"/>
    </row>
    <row r="296" spans="23:23" ht="15.75" customHeight="1" x14ac:dyDescent="0.25">
      <c r="W296" s="118"/>
    </row>
    <row r="297" spans="23:23" ht="15.75" customHeight="1" x14ac:dyDescent="0.25">
      <c r="W297" s="118"/>
    </row>
    <row r="298" spans="23:23" ht="15.75" customHeight="1" x14ac:dyDescent="0.25">
      <c r="W298" s="118"/>
    </row>
    <row r="299" spans="23:23" ht="15.75" customHeight="1" x14ac:dyDescent="0.25">
      <c r="W299" s="118"/>
    </row>
    <row r="300" spans="23:23" ht="15.75" customHeight="1" x14ac:dyDescent="0.25">
      <c r="W300" s="118"/>
    </row>
    <row r="301" spans="23:23" ht="15.75" customHeight="1" x14ac:dyDescent="0.25">
      <c r="W301" s="118"/>
    </row>
    <row r="302" spans="23:23" ht="15.75" customHeight="1" x14ac:dyDescent="0.25">
      <c r="W302" s="118"/>
    </row>
    <row r="303" spans="23:23" ht="15.75" customHeight="1" x14ac:dyDescent="0.25">
      <c r="W303" s="118"/>
    </row>
    <row r="304" spans="23:23" ht="15.75" customHeight="1" x14ac:dyDescent="0.25">
      <c r="W304" s="118"/>
    </row>
    <row r="305" spans="23:23" ht="15.75" customHeight="1" x14ac:dyDescent="0.25">
      <c r="W305" s="118"/>
    </row>
    <row r="306" spans="23:23" ht="15.75" customHeight="1" x14ac:dyDescent="0.25">
      <c r="W306" s="118"/>
    </row>
    <row r="307" spans="23:23" ht="15.75" customHeight="1" x14ac:dyDescent="0.25">
      <c r="W307" s="118"/>
    </row>
    <row r="308" spans="23:23" ht="15.75" customHeight="1" x14ac:dyDescent="0.25">
      <c r="W308" s="118"/>
    </row>
    <row r="309" spans="23:23" ht="15.75" customHeight="1" x14ac:dyDescent="0.25">
      <c r="W309" s="118"/>
    </row>
    <row r="310" spans="23:23" ht="15.75" customHeight="1" x14ac:dyDescent="0.25">
      <c r="W310" s="118"/>
    </row>
    <row r="311" spans="23:23" ht="15.75" customHeight="1" x14ac:dyDescent="0.25">
      <c r="W311" s="118"/>
    </row>
    <row r="312" spans="23:23" ht="15.75" customHeight="1" x14ac:dyDescent="0.25">
      <c r="W312" s="118"/>
    </row>
    <row r="313" spans="23:23" ht="15.75" customHeight="1" x14ac:dyDescent="0.25">
      <c r="W313" s="118"/>
    </row>
    <row r="314" spans="23:23" ht="15.75" customHeight="1" x14ac:dyDescent="0.25">
      <c r="W314" s="118"/>
    </row>
    <row r="315" spans="23:23" ht="15.75" customHeight="1" x14ac:dyDescent="0.25">
      <c r="W315" s="118"/>
    </row>
    <row r="316" spans="23:23" ht="15.75" customHeight="1" x14ac:dyDescent="0.25">
      <c r="W316" s="118"/>
    </row>
    <row r="317" spans="23:23" ht="15.75" customHeight="1" x14ac:dyDescent="0.25">
      <c r="W317" s="118"/>
    </row>
    <row r="318" spans="23:23" ht="15.75" customHeight="1" x14ac:dyDescent="0.25">
      <c r="W318" s="118"/>
    </row>
    <row r="319" spans="23:23" ht="15.75" customHeight="1" x14ac:dyDescent="0.25">
      <c r="W319" s="118"/>
    </row>
    <row r="320" spans="23:23" ht="15.75" customHeight="1" x14ac:dyDescent="0.25">
      <c r="W320" s="118"/>
    </row>
    <row r="321" spans="23:23" ht="15.75" customHeight="1" x14ac:dyDescent="0.25">
      <c r="W321" s="118"/>
    </row>
    <row r="322" spans="23:23" ht="15.75" customHeight="1" x14ac:dyDescent="0.25">
      <c r="W322" s="118"/>
    </row>
    <row r="323" spans="23:23" ht="15.75" customHeight="1" x14ac:dyDescent="0.25">
      <c r="W323" s="118"/>
    </row>
    <row r="324" spans="23:23" ht="15.75" customHeight="1" x14ac:dyDescent="0.25">
      <c r="W324" s="118"/>
    </row>
    <row r="325" spans="23:23" ht="15.75" customHeight="1" x14ac:dyDescent="0.25">
      <c r="W325" s="118"/>
    </row>
    <row r="326" spans="23:23" ht="15.75" customHeight="1" x14ac:dyDescent="0.25">
      <c r="W326" s="118"/>
    </row>
    <row r="327" spans="23:23" ht="15.75" customHeight="1" x14ac:dyDescent="0.25">
      <c r="W327" s="118"/>
    </row>
    <row r="328" spans="23:23" ht="15.75" customHeight="1" x14ac:dyDescent="0.25">
      <c r="W328" s="118"/>
    </row>
    <row r="329" spans="23:23" ht="15.75" customHeight="1" x14ac:dyDescent="0.25">
      <c r="W329" s="118"/>
    </row>
    <row r="330" spans="23:23" ht="15.75" customHeight="1" x14ac:dyDescent="0.25">
      <c r="W330" s="118"/>
    </row>
    <row r="331" spans="23:23" ht="15.75" customHeight="1" x14ac:dyDescent="0.25">
      <c r="W331" s="118"/>
    </row>
    <row r="332" spans="23:23" ht="15.75" customHeight="1" x14ac:dyDescent="0.25">
      <c r="W332" s="118"/>
    </row>
    <row r="333" spans="23:23" ht="15.75" customHeight="1" x14ac:dyDescent="0.25">
      <c r="W333" s="118"/>
    </row>
    <row r="334" spans="23:23" ht="15.75" customHeight="1" x14ac:dyDescent="0.25">
      <c r="W334" s="118"/>
    </row>
    <row r="335" spans="23:23" ht="15.75" customHeight="1" x14ac:dyDescent="0.25">
      <c r="W335" s="118"/>
    </row>
    <row r="336" spans="23:23" ht="15.75" customHeight="1" x14ac:dyDescent="0.25">
      <c r="W336" s="118"/>
    </row>
    <row r="337" spans="23:23" ht="15.75" customHeight="1" x14ac:dyDescent="0.25">
      <c r="W337" s="118"/>
    </row>
    <row r="338" spans="23:23" ht="15.75" customHeight="1" x14ac:dyDescent="0.25">
      <c r="W338" s="118"/>
    </row>
    <row r="339" spans="23:23" ht="15.75" customHeight="1" x14ac:dyDescent="0.25">
      <c r="W339" s="118"/>
    </row>
    <row r="340" spans="23:23" ht="15.75" customHeight="1" x14ac:dyDescent="0.25">
      <c r="W340" s="118"/>
    </row>
    <row r="341" spans="23:23" ht="15.75" customHeight="1" x14ac:dyDescent="0.25">
      <c r="W341" s="118"/>
    </row>
    <row r="342" spans="23:23" ht="15.75" customHeight="1" x14ac:dyDescent="0.25">
      <c r="W342" s="118"/>
    </row>
    <row r="343" spans="23:23" ht="15.75" customHeight="1" x14ac:dyDescent="0.25">
      <c r="W343" s="118"/>
    </row>
    <row r="344" spans="23:23" ht="15.75" customHeight="1" x14ac:dyDescent="0.25">
      <c r="W344" s="118"/>
    </row>
    <row r="345" spans="23:23" ht="15.75" customHeight="1" x14ac:dyDescent="0.25">
      <c r="W345" s="118"/>
    </row>
    <row r="346" spans="23:23" ht="15.75" customHeight="1" x14ac:dyDescent="0.25">
      <c r="W346" s="118"/>
    </row>
    <row r="347" spans="23:23" ht="15.75" customHeight="1" x14ac:dyDescent="0.25">
      <c r="W347" s="118"/>
    </row>
    <row r="348" spans="23:23" ht="15.75" customHeight="1" x14ac:dyDescent="0.25">
      <c r="W348" s="118"/>
    </row>
    <row r="349" spans="23:23" ht="15.75" customHeight="1" x14ac:dyDescent="0.25">
      <c r="W349" s="118"/>
    </row>
    <row r="350" spans="23:23" ht="15.75" customHeight="1" x14ac:dyDescent="0.25">
      <c r="W350" s="118"/>
    </row>
    <row r="351" spans="23:23" ht="15.75" customHeight="1" x14ac:dyDescent="0.25">
      <c r="W351" s="118"/>
    </row>
    <row r="352" spans="23:23" ht="15.75" customHeight="1" x14ac:dyDescent="0.25">
      <c r="W352" s="118"/>
    </row>
    <row r="353" spans="23:23" ht="15.75" customHeight="1" x14ac:dyDescent="0.25">
      <c r="W353" s="118"/>
    </row>
    <row r="354" spans="23:23" ht="15.75" customHeight="1" x14ac:dyDescent="0.25">
      <c r="W354" s="118"/>
    </row>
    <row r="355" spans="23:23" ht="15.75" customHeight="1" x14ac:dyDescent="0.25">
      <c r="W355" s="118"/>
    </row>
    <row r="356" spans="23:23" ht="15.75" customHeight="1" x14ac:dyDescent="0.25">
      <c r="W356" s="118"/>
    </row>
    <row r="357" spans="23:23" ht="15.75" customHeight="1" x14ac:dyDescent="0.25">
      <c r="W357" s="118"/>
    </row>
    <row r="358" spans="23:23" ht="15.75" customHeight="1" x14ac:dyDescent="0.25">
      <c r="W358" s="118"/>
    </row>
    <row r="359" spans="23:23" ht="15.75" customHeight="1" x14ac:dyDescent="0.25">
      <c r="W359" s="118"/>
    </row>
    <row r="360" spans="23:23" ht="15.75" customHeight="1" x14ac:dyDescent="0.25">
      <c r="W360" s="118"/>
    </row>
    <row r="361" spans="23:23" ht="15.75" customHeight="1" x14ac:dyDescent="0.25">
      <c r="W361" s="118"/>
    </row>
    <row r="362" spans="23:23" ht="15.75" customHeight="1" x14ac:dyDescent="0.25">
      <c r="W362" s="118"/>
    </row>
    <row r="363" spans="23:23" ht="15.75" customHeight="1" x14ac:dyDescent="0.25">
      <c r="W363" s="118"/>
    </row>
    <row r="364" spans="23:23" ht="15.75" customHeight="1" x14ac:dyDescent="0.25">
      <c r="W364" s="118"/>
    </row>
    <row r="365" spans="23:23" ht="15.75" customHeight="1" x14ac:dyDescent="0.25">
      <c r="W365" s="118"/>
    </row>
    <row r="366" spans="23:23" ht="15.75" customHeight="1" x14ac:dyDescent="0.25">
      <c r="W366" s="118"/>
    </row>
    <row r="367" spans="23:23" ht="15.75" customHeight="1" x14ac:dyDescent="0.25">
      <c r="W367" s="118"/>
    </row>
    <row r="368" spans="23:23" ht="15.75" customHeight="1" x14ac:dyDescent="0.25">
      <c r="W368" s="118"/>
    </row>
    <row r="369" spans="23:23" ht="15.75" customHeight="1" x14ac:dyDescent="0.25">
      <c r="W369" s="118"/>
    </row>
    <row r="370" spans="23:23" ht="15.75" customHeight="1" x14ac:dyDescent="0.25">
      <c r="W370" s="118"/>
    </row>
    <row r="371" spans="23:23" ht="15.75" customHeight="1" x14ac:dyDescent="0.25">
      <c r="W371" s="118"/>
    </row>
    <row r="372" spans="23:23" ht="15.75" customHeight="1" x14ac:dyDescent="0.25">
      <c r="W372" s="118"/>
    </row>
    <row r="373" spans="23:23" ht="15.75" customHeight="1" x14ac:dyDescent="0.25"/>
    <row r="374" spans="23:23" ht="15.75" customHeight="1" x14ac:dyDescent="0.25"/>
    <row r="375" spans="23:23" ht="15.75" customHeight="1" x14ac:dyDescent="0.25"/>
    <row r="376" spans="23:23" ht="15.75" customHeight="1" x14ac:dyDescent="0.25"/>
    <row r="377" spans="23:23" ht="15.75" customHeight="1" x14ac:dyDescent="0.25"/>
    <row r="378" spans="23:23" ht="15.75" customHeight="1" x14ac:dyDescent="0.25"/>
    <row r="379" spans="23:23" ht="15.75" customHeight="1" x14ac:dyDescent="0.25"/>
    <row r="380" spans="23:23" ht="15.75" customHeight="1" x14ac:dyDescent="0.25"/>
    <row r="381" spans="23:23" ht="15.75" customHeight="1" x14ac:dyDescent="0.25"/>
    <row r="382" spans="23:23" ht="15.75" customHeight="1" x14ac:dyDescent="0.25"/>
    <row r="383" spans="23:23" ht="15.75" customHeight="1" x14ac:dyDescent="0.25"/>
    <row r="384" spans="23:23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988"/>
  <sheetViews>
    <sheetView zoomScale="90" zoomScaleNormal="90" workbookViewId="0">
      <pane ySplit="1" topLeftCell="A215" activePane="bottomLeft" state="frozen"/>
      <selection pane="bottomLeft" activeCell="U148" sqref="U148"/>
    </sheetView>
  </sheetViews>
  <sheetFormatPr defaultColWidth="14.42578125" defaultRowHeight="15" customHeight="1" x14ac:dyDescent="0.25"/>
  <cols>
    <col min="1" max="1" width="8" customWidth="1"/>
    <col min="2" max="2" width="8.85546875" style="209" bestFit="1" customWidth="1"/>
    <col min="3" max="3" width="8.5703125" style="209" customWidth="1"/>
    <col min="4" max="4" width="12.5703125" style="209" customWidth="1"/>
    <col min="5" max="5" width="17.85546875" style="218" bestFit="1" customWidth="1"/>
    <col min="6" max="6" width="7" customWidth="1"/>
    <col min="7" max="7" width="7.42578125" bestFit="1" customWidth="1"/>
    <col min="8" max="8" width="8.5703125" bestFit="1" customWidth="1"/>
    <col min="9" max="9" width="5.5703125" bestFit="1" customWidth="1"/>
    <col min="10" max="10" width="6.7109375" bestFit="1" customWidth="1"/>
    <col min="11" max="11" width="6.140625" bestFit="1" customWidth="1"/>
    <col min="12" max="12" width="6.28515625" bestFit="1" customWidth="1"/>
    <col min="13" max="13" width="5.5703125" bestFit="1" customWidth="1"/>
    <col min="14" max="14" width="9" customWidth="1"/>
    <col min="15" max="15" width="8.28515625" bestFit="1" customWidth="1"/>
    <col min="16" max="16" width="13.42578125" customWidth="1"/>
    <col min="17" max="17" width="8.5703125" bestFit="1" customWidth="1"/>
    <col min="18" max="18" width="10.28515625" customWidth="1"/>
    <col min="19" max="19" width="16.5703125" customWidth="1"/>
  </cols>
  <sheetData>
    <row r="1" spans="1:19" s="155" customFormat="1" ht="60.75" customHeight="1" x14ac:dyDescent="0.25">
      <c r="A1" s="110" t="s">
        <v>0</v>
      </c>
      <c r="B1" s="209" t="s">
        <v>281</v>
      </c>
      <c r="C1" s="209" t="s">
        <v>280</v>
      </c>
      <c r="D1" s="226" t="s">
        <v>6</v>
      </c>
      <c r="E1" s="215" t="s">
        <v>3</v>
      </c>
      <c r="F1" s="90" t="s">
        <v>34</v>
      </c>
      <c r="G1" s="90" t="s">
        <v>30</v>
      </c>
      <c r="H1" s="90" t="s">
        <v>33</v>
      </c>
      <c r="I1" s="90" t="s">
        <v>29</v>
      </c>
      <c r="J1" s="90" t="s">
        <v>36</v>
      </c>
      <c r="K1" s="90" t="s">
        <v>31</v>
      </c>
      <c r="L1" s="90" t="s">
        <v>32</v>
      </c>
      <c r="M1" s="90" t="s">
        <v>35</v>
      </c>
      <c r="N1" s="91" t="s">
        <v>37</v>
      </c>
      <c r="O1" s="91" t="s">
        <v>38</v>
      </c>
      <c r="P1" s="91" t="s">
        <v>39</v>
      </c>
      <c r="Q1" s="91" t="s">
        <v>40</v>
      </c>
      <c r="R1" s="91" t="s">
        <v>42</v>
      </c>
      <c r="S1" s="91" t="s">
        <v>41</v>
      </c>
    </row>
    <row r="2" spans="1:19" x14ac:dyDescent="0.25">
      <c r="A2" s="3">
        <v>2025</v>
      </c>
      <c r="B2" s="210">
        <v>1</v>
      </c>
      <c r="C2" s="210">
        <v>9</v>
      </c>
      <c r="D2" s="225">
        <v>45666</v>
      </c>
      <c r="E2" s="216">
        <v>-13.25</v>
      </c>
      <c r="G2" s="78"/>
      <c r="I2" s="78"/>
      <c r="K2" s="78"/>
    </row>
    <row r="3" spans="1:19" x14ac:dyDescent="0.25">
      <c r="A3" s="3">
        <v>2025</v>
      </c>
      <c r="B3" s="210">
        <v>1</v>
      </c>
      <c r="C3" s="211">
        <v>10</v>
      </c>
      <c r="D3" s="225">
        <v>45667</v>
      </c>
      <c r="E3" s="217">
        <v>-4.2200000000000006</v>
      </c>
      <c r="G3" s="78"/>
      <c r="I3" s="78"/>
      <c r="K3" s="78"/>
    </row>
    <row r="4" spans="1:19" x14ac:dyDescent="0.25">
      <c r="A4" s="3">
        <v>2025</v>
      </c>
      <c r="B4" s="210">
        <v>1</v>
      </c>
      <c r="C4" s="211">
        <v>11</v>
      </c>
      <c r="D4" s="225">
        <v>45668</v>
      </c>
      <c r="E4" s="217">
        <v>-3.9749999999999996</v>
      </c>
      <c r="G4" s="78"/>
      <c r="I4" s="78"/>
      <c r="K4" s="78"/>
    </row>
    <row r="5" spans="1:19" x14ac:dyDescent="0.25">
      <c r="A5" s="3">
        <v>2025</v>
      </c>
      <c r="B5" s="210">
        <v>1</v>
      </c>
      <c r="C5" s="211">
        <v>12</v>
      </c>
      <c r="D5" s="225">
        <v>45669</v>
      </c>
      <c r="E5" s="217">
        <v>-4.4714285714285706</v>
      </c>
      <c r="G5" s="78"/>
      <c r="I5" s="78"/>
      <c r="K5" s="78"/>
    </row>
    <row r="6" spans="1:19" x14ac:dyDescent="0.25">
      <c r="A6" s="3">
        <v>2025</v>
      </c>
      <c r="B6" s="210">
        <v>1</v>
      </c>
      <c r="C6" s="211">
        <v>13</v>
      </c>
      <c r="D6" s="225">
        <v>45670</v>
      </c>
      <c r="E6" s="217">
        <v>-8.7249999999999996</v>
      </c>
      <c r="G6" s="78"/>
      <c r="I6" s="78"/>
      <c r="K6" s="78"/>
    </row>
    <row r="7" spans="1:19" x14ac:dyDescent="0.25">
      <c r="A7" s="3">
        <v>2025</v>
      </c>
      <c r="B7" s="210">
        <v>1</v>
      </c>
      <c r="C7" s="211">
        <v>14</v>
      </c>
      <c r="D7" s="225">
        <v>45671</v>
      </c>
      <c r="E7" s="217">
        <v>-14.342857142857143</v>
      </c>
      <c r="G7" s="78"/>
      <c r="I7" s="78"/>
      <c r="K7" s="78"/>
    </row>
    <row r="8" spans="1:19" x14ac:dyDescent="0.25">
      <c r="A8" s="3">
        <v>2025</v>
      </c>
      <c r="B8" s="210">
        <v>1</v>
      </c>
      <c r="C8" s="211">
        <v>15</v>
      </c>
      <c r="D8" s="225">
        <v>45672</v>
      </c>
      <c r="E8" s="217">
        <v>-9.5500000000000007</v>
      </c>
      <c r="G8" s="78"/>
      <c r="I8" s="78"/>
      <c r="K8" s="78"/>
    </row>
    <row r="9" spans="1:19" x14ac:dyDescent="0.25">
      <c r="A9" s="3">
        <v>2025</v>
      </c>
      <c r="B9" s="210">
        <v>1</v>
      </c>
      <c r="C9" s="211">
        <v>16</v>
      </c>
      <c r="D9" s="225">
        <v>45673</v>
      </c>
      <c r="E9" s="217">
        <v>-7.1750000000000007</v>
      </c>
      <c r="G9" s="78"/>
      <c r="I9" s="78"/>
      <c r="K9" s="78"/>
    </row>
    <row r="10" spans="1:19" x14ac:dyDescent="0.25">
      <c r="A10" s="3">
        <v>2025</v>
      </c>
      <c r="B10" s="210">
        <v>1</v>
      </c>
      <c r="C10" s="211">
        <v>17</v>
      </c>
      <c r="D10" s="225">
        <v>45674</v>
      </c>
      <c r="E10" s="217">
        <v>-3.7124999999999999</v>
      </c>
      <c r="G10" s="78"/>
      <c r="I10" s="78"/>
      <c r="K10" s="78"/>
    </row>
    <row r="11" spans="1:19" x14ac:dyDescent="0.25">
      <c r="A11" s="3">
        <v>2025</v>
      </c>
      <c r="B11" s="210">
        <v>1</v>
      </c>
      <c r="C11" s="211">
        <v>18</v>
      </c>
      <c r="D11" s="225">
        <v>45675</v>
      </c>
      <c r="E11" s="217">
        <v>-4.0125000000000002</v>
      </c>
      <c r="G11" s="78"/>
      <c r="I11" s="78"/>
      <c r="K11" s="78"/>
    </row>
    <row r="12" spans="1:19" x14ac:dyDescent="0.25">
      <c r="A12" s="3">
        <v>2025</v>
      </c>
      <c r="B12" s="210">
        <v>1</v>
      </c>
      <c r="C12" s="211">
        <v>19</v>
      </c>
      <c r="D12" s="225">
        <v>45676</v>
      </c>
      <c r="E12" s="217">
        <v>-7.0500000000000007</v>
      </c>
      <c r="G12" s="78"/>
      <c r="I12" s="78"/>
      <c r="K12" s="78"/>
    </row>
    <row r="13" spans="1:19" x14ac:dyDescent="0.25">
      <c r="A13" s="3">
        <v>2025</v>
      </c>
      <c r="B13" s="210">
        <v>1</v>
      </c>
      <c r="C13" s="211">
        <v>20</v>
      </c>
      <c r="D13" s="225">
        <v>45677</v>
      </c>
      <c r="E13" s="217">
        <v>-2.4500000000000002</v>
      </c>
      <c r="G13" s="78"/>
      <c r="I13" s="78"/>
      <c r="K13" s="78"/>
    </row>
    <row r="14" spans="1:19" x14ac:dyDescent="0.25">
      <c r="A14" s="3">
        <v>2025</v>
      </c>
      <c r="B14" s="210">
        <v>1</v>
      </c>
      <c r="C14" s="211">
        <v>21</v>
      </c>
      <c r="D14" s="225">
        <v>45678</v>
      </c>
      <c r="E14" s="217">
        <v>-0.58749999999999991</v>
      </c>
      <c r="G14" s="78"/>
      <c r="I14" s="78"/>
      <c r="K14" s="78"/>
    </row>
    <row r="15" spans="1:19" x14ac:dyDescent="0.25">
      <c r="A15" s="3">
        <v>2025</v>
      </c>
      <c r="B15" s="210">
        <v>1</v>
      </c>
      <c r="C15" s="211">
        <v>22</v>
      </c>
      <c r="D15" s="225">
        <v>45679</v>
      </c>
      <c r="E15" s="217">
        <v>-2.6</v>
      </c>
      <c r="G15" s="78"/>
      <c r="I15" s="78"/>
      <c r="K15" s="78"/>
    </row>
    <row r="16" spans="1:19" x14ac:dyDescent="0.25">
      <c r="A16" s="3">
        <v>2025</v>
      </c>
      <c r="B16" s="210">
        <v>1</v>
      </c>
      <c r="C16" s="211">
        <v>23</v>
      </c>
      <c r="D16" s="225">
        <v>45680</v>
      </c>
      <c r="E16" s="217">
        <v>-15.228571428571428</v>
      </c>
      <c r="G16" s="78"/>
      <c r="I16" s="78"/>
      <c r="K16" s="78"/>
    </row>
    <row r="17" spans="1:11" x14ac:dyDescent="0.25">
      <c r="A17" s="3">
        <v>2025</v>
      </c>
      <c r="B17" s="210">
        <v>1</v>
      </c>
      <c r="C17" s="211">
        <v>24</v>
      </c>
      <c r="D17" s="225">
        <v>45681</v>
      </c>
      <c r="E17" s="217">
        <v>-23.562500000000004</v>
      </c>
      <c r="G17" s="78"/>
      <c r="I17" s="78"/>
      <c r="K17" s="78"/>
    </row>
    <row r="18" spans="1:11" ht="15.75" customHeight="1" x14ac:dyDescent="0.25">
      <c r="A18" s="3">
        <v>2025</v>
      </c>
      <c r="B18" s="210">
        <v>1</v>
      </c>
      <c r="C18" s="211">
        <v>25</v>
      </c>
      <c r="D18" s="225">
        <v>45682</v>
      </c>
      <c r="E18" s="217">
        <v>-20.074999999999999</v>
      </c>
      <c r="G18" s="78"/>
      <c r="I18" s="78"/>
      <c r="K18" s="78"/>
    </row>
    <row r="19" spans="1:11" ht="15.75" customHeight="1" x14ac:dyDescent="0.25">
      <c r="A19" s="3">
        <v>2025</v>
      </c>
      <c r="B19" s="210">
        <v>1</v>
      </c>
      <c r="C19" s="211">
        <v>26</v>
      </c>
      <c r="D19" s="225">
        <v>45683</v>
      </c>
      <c r="E19" s="217">
        <v>-14.866666666666665</v>
      </c>
      <c r="G19" s="78"/>
      <c r="I19" s="78"/>
      <c r="K19" s="78"/>
    </row>
    <row r="20" spans="1:11" ht="15.75" customHeight="1" x14ac:dyDescent="0.25">
      <c r="A20" s="3">
        <v>2025</v>
      </c>
      <c r="B20" s="210">
        <v>1</v>
      </c>
      <c r="C20" s="211">
        <v>27</v>
      </c>
      <c r="D20" s="225">
        <v>45684</v>
      </c>
      <c r="E20" s="217">
        <v>-14.562500000000002</v>
      </c>
      <c r="G20" s="78"/>
      <c r="I20" s="78"/>
      <c r="K20" s="78"/>
    </row>
    <row r="21" spans="1:11" ht="15.75" customHeight="1" x14ac:dyDescent="0.25">
      <c r="A21" s="3">
        <v>2025</v>
      </c>
      <c r="B21" s="210">
        <v>1</v>
      </c>
      <c r="C21" s="211">
        <v>28</v>
      </c>
      <c r="D21" s="225">
        <v>45685</v>
      </c>
      <c r="E21" s="217">
        <v>-10.914285714285715</v>
      </c>
      <c r="G21" s="78"/>
      <c r="I21" s="78"/>
      <c r="K21" s="78"/>
    </row>
    <row r="22" spans="1:11" ht="15.75" customHeight="1" x14ac:dyDescent="0.25">
      <c r="A22" s="3">
        <v>2025</v>
      </c>
      <c r="B22" s="210">
        <v>1</v>
      </c>
      <c r="C22" s="211">
        <v>29</v>
      </c>
      <c r="D22" s="225">
        <v>45686</v>
      </c>
      <c r="E22" s="217">
        <v>-9.4428571428571448</v>
      </c>
      <c r="G22" s="78"/>
      <c r="I22" s="78"/>
      <c r="K22" s="78"/>
    </row>
    <row r="23" spans="1:11" ht="15.75" customHeight="1" x14ac:dyDescent="0.25">
      <c r="A23" s="3">
        <v>2025</v>
      </c>
      <c r="B23" s="210">
        <v>1</v>
      </c>
      <c r="C23" s="211">
        <v>30</v>
      </c>
      <c r="D23" s="225">
        <v>45687</v>
      </c>
      <c r="E23" s="217">
        <v>-6.333333333333333</v>
      </c>
      <c r="G23" s="78"/>
      <c r="I23" s="78"/>
      <c r="K23" s="78"/>
    </row>
    <row r="24" spans="1:11" ht="15.75" customHeight="1" x14ac:dyDescent="0.25">
      <c r="A24" s="3">
        <v>2025</v>
      </c>
      <c r="B24" s="210">
        <v>1</v>
      </c>
      <c r="C24" s="211">
        <v>31</v>
      </c>
      <c r="D24" s="225">
        <v>45688</v>
      </c>
      <c r="E24" s="217">
        <v>-8.2624999999999993</v>
      </c>
      <c r="G24" s="78"/>
      <c r="I24" s="78"/>
      <c r="K24" s="78"/>
    </row>
    <row r="25" spans="1:11" ht="15.75" customHeight="1" x14ac:dyDescent="0.25">
      <c r="A25" s="3">
        <v>2025</v>
      </c>
      <c r="B25" s="210">
        <v>2</v>
      </c>
      <c r="C25" s="210">
        <v>1</v>
      </c>
      <c r="D25" s="225">
        <v>45689</v>
      </c>
      <c r="E25" s="216">
        <v>-17.1875</v>
      </c>
      <c r="G25" s="78"/>
      <c r="I25" s="78"/>
      <c r="K25" s="78"/>
    </row>
    <row r="26" spans="1:11" ht="15.75" customHeight="1" x14ac:dyDescent="0.25">
      <c r="A26" s="3">
        <v>2025</v>
      </c>
      <c r="B26" s="210">
        <v>2</v>
      </c>
      <c r="C26" s="211">
        <v>2</v>
      </c>
      <c r="D26" s="225">
        <v>45690</v>
      </c>
      <c r="E26" s="217">
        <v>-11.785714285714286</v>
      </c>
      <c r="G26" s="78"/>
      <c r="I26" s="78"/>
      <c r="K26" s="78"/>
    </row>
    <row r="27" spans="1:11" ht="15.75" customHeight="1" x14ac:dyDescent="0.25">
      <c r="A27" s="3">
        <v>2025</v>
      </c>
      <c r="B27" s="210">
        <v>2</v>
      </c>
      <c r="C27" s="211">
        <v>3</v>
      </c>
      <c r="D27" s="225">
        <v>45691</v>
      </c>
      <c r="E27" s="217">
        <v>-8.3000000000000007</v>
      </c>
      <c r="G27" s="78"/>
      <c r="I27" s="78"/>
      <c r="K27" s="78"/>
    </row>
    <row r="28" spans="1:11" ht="15.75" customHeight="1" x14ac:dyDescent="0.25">
      <c r="A28" s="3">
        <v>2025</v>
      </c>
      <c r="B28" s="210">
        <v>2</v>
      </c>
      <c r="C28" s="211">
        <v>4</v>
      </c>
      <c r="D28" s="225">
        <v>45692</v>
      </c>
      <c r="E28" s="217">
        <v>-6.7624999999999993</v>
      </c>
      <c r="G28" s="78"/>
      <c r="I28" s="78"/>
      <c r="K28" s="78"/>
    </row>
    <row r="29" spans="1:11" ht="15.75" customHeight="1" x14ac:dyDescent="0.25">
      <c r="A29" s="3">
        <v>2025</v>
      </c>
      <c r="B29" s="210">
        <v>2</v>
      </c>
      <c r="C29" s="211">
        <v>5</v>
      </c>
      <c r="D29" s="225">
        <v>45693</v>
      </c>
      <c r="E29" s="217">
        <v>-5.9500000000000011</v>
      </c>
      <c r="G29" s="78"/>
      <c r="I29" s="78"/>
      <c r="K29" s="78"/>
    </row>
    <row r="30" spans="1:11" ht="15.75" customHeight="1" x14ac:dyDescent="0.25">
      <c r="A30" s="3">
        <v>2025</v>
      </c>
      <c r="B30" s="210">
        <v>2</v>
      </c>
      <c r="C30" s="211">
        <v>6</v>
      </c>
      <c r="D30" s="225">
        <v>45694</v>
      </c>
      <c r="E30" s="217">
        <v>-10.4625</v>
      </c>
      <c r="G30" s="78"/>
      <c r="I30" s="78"/>
      <c r="K30" s="78"/>
    </row>
    <row r="31" spans="1:11" ht="15.75" customHeight="1" x14ac:dyDescent="0.25">
      <c r="A31" s="3">
        <v>2025</v>
      </c>
      <c r="B31" s="210">
        <v>2</v>
      </c>
      <c r="C31" s="211">
        <v>7</v>
      </c>
      <c r="D31" s="225">
        <v>45695</v>
      </c>
      <c r="E31" s="217">
        <v>-13.5875</v>
      </c>
      <c r="G31" s="78"/>
      <c r="I31" s="78"/>
      <c r="K31" s="78"/>
    </row>
    <row r="32" spans="1:11" ht="15.75" customHeight="1" x14ac:dyDescent="0.25">
      <c r="A32" s="3">
        <v>2025</v>
      </c>
      <c r="B32" s="210">
        <v>2</v>
      </c>
      <c r="C32" s="211">
        <v>8</v>
      </c>
      <c r="D32" s="225">
        <v>45696</v>
      </c>
      <c r="E32" s="217">
        <v>-19.824999999999996</v>
      </c>
      <c r="G32" s="78"/>
      <c r="I32" s="78"/>
      <c r="K32" s="78"/>
    </row>
    <row r="33" spans="1:20" ht="15.75" customHeight="1" x14ac:dyDescent="0.25">
      <c r="A33" s="3">
        <v>2025</v>
      </c>
      <c r="B33" s="210">
        <v>2</v>
      </c>
      <c r="C33" s="211">
        <v>9</v>
      </c>
      <c r="D33" s="225">
        <v>45697</v>
      </c>
      <c r="E33" s="217">
        <v>-14.4375</v>
      </c>
      <c r="G33" s="78"/>
      <c r="I33" s="78"/>
      <c r="K33" s="78"/>
    </row>
    <row r="34" spans="1:20" ht="15.75" customHeight="1" x14ac:dyDescent="0.25">
      <c r="A34" s="3">
        <v>2025</v>
      </c>
      <c r="B34" s="210">
        <v>2</v>
      </c>
      <c r="C34" s="211">
        <v>10</v>
      </c>
      <c r="D34" s="225">
        <v>45698</v>
      </c>
      <c r="E34" s="217">
        <v>-6.1142857142857148</v>
      </c>
      <c r="G34" s="78"/>
      <c r="I34" s="78"/>
      <c r="K34" s="78"/>
    </row>
    <row r="35" spans="1:20" ht="15.75" customHeight="1" x14ac:dyDescent="0.25">
      <c r="A35" s="3">
        <v>2025</v>
      </c>
      <c r="B35" s="210">
        <v>2</v>
      </c>
      <c r="C35" s="211">
        <v>11</v>
      </c>
      <c r="D35" s="225">
        <v>45699</v>
      </c>
      <c r="E35" s="217">
        <v>-5.6499999999999995</v>
      </c>
      <c r="G35" s="78"/>
      <c r="I35" s="78"/>
      <c r="K35" s="78"/>
    </row>
    <row r="36" spans="1:20" ht="15.75" customHeight="1" x14ac:dyDescent="0.25">
      <c r="A36" s="3">
        <v>2025</v>
      </c>
      <c r="B36" s="210">
        <v>2</v>
      </c>
      <c r="C36" s="211">
        <v>12</v>
      </c>
      <c r="D36" s="225">
        <v>45700</v>
      </c>
      <c r="E36" s="217">
        <v>-6.1571428571428575</v>
      </c>
      <c r="G36" s="78"/>
      <c r="I36" s="78"/>
      <c r="K36" s="78"/>
    </row>
    <row r="37" spans="1:20" ht="15.75" customHeight="1" x14ac:dyDescent="0.25">
      <c r="A37" s="3">
        <v>2025</v>
      </c>
      <c r="B37" s="210">
        <v>2</v>
      </c>
      <c r="C37" s="211">
        <v>13</v>
      </c>
      <c r="D37" s="225">
        <v>45701</v>
      </c>
      <c r="E37" s="217">
        <v>-6.0875000000000004</v>
      </c>
      <c r="G37" s="78"/>
      <c r="I37" s="78"/>
      <c r="K37" s="78"/>
    </row>
    <row r="38" spans="1:20" ht="15.75" customHeight="1" x14ac:dyDescent="0.25">
      <c r="A38" s="3">
        <v>2025</v>
      </c>
      <c r="B38" s="210">
        <v>2</v>
      </c>
      <c r="C38" s="211">
        <v>14</v>
      </c>
      <c r="D38" s="225">
        <v>45702</v>
      </c>
      <c r="E38" s="217">
        <v>-7.7749999999999995</v>
      </c>
      <c r="G38" s="78"/>
      <c r="I38" s="78"/>
      <c r="K38" s="78"/>
    </row>
    <row r="39" spans="1:20" ht="15.75" customHeight="1" x14ac:dyDescent="0.25">
      <c r="A39" s="3">
        <v>2025</v>
      </c>
      <c r="B39" s="210">
        <v>2</v>
      </c>
      <c r="C39" s="211">
        <v>15</v>
      </c>
      <c r="D39" s="225">
        <v>45703</v>
      </c>
      <c r="E39" s="217">
        <v>-11.299999999999999</v>
      </c>
      <c r="G39" s="78"/>
      <c r="I39" s="78"/>
      <c r="K39" s="78"/>
    </row>
    <row r="40" spans="1:20" ht="15.75" customHeight="1" x14ac:dyDescent="0.25">
      <c r="A40" s="3">
        <v>2025</v>
      </c>
      <c r="B40" s="210">
        <v>2</v>
      </c>
      <c r="C40" s="211">
        <v>16</v>
      </c>
      <c r="D40" s="225">
        <v>45704</v>
      </c>
      <c r="E40" s="217">
        <v>-5.9750000000000005</v>
      </c>
      <c r="G40" s="78"/>
      <c r="I40" s="78"/>
      <c r="K40" s="78"/>
    </row>
    <row r="41" spans="1:20" ht="15.75" customHeight="1" x14ac:dyDescent="0.25">
      <c r="A41" s="3">
        <v>2025</v>
      </c>
      <c r="B41" s="210">
        <v>2</v>
      </c>
      <c r="C41" s="211">
        <v>17</v>
      </c>
      <c r="D41" s="225">
        <v>45705</v>
      </c>
      <c r="E41" s="217">
        <v>-7.8375000000000004</v>
      </c>
      <c r="F41" s="138"/>
      <c r="G41" s="78"/>
      <c r="H41" s="6"/>
      <c r="I41" s="78"/>
      <c r="J41" s="6"/>
      <c r="K41" s="78"/>
      <c r="L41" s="6"/>
      <c r="M41" s="6"/>
      <c r="N41" s="6"/>
      <c r="O41" s="6"/>
      <c r="P41" s="6"/>
      <c r="Q41" s="6"/>
      <c r="R41" s="6"/>
      <c r="S41" s="6"/>
      <c r="T41" s="6"/>
    </row>
    <row r="42" spans="1:20" ht="15.75" customHeight="1" x14ac:dyDescent="0.25">
      <c r="A42" s="3">
        <v>2025</v>
      </c>
      <c r="B42" s="210">
        <v>2</v>
      </c>
      <c r="C42" s="211">
        <v>18</v>
      </c>
      <c r="D42" s="225">
        <v>45706</v>
      </c>
      <c r="E42" s="217">
        <v>-11.1</v>
      </c>
      <c r="F42" s="138"/>
      <c r="G42" s="78"/>
      <c r="H42" s="6"/>
      <c r="I42" s="78"/>
      <c r="J42" s="6"/>
      <c r="K42" s="78"/>
      <c r="L42" s="6"/>
      <c r="M42" s="6"/>
      <c r="N42" s="6"/>
      <c r="O42" s="6"/>
      <c r="P42" s="6"/>
      <c r="Q42" s="6"/>
      <c r="R42" s="6"/>
      <c r="S42" s="6"/>
      <c r="T42" s="6"/>
    </row>
    <row r="43" spans="1:20" ht="15.75" customHeight="1" x14ac:dyDescent="0.25">
      <c r="A43" s="3">
        <v>2025</v>
      </c>
      <c r="B43" s="210">
        <v>2</v>
      </c>
      <c r="C43" s="211">
        <v>19</v>
      </c>
      <c r="D43" s="225">
        <v>45707</v>
      </c>
      <c r="E43" s="217">
        <v>-13.5375</v>
      </c>
      <c r="F43" s="138"/>
      <c r="G43" s="78"/>
      <c r="H43" s="138"/>
      <c r="I43" s="78"/>
      <c r="J43" s="6"/>
      <c r="K43" s="78"/>
      <c r="L43" s="6"/>
      <c r="M43" s="6"/>
      <c r="N43" s="6"/>
      <c r="O43" s="6"/>
      <c r="P43" s="6"/>
      <c r="Q43" s="6"/>
      <c r="R43" s="6"/>
      <c r="S43" s="6"/>
      <c r="T43" s="6"/>
    </row>
    <row r="44" spans="1:20" ht="15.75" customHeight="1" x14ac:dyDescent="0.25">
      <c r="A44" s="3">
        <v>2025</v>
      </c>
      <c r="B44" s="210">
        <v>2</v>
      </c>
      <c r="C44" s="211">
        <v>20</v>
      </c>
      <c r="D44" s="225">
        <v>45708</v>
      </c>
      <c r="E44" s="217">
        <v>-12.587499999999999</v>
      </c>
      <c r="F44" s="138"/>
      <c r="G44" s="78"/>
      <c r="H44" s="138"/>
      <c r="I44" s="6"/>
      <c r="J44" s="6"/>
      <c r="K44" s="78"/>
      <c r="L44" s="6"/>
      <c r="M44" s="6"/>
      <c r="N44" s="6"/>
      <c r="O44" s="6"/>
      <c r="P44" s="6"/>
      <c r="Q44" s="6"/>
      <c r="R44" s="6"/>
      <c r="S44" s="6"/>
      <c r="T44" s="6"/>
    </row>
    <row r="45" spans="1:20" ht="15.75" customHeight="1" x14ac:dyDescent="0.25">
      <c r="A45" s="3">
        <v>2025</v>
      </c>
      <c r="B45" s="210">
        <v>2</v>
      </c>
      <c r="C45" s="211">
        <v>21</v>
      </c>
      <c r="D45" s="225">
        <v>45709</v>
      </c>
      <c r="E45" s="217">
        <v>-11.85</v>
      </c>
      <c r="F45" s="138"/>
      <c r="G45" s="78"/>
      <c r="H45" s="138"/>
      <c r="I45" s="6"/>
      <c r="J45" s="6"/>
      <c r="K45" s="78"/>
      <c r="L45" s="6"/>
      <c r="M45" s="6"/>
      <c r="N45" s="6"/>
      <c r="O45" s="6"/>
      <c r="P45" s="6"/>
      <c r="Q45" s="6"/>
      <c r="R45" s="6"/>
      <c r="S45" s="6"/>
      <c r="T45" s="6"/>
    </row>
    <row r="46" spans="1:20" ht="15.75" customHeight="1" x14ac:dyDescent="0.25">
      <c r="A46" s="3">
        <v>2025</v>
      </c>
      <c r="B46" s="210">
        <v>2</v>
      </c>
      <c r="C46" s="211">
        <v>22</v>
      </c>
      <c r="D46" s="225">
        <v>45710</v>
      </c>
      <c r="E46" s="217">
        <v>-9.8125</v>
      </c>
      <c r="F46" s="138"/>
      <c r="G46" s="6"/>
      <c r="H46" s="138"/>
      <c r="I46" s="6"/>
      <c r="J46" s="6"/>
      <c r="K46" s="78"/>
      <c r="L46" s="6"/>
      <c r="M46" s="6"/>
      <c r="N46" s="6"/>
      <c r="O46" s="6"/>
      <c r="P46" s="6"/>
      <c r="Q46" s="6"/>
      <c r="R46" s="6"/>
      <c r="S46" s="6"/>
      <c r="T46" s="6"/>
    </row>
    <row r="47" spans="1:20" ht="15.75" customHeight="1" x14ac:dyDescent="0.25">
      <c r="A47" s="3">
        <v>2025</v>
      </c>
      <c r="B47" s="210">
        <v>2</v>
      </c>
      <c r="C47" s="211">
        <v>23</v>
      </c>
      <c r="D47" s="225">
        <v>45711</v>
      </c>
      <c r="E47" s="217">
        <v>-8.6749999999999989</v>
      </c>
      <c r="F47" s="138"/>
      <c r="G47" s="6"/>
      <c r="H47" s="138"/>
      <c r="I47" s="6"/>
      <c r="J47" s="6"/>
      <c r="K47" s="78"/>
      <c r="L47" s="6"/>
      <c r="M47" s="6"/>
      <c r="N47" s="6"/>
      <c r="O47" s="6"/>
      <c r="P47" s="6"/>
      <c r="Q47" s="6"/>
      <c r="R47" s="6"/>
      <c r="S47" s="6"/>
      <c r="T47" s="6"/>
    </row>
    <row r="48" spans="1:20" ht="15.75" customHeight="1" x14ac:dyDescent="0.25">
      <c r="A48" s="3">
        <v>2025</v>
      </c>
      <c r="B48" s="210">
        <v>2</v>
      </c>
      <c r="C48" s="211">
        <v>24</v>
      </c>
      <c r="D48" s="225">
        <v>45712</v>
      </c>
      <c r="E48" s="217">
        <v>-7.8285714285714283</v>
      </c>
      <c r="F48" s="138"/>
      <c r="G48" s="6"/>
      <c r="H48" s="138"/>
      <c r="I48" s="6"/>
      <c r="J48" s="6"/>
      <c r="K48" s="78"/>
      <c r="L48" s="6"/>
      <c r="M48" s="6"/>
      <c r="N48" s="6"/>
      <c r="O48" s="6"/>
      <c r="P48" s="6"/>
      <c r="Q48" s="6"/>
      <c r="R48" s="6"/>
      <c r="S48" s="6"/>
      <c r="T48" s="6"/>
    </row>
    <row r="49" spans="1:20" ht="15.75" customHeight="1" x14ac:dyDescent="0.25">
      <c r="A49" s="3">
        <v>2025</v>
      </c>
      <c r="B49" s="210">
        <v>2</v>
      </c>
      <c r="C49" s="211">
        <v>25</v>
      </c>
      <c r="D49" s="225">
        <v>45713</v>
      </c>
      <c r="E49" s="217">
        <v>-9.6375000000000011</v>
      </c>
      <c r="F49" s="138"/>
      <c r="G49" s="6"/>
      <c r="H49" s="138"/>
      <c r="I49" s="6"/>
      <c r="J49" s="6"/>
      <c r="K49" s="78"/>
      <c r="L49" s="6"/>
      <c r="M49" s="6"/>
      <c r="N49" s="6"/>
      <c r="O49" s="6"/>
      <c r="P49" s="6"/>
      <c r="Q49" s="6"/>
      <c r="R49" s="6"/>
      <c r="S49" s="6"/>
      <c r="T49" s="6"/>
    </row>
    <row r="50" spans="1:20" ht="15.75" customHeight="1" x14ac:dyDescent="0.25">
      <c r="A50" s="3">
        <v>2025</v>
      </c>
      <c r="B50" s="210">
        <v>2</v>
      </c>
      <c r="C50" s="211">
        <v>26</v>
      </c>
      <c r="D50" s="225">
        <v>45714</v>
      </c>
      <c r="E50" s="217">
        <v>-9.0750000000000011</v>
      </c>
      <c r="F50" s="138"/>
      <c r="G50" s="6"/>
      <c r="H50" s="138"/>
      <c r="I50" s="6"/>
      <c r="J50" s="6"/>
      <c r="K50" s="78"/>
      <c r="L50" s="6"/>
      <c r="M50" s="6"/>
      <c r="N50" s="6"/>
      <c r="O50" s="6"/>
      <c r="P50" s="6"/>
      <c r="Q50" s="6"/>
      <c r="R50" s="6"/>
      <c r="S50" s="6"/>
      <c r="T50" s="6"/>
    </row>
    <row r="51" spans="1:20" ht="15.75" customHeight="1" x14ac:dyDescent="0.25">
      <c r="A51" s="3">
        <v>2025</v>
      </c>
      <c r="B51" s="210">
        <v>2</v>
      </c>
      <c r="C51" s="211">
        <v>27</v>
      </c>
      <c r="D51" s="225">
        <v>45715</v>
      </c>
      <c r="E51" s="217">
        <v>-6.5428571428571427</v>
      </c>
      <c r="F51" s="138"/>
      <c r="G51" s="6"/>
      <c r="H51" s="138"/>
      <c r="I51" s="6"/>
      <c r="J51" s="6"/>
      <c r="K51" s="78"/>
      <c r="L51" s="6"/>
      <c r="M51" s="6"/>
      <c r="N51" s="6"/>
      <c r="O51" s="6"/>
      <c r="P51" s="6"/>
      <c r="Q51" s="6"/>
      <c r="R51" s="6"/>
      <c r="S51" s="6"/>
      <c r="T51" s="6"/>
    </row>
    <row r="52" spans="1:20" ht="15.75" customHeight="1" x14ac:dyDescent="0.25">
      <c r="A52" s="3">
        <v>2025</v>
      </c>
      <c r="B52" s="210">
        <v>2</v>
      </c>
      <c r="C52" s="211">
        <v>28</v>
      </c>
      <c r="D52" s="225">
        <v>45716</v>
      </c>
      <c r="E52" s="217">
        <v>-7.7625000000000002</v>
      </c>
      <c r="F52" s="138"/>
      <c r="G52" s="6"/>
      <c r="H52" s="138"/>
      <c r="I52" s="6"/>
      <c r="J52" s="6"/>
      <c r="K52" s="78"/>
      <c r="L52" s="6"/>
      <c r="M52" s="6"/>
      <c r="N52" s="6"/>
      <c r="O52" s="6"/>
      <c r="P52" s="6"/>
      <c r="Q52" s="6"/>
      <c r="R52" s="6"/>
      <c r="S52" s="6"/>
      <c r="T52" s="6"/>
    </row>
    <row r="53" spans="1:20" ht="15.75" customHeight="1" x14ac:dyDescent="0.25">
      <c r="A53" s="3">
        <v>2025</v>
      </c>
      <c r="B53" s="210">
        <v>3</v>
      </c>
      <c r="C53" s="210">
        <v>1</v>
      </c>
      <c r="D53" s="225">
        <v>45717</v>
      </c>
      <c r="E53" s="216">
        <v>-8.5750000000000011</v>
      </c>
      <c r="F53" s="138"/>
      <c r="G53" s="6"/>
      <c r="H53" s="13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15.75" customHeight="1" x14ac:dyDescent="0.25">
      <c r="A54" s="3">
        <v>2025</v>
      </c>
      <c r="B54" s="210">
        <v>3</v>
      </c>
      <c r="C54" s="211">
        <v>2</v>
      </c>
      <c r="D54" s="225">
        <v>45718</v>
      </c>
      <c r="E54" s="217">
        <v>-8.4750000000000014</v>
      </c>
      <c r="F54" s="138"/>
      <c r="G54" s="6"/>
      <c r="H54" s="13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5.75" customHeight="1" x14ac:dyDescent="0.25">
      <c r="A55" s="3">
        <v>2025</v>
      </c>
      <c r="B55" s="210">
        <v>3</v>
      </c>
      <c r="C55" s="211">
        <v>3</v>
      </c>
      <c r="D55" s="225">
        <v>45719</v>
      </c>
      <c r="E55" s="217">
        <v>-6.9875000000000007</v>
      </c>
      <c r="F55" s="138"/>
      <c r="G55" s="6"/>
      <c r="H55" s="13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5.75" customHeight="1" x14ac:dyDescent="0.25">
      <c r="A56" s="3">
        <v>2025</v>
      </c>
      <c r="B56" s="210">
        <v>3</v>
      </c>
      <c r="C56" s="211">
        <v>4</v>
      </c>
      <c r="D56" s="225">
        <v>45720</v>
      </c>
      <c r="E56" s="217">
        <v>-9.3250000000000011</v>
      </c>
      <c r="F56" s="138"/>
      <c r="G56" s="6"/>
      <c r="H56" s="138"/>
      <c r="I56" s="6"/>
      <c r="J56" s="6"/>
      <c r="K56" s="78"/>
      <c r="L56" s="6"/>
      <c r="M56" s="6"/>
      <c r="N56" s="6"/>
      <c r="O56" s="6"/>
      <c r="P56" s="6"/>
      <c r="Q56" s="6"/>
      <c r="R56" s="6"/>
      <c r="S56" s="6"/>
      <c r="T56" s="6"/>
    </row>
    <row r="57" spans="1:20" ht="15.75" customHeight="1" x14ac:dyDescent="0.25">
      <c r="A57" s="3">
        <v>2025</v>
      </c>
      <c r="B57" s="210">
        <v>3</v>
      </c>
      <c r="C57" s="211">
        <v>5</v>
      </c>
      <c r="D57" s="225">
        <v>45721</v>
      </c>
      <c r="E57" s="217">
        <v>-6.9625000000000004</v>
      </c>
      <c r="F57" s="138"/>
      <c r="G57" s="6"/>
      <c r="H57" s="138"/>
      <c r="I57" s="6"/>
      <c r="J57" s="6"/>
      <c r="K57" s="78"/>
      <c r="L57" s="6"/>
      <c r="M57" s="6"/>
      <c r="N57" s="137"/>
      <c r="O57" s="6"/>
      <c r="P57" s="6"/>
      <c r="Q57" s="6"/>
      <c r="R57" s="6"/>
      <c r="S57" s="6"/>
      <c r="T57" s="6"/>
    </row>
    <row r="58" spans="1:20" ht="15.75" customHeight="1" x14ac:dyDescent="0.25">
      <c r="A58" s="3">
        <v>2025</v>
      </c>
      <c r="B58" s="210">
        <v>3</v>
      </c>
      <c r="C58" s="211">
        <v>6</v>
      </c>
      <c r="D58" s="225">
        <v>45722</v>
      </c>
      <c r="E58" s="217">
        <v>-4.6374999999999993</v>
      </c>
      <c r="F58" s="138"/>
      <c r="G58" s="6"/>
      <c r="H58" s="138"/>
      <c r="I58" s="6"/>
      <c r="J58" s="6"/>
      <c r="K58" s="78"/>
      <c r="L58" s="6"/>
      <c r="M58" s="6"/>
      <c r="N58" s="137"/>
      <c r="O58" s="6"/>
      <c r="P58" s="6"/>
      <c r="Q58" s="6"/>
      <c r="R58" s="6"/>
      <c r="S58" s="6"/>
      <c r="T58" s="6"/>
    </row>
    <row r="59" spans="1:20" ht="15.75" customHeight="1" x14ac:dyDescent="0.25">
      <c r="A59" s="3">
        <v>2025</v>
      </c>
      <c r="B59" s="210">
        <v>3</v>
      </c>
      <c r="C59" s="211">
        <v>7</v>
      </c>
      <c r="D59" s="225">
        <v>45723</v>
      </c>
      <c r="E59" s="217">
        <v>1.05</v>
      </c>
      <c r="F59" s="138"/>
      <c r="G59" s="6"/>
      <c r="H59" s="138"/>
      <c r="I59" s="6"/>
      <c r="J59" s="6"/>
      <c r="K59" s="78"/>
      <c r="L59" s="6"/>
      <c r="M59" s="6"/>
      <c r="N59" s="137"/>
      <c r="O59" s="6"/>
      <c r="P59" s="6"/>
      <c r="Q59" s="6"/>
      <c r="R59" s="6"/>
      <c r="S59" s="6"/>
      <c r="T59" s="6"/>
    </row>
    <row r="60" spans="1:20" ht="15.75" customHeight="1" x14ac:dyDescent="0.25">
      <c r="A60" s="3">
        <v>2025</v>
      </c>
      <c r="B60" s="210">
        <v>3</v>
      </c>
      <c r="C60" s="211">
        <v>8</v>
      </c>
      <c r="D60" s="225">
        <v>45724</v>
      </c>
      <c r="E60" s="217">
        <v>-4.4000000000000004</v>
      </c>
      <c r="F60" s="138"/>
      <c r="G60" s="6"/>
      <c r="H60" s="138"/>
      <c r="I60" s="6"/>
      <c r="J60" s="6"/>
      <c r="K60" s="78"/>
      <c r="L60" s="6"/>
      <c r="M60" s="6"/>
      <c r="N60" s="137"/>
      <c r="O60" s="6"/>
      <c r="P60" s="6"/>
      <c r="Q60" s="6"/>
      <c r="R60" s="6"/>
      <c r="S60" s="6"/>
      <c r="T60" s="6"/>
    </row>
    <row r="61" spans="1:20" ht="15.75" customHeight="1" x14ac:dyDescent="0.25">
      <c r="A61" s="3">
        <v>2025</v>
      </c>
      <c r="B61" s="210">
        <v>3</v>
      </c>
      <c r="C61" s="211">
        <v>9</v>
      </c>
      <c r="D61" s="225">
        <v>45725</v>
      </c>
      <c r="E61" s="217">
        <v>-6.0249999999999995</v>
      </c>
      <c r="F61" s="138"/>
      <c r="G61" s="6"/>
      <c r="H61" s="138"/>
      <c r="I61" s="6"/>
      <c r="J61" s="6"/>
      <c r="K61" s="6"/>
      <c r="L61" s="6"/>
      <c r="M61" s="6"/>
      <c r="N61" s="137"/>
      <c r="O61" s="6"/>
      <c r="P61" s="6"/>
      <c r="Q61" s="6"/>
      <c r="R61" s="6"/>
      <c r="S61" s="6"/>
      <c r="T61" s="6"/>
    </row>
    <row r="62" spans="1:20" ht="15.75" customHeight="1" x14ac:dyDescent="0.25">
      <c r="A62" s="3">
        <v>2025</v>
      </c>
      <c r="B62" s="210">
        <v>3</v>
      </c>
      <c r="C62" s="211">
        <v>10</v>
      </c>
      <c r="D62" s="225">
        <v>45726</v>
      </c>
      <c r="E62" s="217">
        <v>-8.5833333333333321</v>
      </c>
      <c r="F62" s="138"/>
      <c r="G62" s="6"/>
      <c r="H62" s="138"/>
      <c r="I62" s="6"/>
      <c r="J62" s="6"/>
      <c r="K62" s="6"/>
      <c r="L62" s="6"/>
      <c r="M62" s="6"/>
      <c r="N62" s="137"/>
      <c r="O62" s="6"/>
      <c r="P62" s="6"/>
      <c r="Q62" s="6"/>
      <c r="R62" s="6"/>
      <c r="S62" s="6"/>
      <c r="T62" s="6"/>
    </row>
    <row r="63" spans="1:20" ht="15.75" customHeight="1" x14ac:dyDescent="0.25">
      <c r="A63" s="3">
        <v>2025</v>
      </c>
      <c r="B63" s="210">
        <v>3</v>
      </c>
      <c r="C63" s="211">
        <v>11</v>
      </c>
      <c r="D63" s="225">
        <v>45727</v>
      </c>
      <c r="E63" s="217">
        <v>-4.666666666666667</v>
      </c>
      <c r="F63" s="138"/>
      <c r="G63" s="6"/>
      <c r="H63" s="138"/>
      <c r="I63" s="6"/>
      <c r="J63" s="6"/>
      <c r="K63" s="78"/>
      <c r="L63" s="6"/>
      <c r="M63" s="6"/>
      <c r="N63" s="137"/>
      <c r="O63" s="6"/>
      <c r="P63" s="6"/>
      <c r="Q63" s="6"/>
      <c r="R63" s="6"/>
      <c r="S63" s="6"/>
      <c r="T63" s="6"/>
    </row>
    <row r="64" spans="1:20" ht="15.75" customHeight="1" x14ac:dyDescent="0.25">
      <c r="A64" s="3">
        <v>2025</v>
      </c>
      <c r="B64" s="210">
        <v>3</v>
      </c>
      <c r="C64" s="211">
        <v>12</v>
      </c>
      <c r="D64" s="225">
        <v>45728</v>
      </c>
      <c r="E64" s="217">
        <v>-7.9500000000000011</v>
      </c>
      <c r="F64" s="138"/>
      <c r="G64" s="6"/>
      <c r="H64" s="138"/>
      <c r="I64" s="6"/>
      <c r="J64" s="6"/>
      <c r="K64" s="78"/>
      <c r="L64" s="6"/>
      <c r="M64" s="6"/>
      <c r="N64" s="137"/>
      <c r="O64" s="6"/>
      <c r="P64" s="6"/>
      <c r="Q64" s="6"/>
      <c r="R64" s="6"/>
      <c r="S64" s="6"/>
      <c r="T64" s="6"/>
    </row>
    <row r="65" spans="1:20" ht="15.75" customHeight="1" x14ac:dyDescent="0.25">
      <c r="A65" s="3">
        <v>2025</v>
      </c>
      <c r="B65" s="210">
        <v>3</v>
      </c>
      <c r="C65" s="211">
        <v>13</v>
      </c>
      <c r="D65" s="225">
        <v>45729</v>
      </c>
      <c r="E65" s="217">
        <v>-12.749999999999998</v>
      </c>
      <c r="F65" s="138"/>
      <c r="G65" s="6"/>
      <c r="H65" s="138"/>
      <c r="I65" s="6"/>
      <c r="J65" s="6"/>
      <c r="K65" s="78"/>
      <c r="L65" s="6"/>
      <c r="M65" s="6"/>
      <c r="N65" s="137"/>
      <c r="O65" s="6"/>
      <c r="P65" s="6"/>
      <c r="Q65" s="6"/>
      <c r="R65" s="6"/>
      <c r="S65" s="6"/>
      <c r="T65" s="6"/>
    </row>
    <row r="66" spans="1:20" ht="15.75" customHeight="1" x14ac:dyDescent="0.25">
      <c r="A66" s="3">
        <v>2025</v>
      </c>
      <c r="B66" s="210">
        <v>3</v>
      </c>
      <c r="C66" s="211">
        <v>14</v>
      </c>
      <c r="D66" s="225">
        <v>45730</v>
      </c>
      <c r="E66" s="217">
        <v>-6.1333333333333329</v>
      </c>
      <c r="F66" s="138"/>
      <c r="G66" s="6"/>
      <c r="H66" s="6"/>
      <c r="I66" s="6"/>
      <c r="J66" s="6"/>
      <c r="K66" s="78"/>
      <c r="L66" s="212"/>
      <c r="M66" s="6"/>
      <c r="N66" s="137"/>
      <c r="O66" s="6"/>
      <c r="P66" s="6"/>
      <c r="Q66" s="6"/>
      <c r="R66" s="6"/>
      <c r="S66" s="6"/>
      <c r="T66" s="6"/>
    </row>
    <row r="67" spans="1:20" ht="15.75" customHeight="1" x14ac:dyDescent="0.25">
      <c r="A67" s="3">
        <v>2025</v>
      </c>
      <c r="B67" s="210">
        <v>3</v>
      </c>
      <c r="C67" s="211">
        <v>15</v>
      </c>
      <c r="D67" s="225">
        <v>45731</v>
      </c>
      <c r="E67" s="217">
        <v>-6</v>
      </c>
      <c r="F67" s="138"/>
      <c r="G67" s="6"/>
      <c r="H67" s="6"/>
      <c r="I67" s="6"/>
      <c r="J67" s="6"/>
      <c r="K67" s="78"/>
      <c r="L67" s="213"/>
      <c r="M67" s="6"/>
      <c r="N67" s="137"/>
      <c r="O67" s="6"/>
      <c r="P67" s="6"/>
      <c r="Q67" s="6"/>
      <c r="R67" s="6"/>
      <c r="S67" s="6"/>
      <c r="T67" s="6"/>
    </row>
    <row r="68" spans="1:20" ht="15.75" customHeight="1" x14ac:dyDescent="0.25">
      <c r="A68" s="3">
        <v>2025</v>
      </c>
      <c r="B68" s="210">
        <v>3</v>
      </c>
      <c r="C68" s="211">
        <v>16</v>
      </c>
      <c r="D68" s="225">
        <v>45732</v>
      </c>
      <c r="E68" s="217">
        <v>-5.2875000000000005</v>
      </c>
      <c r="F68" s="138"/>
      <c r="G68" s="6"/>
      <c r="H68" s="6"/>
      <c r="I68" s="6"/>
      <c r="J68" s="6"/>
      <c r="K68" s="78"/>
      <c r="L68" s="213"/>
      <c r="M68" s="6"/>
      <c r="N68" s="137"/>
      <c r="O68" s="6"/>
      <c r="P68" s="6"/>
      <c r="Q68" s="6"/>
      <c r="R68" s="6"/>
      <c r="S68" s="6"/>
      <c r="T68" s="6"/>
    </row>
    <row r="69" spans="1:20" ht="15.75" customHeight="1" x14ac:dyDescent="0.25">
      <c r="A69" s="3">
        <v>2025</v>
      </c>
      <c r="B69" s="210">
        <v>3</v>
      </c>
      <c r="C69" s="211">
        <v>17</v>
      </c>
      <c r="D69" s="225">
        <v>45733</v>
      </c>
      <c r="E69" s="217">
        <v>-0.23750000000000004</v>
      </c>
      <c r="F69" s="6"/>
      <c r="G69" s="6"/>
      <c r="H69" s="6"/>
      <c r="I69" s="78"/>
      <c r="J69" s="214"/>
      <c r="K69" s="78"/>
      <c r="L69" s="213"/>
      <c r="M69" s="6"/>
      <c r="N69" s="137"/>
      <c r="O69" s="6"/>
      <c r="P69" s="6"/>
      <c r="Q69" s="6"/>
      <c r="R69" s="6"/>
      <c r="S69" s="6"/>
      <c r="T69" s="6"/>
    </row>
    <row r="70" spans="1:20" ht="15.75" customHeight="1" x14ac:dyDescent="0.25">
      <c r="A70" s="3">
        <v>2025</v>
      </c>
      <c r="B70" s="210">
        <v>3</v>
      </c>
      <c r="C70" s="211">
        <v>18</v>
      </c>
      <c r="D70" s="225">
        <v>45734</v>
      </c>
      <c r="E70" s="217">
        <v>4.1749999999999998</v>
      </c>
      <c r="F70" s="6"/>
      <c r="G70" s="6"/>
      <c r="H70" s="6"/>
      <c r="I70" s="78"/>
      <c r="J70" s="140"/>
      <c r="K70" s="78"/>
      <c r="L70" s="213"/>
      <c r="M70" s="6"/>
      <c r="N70" s="137"/>
      <c r="O70" s="6"/>
      <c r="P70" s="6"/>
      <c r="Q70" s="6"/>
      <c r="R70" s="6"/>
      <c r="S70" s="6"/>
      <c r="T70" s="6"/>
    </row>
    <row r="71" spans="1:20" ht="15.75" customHeight="1" x14ac:dyDescent="0.25">
      <c r="A71" s="3">
        <v>2025</v>
      </c>
      <c r="B71" s="210">
        <v>3</v>
      </c>
      <c r="C71" s="211">
        <v>19</v>
      </c>
      <c r="D71" s="225">
        <v>45735</v>
      </c>
      <c r="E71" s="217">
        <v>6.875</v>
      </c>
      <c r="F71" s="6"/>
      <c r="G71" s="6"/>
      <c r="H71" s="6"/>
      <c r="I71" s="78"/>
      <c r="J71" s="140"/>
      <c r="K71" s="78"/>
      <c r="L71" s="213"/>
      <c r="M71" s="6"/>
      <c r="N71" s="137"/>
      <c r="O71" s="6"/>
      <c r="P71" s="6"/>
      <c r="Q71" s="6"/>
      <c r="R71" s="6"/>
      <c r="S71" s="6"/>
      <c r="T71" s="6"/>
    </row>
    <row r="72" spans="1:20" ht="15.75" customHeight="1" x14ac:dyDescent="0.25">
      <c r="A72" s="3">
        <v>2025</v>
      </c>
      <c r="B72" s="210">
        <v>3</v>
      </c>
      <c r="C72" s="211">
        <v>20</v>
      </c>
      <c r="D72" s="225">
        <v>45736</v>
      </c>
      <c r="E72" s="217">
        <v>5.7374999999999998</v>
      </c>
      <c r="F72" s="6"/>
      <c r="G72" s="6"/>
      <c r="H72" s="6"/>
      <c r="I72" s="78"/>
      <c r="J72" s="140"/>
      <c r="K72" s="78"/>
      <c r="L72" s="213"/>
      <c r="M72" s="6"/>
      <c r="N72" s="137"/>
      <c r="O72" s="6"/>
      <c r="P72" s="6"/>
      <c r="Q72" s="6"/>
      <c r="R72" s="6"/>
      <c r="S72" s="6"/>
      <c r="T72" s="6"/>
    </row>
    <row r="73" spans="1:20" ht="15.75" customHeight="1" x14ac:dyDescent="0.25">
      <c r="A73" s="3">
        <v>2025</v>
      </c>
      <c r="B73" s="210">
        <v>3</v>
      </c>
      <c r="C73" s="211">
        <v>21</v>
      </c>
      <c r="D73" s="225">
        <v>45737</v>
      </c>
      <c r="E73" s="217">
        <v>8.8000000000000007</v>
      </c>
      <c r="F73" s="6"/>
      <c r="G73" s="6"/>
      <c r="H73" s="6"/>
      <c r="I73" s="78"/>
      <c r="J73" s="140"/>
      <c r="K73" s="78"/>
      <c r="L73" s="213"/>
      <c r="M73" s="6"/>
      <c r="N73" s="137"/>
      <c r="O73" s="6"/>
      <c r="P73" s="6"/>
      <c r="Q73" s="6"/>
      <c r="R73" s="6"/>
      <c r="S73" s="6"/>
      <c r="T73" s="6"/>
    </row>
    <row r="74" spans="1:20" ht="15.75" customHeight="1" x14ac:dyDescent="0.25">
      <c r="A74" s="3">
        <v>2025</v>
      </c>
      <c r="B74" s="210">
        <v>3</v>
      </c>
      <c r="C74" s="211">
        <v>22</v>
      </c>
      <c r="D74" s="225">
        <v>45738</v>
      </c>
      <c r="E74" s="217">
        <v>0.97499999999999998</v>
      </c>
      <c r="F74" s="6"/>
      <c r="G74" s="6"/>
      <c r="H74" s="6"/>
      <c r="I74" s="78"/>
      <c r="J74" s="140"/>
      <c r="K74" s="78"/>
      <c r="L74" s="213"/>
      <c r="M74" s="6"/>
      <c r="N74" s="137"/>
      <c r="O74" s="6"/>
      <c r="P74" s="6"/>
      <c r="Q74" s="6"/>
      <c r="R74" s="6"/>
      <c r="S74" s="6"/>
      <c r="T74" s="6"/>
    </row>
    <row r="75" spans="1:20" ht="15.75" customHeight="1" x14ac:dyDescent="0.25">
      <c r="A75" s="3">
        <v>2025</v>
      </c>
      <c r="B75" s="210">
        <v>3</v>
      </c>
      <c r="C75" s="211">
        <v>23</v>
      </c>
      <c r="D75" s="225">
        <v>45739</v>
      </c>
      <c r="E75" s="217">
        <v>-1.7999999999999998</v>
      </c>
      <c r="F75" s="6"/>
      <c r="G75" s="6"/>
      <c r="H75" s="6"/>
      <c r="I75" s="78"/>
      <c r="J75" s="140"/>
      <c r="K75" s="78"/>
      <c r="L75" s="213"/>
      <c r="M75" s="6"/>
      <c r="N75" s="137"/>
      <c r="O75" s="6"/>
      <c r="P75" s="6"/>
      <c r="Q75" s="6"/>
      <c r="R75" s="6"/>
      <c r="S75" s="6"/>
      <c r="T75" s="6"/>
    </row>
    <row r="76" spans="1:20" ht="15.75" customHeight="1" x14ac:dyDescent="0.25">
      <c r="A76" s="3">
        <v>2025</v>
      </c>
      <c r="B76" s="210">
        <v>3</v>
      </c>
      <c r="C76" s="211">
        <v>24</v>
      </c>
      <c r="D76" s="225">
        <v>45740</v>
      </c>
      <c r="E76" s="217">
        <v>-1.7624999999999997</v>
      </c>
      <c r="F76" s="6"/>
      <c r="G76" s="6"/>
      <c r="H76" s="6"/>
      <c r="I76" s="78"/>
      <c r="J76" s="140"/>
      <c r="K76" s="78"/>
      <c r="L76" s="213"/>
      <c r="M76" s="6"/>
      <c r="N76" s="137"/>
      <c r="O76" s="6"/>
      <c r="P76" s="6"/>
      <c r="Q76" s="6"/>
      <c r="R76" s="6"/>
      <c r="S76" s="6"/>
      <c r="T76" s="6"/>
    </row>
    <row r="77" spans="1:20" ht="15.75" customHeight="1" x14ac:dyDescent="0.25">
      <c r="A77" s="3">
        <v>2025</v>
      </c>
      <c r="B77" s="210">
        <v>3</v>
      </c>
      <c r="C77" s="211">
        <v>25</v>
      </c>
      <c r="D77" s="225">
        <v>45741</v>
      </c>
      <c r="E77" s="217">
        <v>-5.4625000000000004</v>
      </c>
      <c r="F77" s="6"/>
      <c r="G77" s="6"/>
      <c r="H77" s="6"/>
      <c r="I77" s="78"/>
      <c r="J77" s="140"/>
      <c r="K77" s="78"/>
      <c r="L77" s="213"/>
      <c r="M77" s="6"/>
      <c r="N77" s="137"/>
      <c r="O77" s="6"/>
      <c r="P77" s="6"/>
      <c r="Q77" s="6"/>
      <c r="R77" s="6"/>
      <c r="S77" s="6"/>
      <c r="T77" s="6"/>
    </row>
    <row r="78" spans="1:20" ht="15.75" customHeight="1" x14ac:dyDescent="0.25">
      <c r="A78" s="3">
        <v>2025</v>
      </c>
      <c r="B78" s="210">
        <v>3</v>
      </c>
      <c r="C78" s="211">
        <v>26</v>
      </c>
      <c r="D78" s="225">
        <v>45742</v>
      </c>
      <c r="E78" s="217">
        <v>-5.1125000000000007</v>
      </c>
      <c r="F78" s="6"/>
      <c r="G78" s="6"/>
      <c r="H78" s="6"/>
      <c r="I78" s="78"/>
      <c r="J78" s="140"/>
      <c r="K78" s="78"/>
      <c r="L78" s="213"/>
      <c r="M78" s="6"/>
      <c r="N78" s="137"/>
      <c r="O78" s="6"/>
      <c r="P78" s="6"/>
      <c r="Q78" s="6"/>
      <c r="R78" s="6"/>
      <c r="S78" s="6"/>
      <c r="T78" s="6"/>
    </row>
    <row r="79" spans="1:20" ht="15.75" customHeight="1" x14ac:dyDescent="0.25">
      <c r="A79" s="3">
        <v>2025</v>
      </c>
      <c r="B79" s="210">
        <v>3</v>
      </c>
      <c r="C79" s="211">
        <v>27</v>
      </c>
      <c r="D79" s="225">
        <v>45743</v>
      </c>
      <c r="E79" s="217">
        <v>-3.2625000000000002</v>
      </c>
      <c r="F79" s="6"/>
      <c r="G79" s="6"/>
      <c r="H79" s="6"/>
      <c r="I79" s="78"/>
      <c r="J79" s="140"/>
      <c r="K79" s="78"/>
      <c r="L79" s="213"/>
      <c r="M79" s="6"/>
      <c r="N79" s="137"/>
      <c r="O79" s="6"/>
      <c r="P79" s="6"/>
      <c r="Q79" s="6"/>
      <c r="R79" s="6"/>
      <c r="S79" s="6"/>
      <c r="T79" s="6"/>
    </row>
    <row r="80" spans="1:20" ht="15.75" customHeight="1" x14ac:dyDescent="0.25">
      <c r="A80" s="3">
        <v>2025</v>
      </c>
      <c r="B80" s="210">
        <v>3</v>
      </c>
      <c r="C80" s="211">
        <v>28</v>
      </c>
      <c r="D80" s="225">
        <v>45744</v>
      </c>
      <c r="E80" s="217">
        <v>-0.43749999999999978</v>
      </c>
      <c r="F80" s="6"/>
      <c r="G80" s="6"/>
      <c r="H80" s="6"/>
      <c r="I80" s="78"/>
      <c r="J80" s="140"/>
      <c r="K80" s="78"/>
      <c r="L80" s="213"/>
      <c r="M80" s="6"/>
      <c r="N80" s="137"/>
      <c r="O80" s="6"/>
      <c r="P80" s="6"/>
      <c r="Q80" s="6"/>
      <c r="R80" s="6"/>
      <c r="S80" s="6"/>
      <c r="T80" s="6"/>
    </row>
    <row r="81" spans="1:20" ht="15.75" customHeight="1" x14ac:dyDescent="0.25">
      <c r="A81" s="3">
        <v>2025</v>
      </c>
      <c r="B81" s="210">
        <v>3</v>
      </c>
      <c r="C81" s="211">
        <v>29</v>
      </c>
      <c r="D81" s="225">
        <v>45745</v>
      </c>
      <c r="E81" s="217">
        <v>2.8999999999999995</v>
      </c>
      <c r="F81" s="6"/>
      <c r="G81" s="6"/>
      <c r="H81" s="6"/>
      <c r="I81" s="78"/>
      <c r="J81" s="140"/>
      <c r="K81" s="78"/>
      <c r="L81" s="213"/>
      <c r="M81" s="6"/>
      <c r="N81" s="137"/>
      <c r="O81" s="6"/>
      <c r="P81" s="6"/>
      <c r="Q81" s="6"/>
      <c r="R81" s="6"/>
      <c r="S81" s="6"/>
      <c r="T81" s="6"/>
    </row>
    <row r="82" spans="1:20" ht="15.75" customHeight="1" x14ac:dyDescent="0.25">
      <c r="A82" s="3">
        <v>2025</v>
      </c>
      <c r="B82" s="210">
        <v>3</v>
      </c>
      <c r="C82" s="211">
        <v>30</v>
      </c>
      <c r="D82" s="225">
        <v>45746</v>
      </c>
      <c r="E82" s="217">
        <v>4.1875</v>
      </c>
      <c r="F82" s="6"/>
      <c r="G82" s="6"/>
      <c r="H82" s="6"/>
      <c r="I82" s="78"/>
      <c r="J82" s="140"/>
      <c r="K82" s="78"/>
      <c r="L82" s="213"/>
      <c r="M82" s="6"/>
      <c r="N82" s="137"/>
      <c r="O82" s="6"/>
      <c r="P82" s="6"/>
      <c r="Q82" s="6"/>
      <c r="R82" s="6"/>
      <c r="S82" s="6"/>
      <c r="T82" s="6"/>
    </row>
    <row r="83" spans="1:20" ht="15.75" customHeight="1" x14ac:dyDescent="0.25">
      <c r="A83" s="3">
        <v>2025</v>
      </c>
      <c r="B83" s="210">
        <v>3</v>
      </c>
      <c r="C83" s="211">
        <v>31</v>
      </c>
      <c r="D83" s="225">
        <v>45747</v>
      </c>
      <c r="E83" s="217">
        <v>4.0999999999999996</v>
      </c>
      <c r="F83" s="6"/>
      <c r="G83" s="78"/>
      <c r="H83" s="6"/>
      <c r="I83" s="78"/>
      <c r="J83" s="140"/>
      <c r="K83" s="78"/>
      <c r="L83" s="213"/>
      <c r="M83" s="6"/>
      <c r="N83" s="137"/>
      <c r="O83" s="6"/>
      <c r="P83" s="6"/>
      <c r="Q83" s="6"/>
      <c r="R83" s="6"/>
      <c r="S83" s="6"/>
      <c r="T83" s="6"/>
    </row>
    <row r="84" spans="1:20" ht="15.75" customHeight="1" x14ac:dyDescent="0.25">
      <c r="A84" s="3">
        <v>2025</v>
      </c>
      <c r="B84" s="210">
        <v>4</v>
      </c>
      <c r="C84" s="210">
        <v>1</v>
      </c>
      <c r="D84" s="225">
        <v>45748</v>
      </c>
      <c r="E84" s="216">
        <v>3.8499999999999996</v>
      </c>
      <c r="F84" s="6"/>
      <c r="G84" s="78"/>
      <c r="H84" s="6"/>
      <c r="I84" s="78"/>
      <c r="J84" s="140"/>
      <c r="K84" s="78"/>
      <c r="L84" s="213"/>
      <c r="M84" s="6"/>
      <c r="N84" s="137"/>
      <c r="O84" s="6"/>
      <c r="P84" s="6"/>
      <c r="Q84" s="6"/>
      <c r="R84" s="6"/>
      <c r="S84" s="6"/>
      <c r="T84" s="6"/>
    </row>
    <row r="85" spans="1:20" ht="15.75" customHeight="1" x14ac:dyDescent="0.25">
      <c r="A85" s="3">
        <v>2025</v>
      </c>
      <c r="B85" s="210">
        <v>4</v>
      </c>
      <c r="C85" s="211">
        <v>2</v>
      </c>
      <c r="D85" s="225">
        <v>45749</v>
      </c>
      <c r="E85" s="217">
        <v>3.2375000000000003</v>
      </c>
      <c r="F85" s="6"/>
      <c r="G85" s="78"/>
      <c r="H85" s="6"/>
      <c r="I85" s="78"/>
      <c r="J85" s="6"/>
      <c r="K85" s="78"/>
      <c r="L85" s="213"/>
      <c r="M85" s="6"/>
      <c r="N85" s="137"/>
      <c r="O85" s="6"/>
      <c r="P85" s="6"/>
      <c r="Q85" s="6"/>
      <c r="R85" s="6"/>
      <c r="S85" s="6"/>
      <c r="T85" s="6"/>
    </row>
    <row r="86" spans="1:20" ht="15.75" customHeight="1" x14ac:dyDescent="0.25">
      <c r="A86" s="3">
        <v>2025</v>
      </c>
      <c r="B86" s="210">
        <v>4</v>
      </c>
      <c r="C86" s="211">
        <v>3</v>
      </c>
      <c r="D86" s="225">
        <v>45750</v>
      </c>
      <c r="E86" s="217">
        <v>4.0000000000000009</v>
      </c>
      <c r="F86" s="6"/>
      <c r="G86" s="78"/>
      <c r="H86" s="6"/>
      <c r="I86" s="78"/>
      <c r="J86" s="6"/>
      <c r="K86" s="78"/>
      <c r="L86" s="213"/>
      <c r="M86" s="6"/>
      <c r="N86" s="137"/>
      <c r="O86" s="6"/>
      <c r="P86" s="6"/>
      <c r="Q86" s="6"/>
      <c r="R86" s="6"/>
      <c r="S86" s="6"/>
      <c r="T86" s="6"/>
    </row>
    <row r="87" spans="1:20" ht="15.75" customHeight="1" x14ac:dyDescent="0.25">
      <c r="A87" s="3">
        <v>2025</v>
      </c>
      <c r="B87" s="210">
        <v>4</v>
      </c>
      <c r="C87" s="211">
        <v>4</v>
      </c>
      <c r="D87" s="225">
        <v>45751</v>
      </c>
      <c r="E87" s="217">
        <v>10.237499999999999</v>
      </c>
      <c r="F87" s="57">
        <v>2</v>
      </c>
      <c r="H87" s="6"/>
      <c r="I87" s="78"/>
      <c r="J87" s="6"/>
      <c r="K87" s="78"/>
      <c r="L87" s="213"/>
      <c r="M87" s="6"/>
      <c r="N87" s="137"/>
      <c r="O87" s="6"/>
      <c r="P87" s="6"/>
      <c r="Q87" s="6"/>
      <c r="R87" s="6"/>
      <c r="S87" s="6"/>
      <c r="T87" s="6"/>
    </row>
    <row r="88" spans="1:20" ht="15.75" customHeight="1" x14ac:dyDescent="0.25">
      <c r="A88" s="3">
        <v>2025</v>
      </c>
      <c r="B88" s="210">
        <v>4</v>
      </c>
      <c r="C88" s="211">
        <v>5</v>
      </c>
      <c r="D88" s="225">
        <v>45752</v>
      </c>
      <c r="E88" s="217">
        <v>5.916666666666667</v>
      </c>
      <c r="F88" s="57">
        <v>7</v>
      </c>
      <c r="H88" s="6"/>
      <c r="I88" s="78"/>
      <c r="J88" s="6"/>
      <c r="K88" s="78"/>
      <c r="L88" s="213"/>
      <c r="M88" s="6"/>
      <c r="N88" s="137"/>
      <c r="O88" s="6"/>
      <c r="P88" s="6"/>
      <c r="Q88" s="6"/>
      <c r="R88" s="6"/>
      <c r="S88" s="6"/>
      <c r="T88" s="6"/>
    </row>
    <row r="89" spans="1:20" ht="15.75" customHeight="1" x14ac:dyDescent="0.25">
      <c r="A89" s="3">
        <v>2025</v>
      </c>
      <c r="B89" s="210">
        <v>4</v>
      </c>
      <c r="C89" s="211">
        <v>6</v>
      </c>
      <c r="D89" s="225">
        <v>45753</v>
      </c>
      <c r="E89" s="217">
        <v>8.65</v>
      </c>
      <c r="F89" s="57">
        <v>9</v>
      </c>
      <c r="H89" s="6"/>
      <c r="I89" s="78"/>
      <c r="J89" s="6"/>
      <c r="K89" s="78"/>
      <c r="L89" s="213"/>
      <c r="M89" s="6"/>
      <c r="N89" s="137"/>
      <c r="O89" s="6"/>
      <c r="P89" s="6"/>
      <c r="Q89" s="6"/>
      <c r="R89" s="6"/>
      <c r="S89" s="6"/>
      <c r="T89" s="6"/>
    </row>
    <row r="90" spans="1:20" ht="15.75" customHeight="1" x14ac:dyDescent="0.25">
      <c r="A90" s="3">
        <v>2025</v>
      </c>
      <c r="B90" s="210">
        <v>4</v>
      </c>
      <c r="C90" s="211">
        <v>7</v>
      </c>
      <c r="D90" s="225">
        <v>45754</v>
      </c>
      <c r="E90" s="217">
        <v>12.857142857142856</v>
      </c>
      <c r="F90" s="57">
        <v>23</v>
      </c>
      <c r="H90" s="6"/>
      <c r="I90" s="78"/>
      <c r="J90" s="6"/>
      <c r="K90" s="78"/>
      <c r="L90" s="213"/>
      <c r="M90" s="6"/>
      <c r="N90" s="137"/>
      <c r="O90" s="6"/>
      <c r="P90" s="6"/>
      <c r="Q90" s="6"/>
      <c r="R90" s="6"/>
      <c r="S90" s="6"/>
      <c r="T90" s="6"/>
    </row>
    <row r="91" spans="1:20" ht="15.75" customHeight="1" x14ac:dyDescent="0.25">
      <c r="A91" s="3">
        <v>2025</v>
      </c>
      <c r="B91" s="210">
        <v>4</v>
      </c>
      <c r="C91" s="211">
        <v>8</v>
      </c>
      <c r="D91" s="225">
        <v>45755</v>
      </c>
      <c r="E91" s="217">
        <v>11.25</v>
      </c>
      <c r="F91" s="57">
        <v>35</v>
      </c>
      <c r="H91" s="6"/>
      <c r="I91" s="78"/>
      <c r="J91" s="6"/>
      <c r="K91" s="78"/>
      <c r="L91" s="213"/>
      <c r="M91" s="6"/>
      <c r="N91" s="137"/>
      <c r="O91" s="6"/>
      <c r="P91" s="6"/>
      <c r="Q91" s="6"/>
      <c r="R91" s="6"/>
      <c r="S91" s="6"/>
      <c r="T91" s="6"/>
    </row>
    <row r="92" spans="1:20" ht="15.75" customHeight="1" x14ac:dyDescent="0.25">
      <c r="A92" s="3">
        <v>2025</v>
      </c>
      <c r="B92" s="210">
        <v>4</v>
      </c>
      <c r="C92" s="211">
        <v>9</v>
      </c>
      <c r="D92" s="225">
        <v>45756</v>
      </c>
      <c r="E92" s="217">
        <v>7.5625</v>
      </c>
      <c r="F92" s="57">
        <v>27</v>
      </c>
      <c r="H92" s="6"/>
      <c r="I92" s="78"/>
      <c r="J92" s="6"/>
      <c r="K92" s="78"/>
      <c r="L92" s="213"/>
      <c r="M92" s="6"/>
      <c r="N92" s="137"/>
      <c r="O92" s="6"/>
      <c r="P92" s="6"/>
      <c r="Q92" s="6"/>
      <c r="R92" s="6"/>
      <c r="S92" s="6"/>
      <c r="T92" s="6"/>
    </row>
    <row r="93" spans="1:20" ht="15.75" customHeight="1" x14ac:dyDescent="0.25">
      <c r="A93" s="3">
        <v>2025</v>
      </c>
      <c r="B93" s="210">
        <v>4</v>
      </c>
      <c r="C93" s="211">
        <v>10</v>
      </c>
      <c r="D93" s="225">
        <v>45757</v>
      </c>
      <c r="E93" s="217">
        <v>6.3428571428571434</v>
      </c>
      <c r="F93" s="57">
        <v>21</v>
      </c>
      <c r="H93" s="6"/>
      <c r="I93" s="78"/>
      <c r="J93" s="6"/>
      <c r="K93" s="78"/>
      <c r="L93" s="213"/>
      <c r="M93" s="6"/>
      <c r="N93" s="137"/>
      <c r="O93" s="6"/>
      <c r="P93" s="6"/>
      <c r="Q93" s="6"/>
      <c r="R93" s="6"/>
      <c r="S93" s="6"/>
      <c r="T93" s="6"/>
    </row>
    <row r="94" spans="1:20" ht="15.75" customHeight="1" x14ac:dyDescent="0.25">
      <c r="A94" s="3">
        <v>2025</v>
      </c>
      <c r="B94" s="210">
        <v>4</v>
      </c>
      <c r="C94" s="211">
        <v>11</v>
      </c>
      <c r="D94" s="225">
        <v>45758</v>
      </c>
      <c r="E94" s="217">
        <v>12.5375</v>
      </c>
      <c r="F94" s="57">
        <v>42</v>
      </c>
      <c r="H94" s="6"/>
      <c r="I94" s="78"/>
      <c r="J94" s="6"/>
      <c r="K94" s="78"/>
      <c r="L94" s="213"/>
      <c r="M94" s="6"/>
      <c r="N94" s="137"/>
      <c r="O94" s="6"/>
      <c r="P94" s="6"/>
      <c r="Q94" s="6"/>
      <c r="R94" s="6"/>
      <c r="S94" s="6"/>
      <c r="T94" s="6"/>
    </row>
    <row r="95" spans="1:20" ht="15.75" customHeight="1" x14ac:dyDescent="0.25">
      <c r="A95" s="3">
        <v>2025</v>
      </c>
      <c r="B95" s="210">
        <v>4</v>
      </c>
      <c r="C95" s="211">
        <v>12</v>
      </c>
      <c r="D95" s="225">
        <v>45759</v>
      </c>
      <c r="E95" s="217">
        <v>17.787499999999998</v>
      </c>
      <c r="F95" s="57">
        <v>68</v>
      </c>
      <c r="H95" s="6"/>
      <c r="I95" s="78"/>
      <c r="J95" s="6"/>
      <c r="K95" s="78"/>
      <c r="L95" s="136"/>
      <c r="M95" s="6"/>
      <c r="N95" s="137"/>
      <c r="O95" s="6"/>
      <c r="P95" s="6"/>
      <c r="Q95" s="6"/>
      <c r="R95" s="6"/>
      <c r="S95" s="6"/>
      <c r="T95" s="6"/>
    </row>
    <row r="96" spans="1:20" ht="15.75" customHeight="1" x14ac:dyDescent="0.25">
      <c r="A96" s="3">
        <v>2025</v>
      </c>
      <c r="B96" s="210">
        <v>4</v>
      </c>
      <c r="C96" s="211">
        <v>13</v>
      </c>
      <c r="D96" s="225">
        <v>45760</v>
      </c>
      <c r="E96" s="217">
        <v>19.512500000000003</v>
      </c>
      <c r="F96" s="57">
        <v>93</v>
      </c>
      <c r="H96" s="6"/>
      <c r="I96" s="78"/>
      <c r="J96" s="6"/>
      <c r="K96" s="78"/>
      <c r="L96" s="136"/>
      <c r="M96" s="6"/>
      <c r="N96" s="137"/>
      <c r="O96" s="6"/>
      <c r="P96" s="6"/>
      <c r="Q96" s="6"/>
      <c r="R96" s="6"/>
      <c r="S96" s="6"/>
      <c r="T96" s="6"/>
    </row>
    <row r="97" spans="1:22" ht="15.75" customHeight="1" x14ac:dyDescent="0.25">
      <c r="A97" s="3">
        <v>2025</v>
      </c>
      <c r="B97" s="210">
        <v>4</v>
      </c>
      <c r="C97" s="211">
        <v>14</v>
      </c>
      <c r="D97" s="225">
        <v>45761</v>
      </c>
      <c r="E97" s="217">
        <v>12.775000000000002</v>
      </c>
      <c r="F97" s="57">
        <v>72</v>
      </c>
      <c r="H97" s="6"/>
      <c r="I97" s="78"/>
      <c r="J97" s="6"/>
      <c r="K97" s="78"/>
      <c r="L97" s="136"/>
      <c r="M97" s="6"/>
      <c r="N97" s="137"/>
      <c r="O97" s="6"/>
      <c r="P97" s="6"/>
      <c r="Q97" s="6"/>
      <c r="R97" s="6"/>
      <c r="S97" s="6"/>
      <c r="T97" s="6"/>
    </row>
    <row r="98" spans="1:22" ht="15.75" customHeight="1" x14ac:dyDescent="0.25">
      <c r="A98" s="3">
        <v>2025</v>
      </c>
      <c r="B98" s="210">
        <v>4</v>
      </c>
      <c r="C98" s="211">
        <v>15</v>
      </c>
      <c r="D98" s="225">
        <v>45762</v>
      </c>
      <c r="E98" s="217">
        <v>8.9624999999999986</v>
      </c>
      <c r="F98" s="57">
        <v>53</v>
      </c>
      <c r="H98" s="6"/>
      <c r="I98" s="78"/>
      <c r="J98" s="6"/>
      <c r="K98" s="78"/>
      <c r="L98" s="136"/>
      <c r="M98" s="6"/>
      <c r="N98" s="137"/>
      <c r="O98" s="6"/>
      <c r="P98" s="6"/>
      <c r="Q98" s="6"/>
      <c r="R98" s="6"/>
      <c r="S98" s="6"/>
      <c r="T98" s="6"/>
    </row>
    <row r="99" spans="1:22" ht="15.75" customHeight="1" x14ac:dyDescent="0.25">
      <c r="A99" s="3">
        <v>2025</v>
      </c>
      <c r="B99" s="210">
        <v>4</v>
      </c>
      <c r="C99" s="211">
        <v>16</v>
      </c>
      <c r="D99" s="225">
        <v>45763</v>
      </c>
      <c r="E99" s="217">
        <v>8.1874999999999982</v>
      </c>
      <c r="F99" s="57">
        <v>41</v>
      </c>
      <c r="H99" s="6"/>
      <c r="I99" s="78"/>
      <c r="J99" s="6"/>
      <c r="K99" s="78"/>
      <c r="L99" s="136"/>
      <c r="M99" s="6"/>
      <c r="N99" s="137"/>
      <c r="O99" s="6"/>
      <c r="P99" s="6"/>
      <c r="Q99" s="6"/>
      <c r="R99" s="6"/>
      <c r="S99" s="6"/>
      <c r="T99" s="6"/>
    </row>
    <row r="100" spans="1:22" ht="15.75" customHeight="1" x14ac:dyDescent="0.25">
      <c r="A100" s="3">
        <v>2025</v>
      </c>
      <c r="B100" s="210">
        <v>4</v>
      </c>
      <c r="C100" s="211">
        <v>17</v>
      </c>
      <c r="D100" s="225">
        <v>45764</v>
      </c>
      <c r="E100" s="217">
        <v>8.52</v>
      </c>
      <c r="F100" s="57">
        <v>35</v>
      </c>
      <c r="H100" s="6"/>
      <c r="I100" s="78"/>
      <c r="J100" s="6"/>
      <c r="K100" s="78"/>
      <c r="L100" s="136"/>
      <c r="M100" s="6"/>
      <c r="N100" s="137"/>
      <c r="O100" s="6"/>
      <c r="P100" s="6"/>
      <c r="Q100" s="6"/>
      <c r="R100" s="6"/>
      <c r="S100" s="6"/>
      <c r="T100" s="6"/>
    </row>
    <row r="101" spans="1:22" ht="15.75" customHeight="1" x14ac:dyDescent="0.25">
      <c r="A101" s="3">
        <v>2025</v>
      </c>
      <c r="B101" s="210">
        <v>4</v>
      </c>
      <c r="C101" s="211">
        <v>18</v>
      </c>
      <c r="D101" s="225">
        <v>45765</v>
      </c>
      <c r="E101" s="217">
        <v>1.1000000000000001</v>
      </c>
      <c r="F101" s="57">
        <v>1</v>
      </c>
      <c r="H101" s="6"/>
      <c r="I101" s="78"/>
      <c r="J101" s="6"/>
      <c r="K101" s="78"/>
      <c r="L101" s="136"/>
      <c r="M101" s="6"/>
      <c r="N101" s="137"/>
      <c r="O101" s="6"/>
      <c r="P101" s="6"/>
      <c r="Q101" s="6"/>
      <c r="R101" s="6"/>
      <c r="S101" s="6"/>
      <c r="T101" s="6"/>
    </row>
    <row r="102" spans="1:22" ht="15.75" customHeight="1" x14ac:dyDescent="0.25">
      <c r="A102" s="3">
        <v>2025</v>
      </c>
      <c r="B102" s="210">
        <v>4</v>
      </c>
      <c r="C102" s="211">
        <v>19</v>
      </c>
      <c r="D102" s="225">
        <v>45766</v>
      </c>
      <c r="E102" s="217">
        <v>-0.625</v>
      </c>
      <c r="F102" s="57">
        <v>9</v>
      </c>
      <c r="H102" s="6"/>
      <c r="I102" s="78"/>
      <c r="J102" s="6"/>
      <c r="K102" s="78"/>
      <c r="L102" s="136"/>
      <c r="M102" s="6"/>
      <c r="N102" s="137"/>
      <c r="O102" s="137"/>
      <c r="P102" s="6"/>
      <c r="Q102" s="6"/>
      <c r="R102" s="6"/>
      <c r="S102" s="6"/>
      <c r="T102" s="6"/>
    </row>
    <row r="103" spans="1:22" ht="15.75" customHeight="1" x14ac:dyDescent="0.25">
      <c r="A103" s="3">
        <v>2025</v>
      </c>
      <c r="B103" s="210">
        <v>4</v>
      </c>
      <c r="C103" s="211">
        <v>20</v>
      </c>
      <c r="D103" s="225">
        <v>45767</v>
      </c>
      <c r="E103" s="217">
        <v>4.1000000000000005</v>
      </c>
      <c r="F103" s="57">
        <v>1</v>
      </c>
      <c r="H103" s="6"/>
      <c r="I103" s="78"/>
      <c r="J103" s="6"/>
      <c r="K103" s="78"/>
      <c r="L103" s="136"/>
      <c r="M103" s="6"/>
      <c r="N103" s="137"/>
      <c r="O103" s="137"/>
      <c r="P103" s="6"/>
      <c r="Q103" s="6"/>
      <c r="R103" s="6"/>
      <c r="S103" s="6"/>
      <c r="T103" s="6"/>
    </row>
    <row r="104" spans="1:22" ht="15.75" customHeight="1" x14ac:dyDescent="0.25">
      <c r="A104" s="3">
        <v>2025</v>
      </c>
      <c r="B104" s="210">
        <v>4</v>
      </c>
      <c r="C104" s="211">
        <v>21</v>
      </c>
      <c r="D104" s="225">
        <v>45768</v>
      </c>
      <c r="E104" s="217">
        <v>8.9874999999999989</v>
      </c>
      <c r="F104" s="57">
        <v>1</v>
      </c>
      <c r="H104" s="6"/>
      <c r="I104" s="78"/>
      <c r="J104" s="6"/>
      <c r="K104" s="78"/>
      <c r="L104" s="136"/>
      <c r="M104" s="6"/>
      <c r="N104" s="137"/>
      <c r="O104" s="137"/>
      <c r="P104" s="6"/>
      <c r="Q104" s="6"/>
      <c r="R104" s="6"/>
      <c r="S104" s="6"/>
      <c r="T104" s="6"/>
    </row>
    <row r="105" spans="1:22" ht="15.75" customHeight="1" x14ac:dyDescent="0.25">
      <c r="A105" s="3">
        <v>2025</v>
      </c>
      <c r="B105" s="210">
        <v>4</v>
      </c>
      <c r="C105" s="211">
        <v>22</v>
      </c>
      <c r="D105" s="225">
        <v>45769</v>
      </c>
      <c r="E105" s="217">
        <v>5.9374999999999991</v>
      </c>
      <c r="F105" s="57">
        <v>1</v>
      </c>
      <c r="H105" s="6"/>
      <c r="I105" s="78"/>
      <c r="J105" s="6"/>
      <c r="K105" s="78"/>
      <c r="L105" s="136"/>
      <c r="M105" s="137"/>
      <c r="N105" s="137"/>
      <c r="O105" s="137"/>
      <c r="P105" s="6"/>
      <c r="Q105" s="6"/>
      <c r="R105" s="6"/>
      <c r="S105" s="6"/>
      <c r="T105" s="6"/>
    </row>
    <row r="106" spans="1:22" ht="15.75" customHeight="1" x14ac:dyDescent="0.25">
      <c r="A106" s="3">
        <v>2025</v>
      </c>
      <c r="B106" s="210">
        <v>4</v>
      </c>
      <c r="C106" s="211">
        <v>23</v>
      </c>
      <c r="D106" s="225">
        <v>45770</v>
      </c>
      <c r="E106" s="217">
        <v>3.25</v>
      </c>
      <c r="F106" s="57">
        <v>1</v>
      </c>
      <c r="H106" s="6"/>
      <c r="I106" s="78"/>
      <c r="J106" s="6"/>
      <c r="K106" s="78"/>
      <c r="L106" s="136"/>
      <c r="M106" s="137"/>
      <c r="N106" s="137"/>
      <c r="O106" s="137"/>
      <c r="P106" s="6"/>
      <c r="Q106" s="6"/>
      <c r="R106" s="6"/>
      <c r="S106" s="6"/>
      <c r="T106" s="6"/>
    </row>
    <row r="107" spans="1:22" ht="15.75" customHeight="1" x14ac:dyDescent="0.25">
      <c r="A107" s="3">
        <v>2025</v>
      </c>
      <c r="B107" s="210">
        <v>4</v>
      </c>
      <c r="C107" s="211">
        <v>24</v>
      </c>
      <c r="D107" s="225">
        <v>45771</v>
      </c>
      <c r="E107" s="217">
        <v>7.0285714285714294</v>
      </c>
      <c r="F107" s="57">
        <v>1</v>
      </c>
      <c r="H107" s="6"/>
      <c r="I107" s="78"/>
      <c r="J107" s="6"/>
      <c r="K107" s="78"/>
      <c r="L107" s="136"/>
      <c r="M107" s="137"/>
      <c r="N107" s="137"/>
      <c r="O107" s="137"/>
      <c r="P107" s="208"/>
      <c r="Q107" s="6"/>
      <c r="R107" s="6"/>
      <c r="S107" s="6"/>
      <c r="T107" s="6"/>
      <c r="U107" s="137"/>
      <c r="V107" s="57"/>
    </row>
    <row r="108" spans="1:22" ht="15.75" customHeight="1" x14ac:dyDescent="0.25">
      <c r="A108" s="3">
        <v>2025</v>
      </c>
      <c r="B108" s="210">
        <v>4</v>
      </c>
      <c r="C108" s="211">
        <v>25</v>
      </c>
      <c r="D108" s="225">
        <v>45772</v>
      </c>
      <c r="E108" s="217">
        <v>5.3833333333333329</v>
      </c>
      <c r="F108" s="6"/>
      <c r="G108" s="78"/>
      <c r="H108" s="6"/>
      <c r="I108" s="78"/>
      <c r="J108" s="6"/>
      <c r="K108" s="78"/>
      <c r="L108" s="136"/>
      <c r="M108" s="137"/>
      <c r="N108" s="137"/>
      <c r="O108" s="137"/>
      <c r="P108" s="208"/>
      <c r="Q108" s="6"/>
      <c r="R108" s="6"/>
      <c r="S108" s="6"/>
      <c r="T108" s="6"/>
      <c r="U108" s="137"/>
      <c r="V108" s="57"/>
    </row>
    <row r="109" spans="1:22" ht="15.75" customHeight="1" x14ac:dyDescent="0.25">
      <c r="A109" s="3">
        <v>2025</v>
      </c>
      <c r="B109" s="210">
        <v>4</v>
      </c>
      <c r="C109" s="211">
        <v>26</v>
      </c>
      <c r="D109" s="225">
        <v>45773</v>
      </c>
      <c r="E109" s="217">
        <v>12.7125</v>
      </c>
      <c r="F109" s="6"/>
      <c r="G109">
        <v>4</v>
      </c>
      <c r="H109" s="6"/>
      <c r="I109" s="71">
        <v>3</v>
      </c>
      <c r="J109" s="6"/>
      <c r="K109" s="78"/>
      <c r="L109" s="136"/>
      <c r="M109" s="137"/>
      <c r="N109" s="137"/>
      <c r="O109" s="137"/>
      <c r="P109" s="208"/>
      <c r="Q109" s="6"/>
      <c r="R109" s="6"/>
      <c r="S109" s="6"/>
      <c r="T109" s="6"/>
      <c r="U109" s="137"/>
      <c r="V109" s="57"/>
    </row>
    <row r="110" spans="1:22" ht="15.75" customHeight="1" x14ac:dyDescent="0.25">
      <c r="A110" s="3">
        <v>2025</v>
      </c>
      <c r="B110" s="210">
        <v>4</v>
      </c>
      <c r="C110" s="211">
        <v>27</v>
      </c>
      <c r="D110" s="225">
        <v>45774</v>
      </c>
      <c r="E110" s="217">
        <v>18.78</v>
      </c>
      <c r="F110" s="6"/>
      <c r="G110">
        <v>6</v>
      </c>
      <c r="H110" s="6"/>
      <c r="I110" s="71">
        <v>5</v>
      </c>
      <c r="J110" s="6"/>
      <c r="K110" s="78"/>
      <c r="L110" s="136"/>
      <c r="M110" s="137"/>
      <c r="N110" s="137"/>
      <c r="O110" s="137"/>
      <c r="P110" s="208"/>
      <c r="Q110" s="137"/>
      <c r="R110" s="6"/>
      <c r="S110" s="6"/>
      <c r="T110" s="6"/>
      <c r="U110" s="137"/>
      <c r="V110" s="57"/>
    </row>
    <row r="111" spans="1:22" ht="15.75" customHeight="1" x14ac:dyDescent="0.25">
      <c r="A111" s="3">
        <v>2025</v>
      </c>
      <c r="B111" s="210">
        <v>4</v>
      </c>
      <c r="C111" s="211">
        <v>28</v>
      </c>
      <c r="D111" s="225">
        <v>45775</v>
      </c>
      <c r="E111" s="217">
        <v>17.6875</v>
      </c>
      <c r="F111" s="6"/>
      <c r="G111">
        <v>9</v>
      </c>
      <c r="H111" s="228">
        <v>4</v>
      </c>
      <c r="I111" s="71">
        <v>7</v>
      </c>
      <c r="J111" s="6"/>
      <c r="K111" s="78"/>
      <c r="L111" s="136"/>
      <c r="M111" s="137"/>
      <c r="N111" s="137"/>
      <c r="O111" s="137"/>
      <c r="P111" s="208"/>
      <c r="Q111" s="137"/>
      <c r="R111" s="6"/>
      <c r="S111" s="6"/>
      <c r="T111" s="6"/>
      <c r="U111" s="137"/>
      <c r="V111" s="57"/>
    </row>
    <row r="112" spans="1:22" ht="15.75" customHeight="1" x14ac:dyDescent="0.25">
      <c r="A112" s="3">
        <v>2025</v>
      </c>
      <c r="B112" s="210">
        <v>4</v>
      </c>
      <c r="C112" s="211">
        <v>29</v>
      </c>
      <c r="D112" s="225">
        <v>45776</v>
      </c>
      <c r="E112" s="217">
        <v>17.925000000000001</v>
      </c>
      <c r="F112" s="6"/>
      <c r="G112">
        <v>12</v>
      </c>
      <c r="H112" s="228">
        <v>11</v>
      </c>
      <c r="I112" s="71">
        <v>9</v>
      </c>
      <c r="J112" s="6"/>
      <c r="K112" s="78"/>
      <c r="L112" s="136"/>
      <c r="M112" s="137"/>
      <c r="N112" s="137"/>
      <c r="O112" s="137"/>
      <c r="P112" s="208"/>
      <c r="Q112" s="137"/>
      <c r="R112" s="6"/>
      <c r="S112" s="6"/>
      <c r="T112" s="6"/>
      <c r="U112" s="137"/>
      <c r="V112" s="57"/>
    </row>
    <row r="113" spans="1:22" ht="15.75" customHeight="1" x14ac:dyDescent="0.25">
      <c r="A113" s="3">
        <v>2025</v>
      </c>
      <c r="B113" s="210">
        <v>4</v>
      </c>
      <c r="C113" s="211">
        <v>30</v>
      </c>
      <c r="D113" s="225">
        <v>45777</v>
      </c>
      <c r="E113" s="217">
        <v>8.9</v>
      </c>
      <c r="F113" s="6"/>
      <c r="G113">
        <v>19</v>
      </c>
      <c r="H113" s="228">
        <v>8</v>
      </c>
      <c r="I113" s="71">
        <v>4</v>
      </c>
      <c r="J113" s="6"/>
      <c r="K113" s="78"/>
      <c r="L113" s="136"/>
      <c r="M113" s="137"/>
      <c r="N113" s="137"/>
      <c r="O113" s="137"/>
      <c r="P113" s="208"/>
      <c r="Q113" s="137"/>
      <c r="R113" s="6"/>
      <c r="S113" s="6"/>
      <c r="T113" s="6"/>
      <c r="U113" s="137"/>
      <c r="V113" s="57"/>
    </row>
    <row r="114" spans="1:22" ht="15.75" customHeight="1" x14ac:dyDescent="0.25">
      <c r="A114" s="3">
        <v>2025</v>
      </c>
      <c r="B114" s="210">
        <v>5</v>
      </c>
      <c r="C114" s="210">
        <v>1</v>
      </c>
      <c r="D114" s="225">
        <v>45778</v>
      </c>
      <c r="E114" s="216">
        <v>10.171428571428573</v>
      </c>
      <c r="F114" s="6"/>
      <c r="G114">
        <v>31</v>
      </c>
      <c r="H114" s="228">
        <v>14</v>
      </c>
      <c r="I114" s="71">
        <v>6</v>
      </c>
      <c r="J114" s="71">
        <v>7</v>
      </c>
      <c r="K114" s="78"/>
      <c r="L114" s="136"/>
      <c r="M114" s="137"/>
      <c r="N114" s="137"/>
      <c r="O114" s="137"/>
      <c r="P114" s="208"/>
      <c r="Q114" s="137"/>
      <c r="R114" s="6"/>
      <c r="S114" s="6"/>
      <c r="T114" s="6"/>
      <c r="U114" s="137"/>
      <c r="V114" s="57"/>
    </row>
    <row r="115" spans="1:22" ht="15.75" customHeight="1" x14ac:dyDescent="0.25">
      <c r="A115" s="3">
        <v>2025</v>
      </c>
      <c r="B115" s="210">
        <v>5</v>
      </c>
      <c r="C115" s="211">
        <v>2</v>
      </c>
      <c r="D115" s="225">
        <v>45779</v>
      </c>
      <c r="E115" s="217">
        <v>11.587499999999999</v>
      </c>
      <c r="F115" s="6"/>
      <c r="G115">
        <v>44</v>
      </c>
      <c r="H115" s="228">
        <v>22</v>
      </c>
      <c r="I115" s="71">
        <v>8</v>
      </c>
      <c r="J115" s="71">
        <v>9</v>
      </c>
      <c r="K115" s="78"/>
      <c r="L115" s="136"/>
      <c r="M115" s="137"/>
      <c r="N115" s="137"/>
      <c r="O115" s="137"/>
      <c r="P115" s="208"/>
      <c r="Q115" s="137"/>
      <c r="R115" s="6"/>
      <c r="S115" s="6"/>
      <c r="T115" s="6"/>
      <c r="U115" s="137"/>
      <c r="V115" s="57"/>
    </row>
    <row r="116" spans="1:22" ht="15.75" customHeight="1" x14ac:dyDescent="0.25">
      <c r="A116" s="3">
        <v>2025</v>
      </c>
      <c r="B116" s="210">
        <v>5</v>
      </c>
      <c r="C116" s="211">
        <v>3</v>
      </c>
      <c r="D116" s="225">
        <v>45780</v>
      </c>
      <c r="E116" s="217">
        <v>8.5875000000000004</v>
      </c>
      <c r="F116" s="6"/>
      <c r="G116">
        <v>70</v>
      </c>
      <c r="H116" s="228">
        <v>37</v>
      </c>
      <c r="I116" s="71">
        <v>4</v>
      </c>
      <c r="J116" s="71">
        <v>6</v>
      </c>
      <c r="K116" s="78"/>
      <c r="L116" s="6"/>
      <c r="M116" s="137"/>
      <c r="N116" s="137"/>
      <c r="O116" s="137"/>
      <c r="P116" s="208"/>
      <c r="Q116" s="137"/>
      <c r="R116" s="6"/>
      <c r="S116" s="6"/>
      <c r="T116" s="6"/>
      <c r="U116" s="137"/>
      <c r="V116" s="57"/>
    </row>
    <row r="117" spans="1:22" ht="15.75" customHeight="1" x14ac:dyDescent="0.25">
      <c r="A117" s="3">
        <v>2025</v>
      </c>
      <c r="B117" s="210">
        <v>5</v>
      </c>
      <c r="C117" s="211">
        <v>4</v>
      </c>
      <c r="D117" s="225">
        <v>45781</v>
      </c>
      <c r="E117" s="217">
        <v>8.0249999999999986</v>
      </c>
      <c r="F117" s="6"/>
      <c r="G117">
        <v>85</v>
      </c>
      <c r="H117" s="228">
        <v>56</v>
      </c>
      <c r="I117" s="71">
        <v>3</v>
      </c>
      <c r="J117" s="71">
        <v>8</v>
      </c>
      <c r="K117" s="78"/>
      <c r="L117" s="6"/>
      <c r="M117" s="137"/>
      <c r="N117" s="137"/>
      <c r="O117" s="137"/>
      <c r="P117" s="208"/>
      <c r="Q117" s="137"/>
      <c r="R117" s="6"/>
      <c r="S117" s="6"/>
      <c r="T117" s="6"/>
      <c r="U117" s="137"/>
      <c r="V117" s="57"/>
    </row>
    <row r="118" spans="1:22" ht="15.75" customHeight="1" x14ac:dyDescent="0.25">
      <c r="A118" s="3">
        <v>2025</v>
      </c>
      <c r="B118" s="210">
        <v>5</v>
      </c>
      <c r="C118" s="211">
        <v>5</v>
      </c>
      <c r="D118" s="225">
        <v>45782</v>
      </c>
      <c r="E118" s="217">
        <v>14.937499999999998</v>
      </c>
      <c r="F118" s="6"/>
      <c r="G118">
        <v>106</v>
      </c>
      <c r="H118" s="228">
        <v>92</v>
      </c>
      <c r="I118" s="71">
        <v>21</v>
      </c>
      <c r="J118" s="71">
        <v>33</v>
      </c>
      <c r="K118">
        <v>5</v>
      </c>
      <c r="L118" s="6"/>
      <c r="M118" s="137"/>
      <c r="N118" s="137"/>
      <c r="O118" s="137"/>
      <c r="P118" s="208"/>
      <c r="Q118" s="137"/>
      <c r="R118" s="6"/>
      <c r="S118" s="6"/>
      <c r="T118" s="6"/>
      <c r="U118" s="137"/>
      <c r="V118" s="57"/>
    </row>
    <row r="119" spans="1:22" ht="15.75" customHeight="1" x14ac:dyDescent="0.25">
      <c r="A119" s="3">
        <v>2025</v>
      </c>
      <c r="B119" s="210">
        <v>5</v>
      </c>
      <c r="C119" s="211">
        <v>6</v>
      </c>
      <c r="D119" s="225">
        <v>45783</v>
      </c>
      <c r="E119" s="217">
        <v>13.685714285714285</v>
      </c>
      <c r="F119" s="6"/>
      <c r="G119">
        <v>174</v>
      </c>
      <c r="H119" s="228">
        <v>137</v>
      </c>
      <c r="I119" s="71">
        <v>13</v>
      </c>
      <c r="J119" s="71">
        <v>12</v>
      </c>
      <c r="K119">
        <v>15</v>
      </c>
      <c r="L119" s="6"/>
      <c r="M119" s="137"/>
      <c r="N119" s="137"/>
      <c r="O119" s="137"/>
      <c r="P119" s="208"/>
      <c r="Q119" s="137"/>
      <c r="R119" s="6"/>
      <c r="S119" s="137"/>
      <c r="T119" s="6"/>
      <c r="U119" s="137"/>
      <c r="V119" s="57"/>
    </row>
    <row r="120" spans="1:22" ht="15.75" customHeight="1" x14ac:dyDescent="0.25">
      <c r="A120" s="3">
        <v>2025</v>
      </c>
      <c r="B120" s="210">
        <v>5</v>
      </c>
      <c r="C120" s="211">
        <v>7</v>
      </c>
      <c r="D120" s="225">
        <v>45784</v>
      </c>
      <c r="E120" s="217">
        <v>13.225</v>
      </c>
      <c r="F120" s="6"/>
      <c r="G120">
        <v>255</v>
      </c>
      <c r="H120" s="228">
        <v>190</v>
      </c>
      <c r="I120" s="71">
        <v>10</v>
      </c>
      <c r="J120" s="71">
        <v>5</v>
      </c>
      <c r="K120">
        <v>28</v>
      </c>
      <c r="L120" s="6"/>
      <c r="M120" s="137"/>
      <c r="N120" s="137"/>
      <c r="O120" s="137"/>
      <c r="P120" s="208"/>
      <c r="Q120" s="137"/>
      <c r="R120" s="6"/>
      <c r="S120" s="137"/>
      <c r="T120" s="6"/>
      <c r="U120" s="137"/>
      <c r="V120" s="57"/>
    </row>
    <row r="121" spans="1:22" ht="15.75" customHeight="1" x14ac:dyDescent="0.25">
      <c r="A121" s="3">
        <v>2025</v>
      </c>
      <c r="B121" s="210">
        <v>5</v>
      </c>
      <c r="C121" s="211">
        <v>8</v>
      </c>
      <c r="D121" s="225">
        <v>45785</v>
      </c>
      <c r="E121" s="217">
        <v>16.066666666666666</v>
      </c>
      <c r="F121" s="6"/>
      <c r="G121">
        <v>436</v>
      </c>
      <c r="H121" s="228">
        <v>232</v>
      </c>
      <c r="I121" s="71">
        <v>7</v>
      </c>
      <c r="J121" s="71">
        <v>4</v>
      </c>
      <c r="K121">
        <v>35</v>
      </c>
      <c r="L121" s="6"/>
      <c r="M121" s="137"/>
      <c r="N121" s="137"/>
      <c r="O121" s="137"/>
      <c r="P121" s="208"/>
      <c r="Q121" s="137"/>
      <c r="R121" s="6"/>
      <c r="S121" s="137"/>
      <c r="T121" s="6"/>
      <c r="U121" s="137"/>
      <c r="V121" s="57"/>
    </row>
    <row r="122" spans="1:22" ht="15.75" customHeight="1" x14ac:dyDescent="0.25">
      <c r="A122" s="3">
        <v>2025</v>
      </c>
      <c r="B122" s="210">
        <v>5</v>
      </c>
      <c r="C122" s="211">
        <v>9</v>
      </c>
      <c r="D122" s="225">
        <v>45786</v>
      </c>
      <c r="E122" s="217">
        <v>20.214285714285715</v>
      </c>
      <c r="F122" s="6"/>
      <c r="G122">
        <v>599</v>
      </c>
      <c r="H122" s="228">
        <v>250</v>
      </c>
      <c r="I122" s="71">
        <v>5</v>
      </c>
      <c r="J122" s="71">
        <v>3</v>
      </c>
      <c r="K122">
        <v>36</v>
      </c>
      <c r="L122" s="6"/>
      <c r="M122" s="137"/>
      <c r="N122" s="137"/>
      <c r="O122" s="137"/>
      <c r="P122" s="208"/>
      <c r="Q122" s="137"/>
      <c r="R122" s="6"/>
      <c r="S122" s="137"/>
      <c r="T122" s="6"/>
      <c r="U122" s="137"/>
      <c r="V122" s="57"/>
    </row>
    <row r="123" spans="1:22" ht="15.75" customHeight="1" x14ac:dyDescent="0.25">
      <c r="A123" s="3">
        <v>2025</v>
      </c>
      <c r="B123" s="210">
        <v>5</v>
      </c>
      <c r="C123" s="211">
        <v>10</v>
      </c>
      <c r="D123" s="225">
        <v>45787</v>
      </c>
      <c r="E123" s="217">
        <v>21.900000000000002</v>
      </c>
      <c r="F123" s="6"/>
      <c r="G123">
        <v>758</v>
      </c>
      <c r="H123" s="228">
        <v>367</v>
      </c>
      <c r="I123" s="71">
        <v>3</v>
      </c>
      <c r="J123" s="71">
        <v>5</v>
      </c>
      <c r="K123" s="71">
        <v>34</v>
      </c>
      <c r="L123" s="6"/>
      <c r="M123" s="137"/>
      <c r="N123" s="137"/>
      <c r="O123" s="137"/>
      <c r="P123" s="208"/>
      <c r="Q123" s="137"/>
      <c r="R123" s="6"/>
      <c r="S123" s="137"/>
      <c r="T123" s="6"/>
      <c r="U123" s="137"/>
      <c r="V123" s="57"/>
    </row>
    <row r="124" spans="1:22" ht="15.75" customHeight="1" x14ac:dyDescent="0.25">
      <c r="A124" s="3">
        <v>2025</v>
      </c>
      <c r="B124" s="210">
        <v>5</v>
      </c>
      <c r="C124" s="211">
        <v>11</v>
      </c>
      <c r="D124" s="225">
        <v>45788</v>
      </c>
      <c r="E124" s="217">
        <v>14.314285714285713</v>
      </c>
      <c r="F124" s="6"/>
      <c r="G124">
        <v>540</v>
      </c>
      <c r="H124" s="228">
        <v>160</v>
      </c>
      <c r="I124" s="71">
        <v>2</v>
      </c>
      <c r="J124" s="6"/>
      <c r="K124">
        <v>25</v>
      </c>
      <c r="L124" s="6"/>
      <c r="M124" s="6"/>
      <c r="N124" s="137"/>
      <c r="O124" s="137"/>
      <c r="P124" s="208"/>
      <c r="Q124" s="137"/>
      <c r="R124" s="6"/>
      <c r="S124" s="137"/>
      <c r="T124" s="6"/>
      <c r="U124" s="137"/>
      <c r="V124" s="57"/>
    </row>
    <row r="125" spans="1:22" ht="15.75" customHeight="1" x14ac:dyDescent="0.25">
      <c r="A125" s="3">
        <v>2025</v>
      </c>
      <c r="B125" s="210">
        <v>5</v>
      </c>
      <c r="C125" s="211">
        <v>12</v>
      </c>
      <c r="D125" s="225">
        <v>45789</v>
      </c>
      <c r="E125" s="217">
        <v>11.816666666666668</v>
      </c>
      <c r="F125" s="6"/>
      <c r="G125">
        <v>380</v>
      </c>
      <c r="H125" s="227">
        <v>1</v>
      </c>
      <c r="I125" s="78"/>
      <c r="J125" s="6"/>
      <c r="K125">
        <v>12</v>
      </c>
      <c r="L125">
        <v>8</v>
      </c>
      <c r="M125" s="6"/>
      <c r="N125" s="137"/>
      <c r="O125" s="6"/>
      <c r="P125" s="208"/>
      <c r="Q125" s="137"/>
      <c r="R125" s="6"/>
      <c r="S125" s="137"/>
      <c r="T125" s="6"/>
      <c r="U125" s="137"/>
      <c r="V125" s="57"/>
    </row>
    <row r="126" spans="1:22" ht="15.75" customHeight="1" x14ac:dyDescent="0.25">
      <c r="A126" s="3">
        <v>2025</v>
      </c>
      <c r="B126" s="210">
        <v>5</v>
      </c>
      <c r="C126" s="211">
        <v>13</v>
      </c>
      <c r="D126" s="225">
        <v>45790</v>
      </c>
      <c r="E126" s="217">
        <v>12.012499999999999</v>
      </c>
      <c r="F126" s="6"/>
      <c r="G126">
        <v>262</v>
      </c>
      <c r="H126" s="227">
        <v>1</v>
      </c>
      <c r="I126" s="78"/>
      <c r="J126" s="6"/>
      <c r="K126">
        <v>3</v>
      </c>
      <c r="L126">
        <v>24</v>
      </c>
      <c r="M126" s="6"/>
      <c r="N126" s="137"/>
      <c r="O126" s="6"/>
      <c r="P126" s="208"/>
      <c r="Q126" s="137"/>
      <c r="R126" s="6"/>
      <c r="S126" s="137"/>
      <c r="T126" s="6"/>
      <c r="U126" s="137"/>
      <c r="V126" s="57"/>
    </row>
    <row r="127" spans="1:22" ht="15.75" customHeight="1" x14ac:dyDescent="0.25">
      <c r="A127" s="3">
        <v>2025</v>
      </c>
      <c r="B127" s="210">
        <v>5</v>
      </c>
      <c r="C127" s="211">
        <v>14</v>
      </c>
      <c r="D127" s="225">
        <v>45791</v>
      </c>
      <c r="E127" s="217">
        <v>12.424999999999999</v>
      </c>
      <c r="F127" s="6"/>
      <c r="G127">
        <v>171</v>
      </c>
      <c r="H127" s="227">
        <v>1</v>
      </c>
      <c r="I127" s="78"/>
      <c r="J127" s="6"/>
      <c r="K127" s="78"/>
      <c r="L127">
        <v>57</v>
      </c>
      <c r="M127" s="6"/>
      <c r="N127" s="137"/>
      <c r="O127" s="6"/>
      <c r="P127" s="208"/>
      <c r="Q127" s="137"/>
      <c r="R127" s="6"/>
      <c r="S127" s="137"/>
      <c r="T127" s="6"/>
      <c r="U127" s="137"/>
      <c r="V127" s="57"/>
    </row>
    <row r="128" spans="1:22" ht="15.75" customHeight="1" x14ac:dyDescent="0.25">
      <c r="A128" s="3">
        <v>2025</v>
      </c>
      <c r="B128" s="210">
        <v>5</v>
      </c>
      <c r="C128" s="211">
        <v>15</v>
      </c>
      <c r="D128" s="225">
        <v>45792</v>
      </c>
      <c r="E128" s="217">
        <v>13.262500000000001</v>
      </c>
      <c r="F128" s="6"/>
      <c r="G128">
        <v>109</v>
      </c>
      <c r="H128" s="227">
        <v>1</v>
      </c>
      <c r="I128" s="78"/>
      <c r="J128" s="6"/>
      <c r="K128" s="78"/>
      <c r="L128">
        <v>121</v>
      </c>
      <c r="M128" s="6"/>
      <c r="N128" s="137"/>
      <c r="O128" s="6"/>
      <c r="P128" s="208"/>
      <c r="Q128" s="137"/>
      <c r="R128" s="6"/>
      <c r="S128" s="137"/>
      <c r="T128" s="6"/>
      <c r="U128" s="137"/>
      <c r="V128" s="57"/>
    </row>
    <row r="129" spans="1:22" ht="15.75" customHeight="1" x14ac:dyDescent="0.25">
      <c r="A129" s="3">
        <v>2025</v>
      </c>
      <c r="B129" s="210">
        <v>5</v>
      </c>
      <c r="C129" s="211">
        <v>16</v>
      </c>
      <c r="D129" s="225">
        <v>45793</v>
      </c>
      <c r="E129" s="217">
        <v>12.66</v>
      </c>
      <c r="F129" s="6"/>
      <c r="G129">
        <v>61</v>
      </c>
      <c r="H129" s="227">
        <v>1</v>
      </c>
      <c r="I129" s="78"/>
      <c r="J129" s="6"/>
      <c r="K129" s="78"/>
      <c r="L129">
        <v>214</v>
      </c>
      <c r="M129" s="71"/>
      <c r="N129" s="137"/>
      <c r="O129" s="6"/>
      <c r="P129" s="208"/>
      <c r="Q129" s="137"/>
      <c r="R129" s="6"/>
      <c r="S129" s="137"/>
      <c r="T129" s="6"/>
      <c r="U129" s="137"/>
      <c r="V129" s="57"/>
    </row>
    <row r="130" spans="1:22" ht="15.75" customHeight="1" x14ac:dyDescent="0.25">
      <c r="A130" s="3">
        <v>2025</v>
      </c>
      <c r="B130" s="210">
        <v>5</v>
      </c>
      <c r="C130" s="211">
        <v>17</v>
      </c>
      <c r="D130" s="225">
        <v>45794</v>
      </c>
      <c r="E130" s="217">
        <v>18.785714285714285</v>
      </c>
      <c r="F130" s="6"/>
      <c r="G130">
        <v>53</v>
      </c>
      <c r="H130" s="6"/>
      <c r="I130" s="78"/>
      <c r="J130" s="6"/>
      <c r="K130" s="78"/>
      <c r="L130" s="71">
        <v>387</v>
      </c>
      <c r="M130" s="71"/>
      <c r="N130" s="137"/>
      <c r="O130" s="137"/>
      <c r="P130" s="208"/>
      <c r="Q130" s="137"/>
      <c r="R130" s="6"/>
      <c r="S130" s="137"/>
      <c r="T130" s="6"/>
      <c r="U130" s="137"/>
      <c r="V130" s="57"/>
    </row>
    <row r="131" spans="1:22" ht="15.75" customHeight="1" x14ac:dyDescent="0.25">
      <c r="A131" s="3">
        <v>2025</v>
      </c>
      <c r="B131" s="210">
        <v>5</v>
      </c>
      <c r="C131" s="211">
        <v>18</v>
      </c>
      <c r="D131" s="225">
        <v>45795</v>
      </c>
      <c r="E131" s="217">
        <v>19.45</v>
      </c>
      <c r="F131" s="6"/>
      <c r="G131">
        <v>46</v>
      </c>
      <c r="H131" s="6"/>
      <c r="I131" s="78"/>
      <c r="J131" s="6"/>
      <c r="K131" s="78"/>
      <c r="L131">
        <v>577</v>
      </c>
      <c r="M131" s="71"/>
      <c r="N131" s="137"/>
      <c r="O131" s="137"/>
      <c r="P131" s="208"/>
      <c r="Q131" s="137"/>
      <c r="R131" s="6"/>
      <c r="S131" s="137"/>
      <c r="T131" s="6"/>
      <c r="U131" s="137"/>
      <c r="V131" s="57"/>
    </row>
    <row r="132" spans="1:22" ht="15.75" customHeight="1" x14ac:dyDescent="0.25">
      <c r="A132" s="3">
        <v>2025</v>
      </c>
      <c r="B132" s="210">
        <v>5</v>
      </c>
      <c r="C132" s="211">
        <v>19</v>
      </c>
      <c r="D132" s="225">
        <v>45796</v>
      </c>
      <c r="E132" s="217">
        <v>14.799999999999999</v>
      </c>
      <c r="F132" s="6"/>
      <c r="G132">
        <v>35</v>
      </c>
      <c r="H132" s="6"/>
      <c r="I132" s="78"/>
      <c r="J132" s="6"/>
      <c r="K132" s="78"/>
      <c r="L132">
        <v>215</v>
      </c>
      <c r="M132" s="71"/>
      <c r="N132" s="137"/>
      <c r="O132" s="137"/>
      <c r="P132" s="208"/>
      <c r="Q132" s="137"/>
      <c r="R132" s="6"/>
      <c r="S132" s="137"/>
      <c r="T132" s="6"/>
      <c r="U132" s="137"/>
      <c r="V132" s="57"/>
    </row>
    <row r="133" spans="1:22" ht="15.75" customHeight="1" x14ac:dyDescent="0.25">
      <c r="A133" s="3">
        <v>2025</v>
      </c>
      <c r="B133" s="210">
        <v>5</v>
      </c>
      <c r="C133" s="211">
        <v>20</v>
      </c>
      <c r="D133" s="225">
        <v>45797</v>
      </c>
      <c r="E133" s="217">
        <v>16.037500000000001</v>
      </c>
      <c r="F133" s="6"/>
      <c r="G133">
        <v>27</v>
      </c>
      <c r="H133" s="6"/>
      <c r="I133" s="78"/>
      <c r="J133" s="6"/>
      <c r="K133" s="78"/>
      <c r="L133">
        <v>342</v>
      </c>
      <c r="M133" s="71"/>
      <c r="N133" s="137"/>
      <c r="O133" s="137"/>
      <c r="P133" s="208"/>
      <c r="Q133" s="137"/>
      <c r="R133" s="6"/>
      <c r="S133" s="137"/>
      <c r="T133" s="6"/>
      <c r="U133" s="137"/>
      <c r="V133" s="57"/>
    </row>
    <row r="134" spans="1:22" ht="15.75" customHeight="1" x14ac:dyDescent="0.25">
      <c r="A134" s="3">
        <v>2025</v>
      </c>
      <c r="B134" s="210">
        <v>5</v>
      </c>
      <c r="C134" s="211">
        <v>21</v>
      </c>
      <c r="D134" s="225">
        <v>45798</v>
      </c>
      <c r="E134" s="217">
        <v>19.4375</v>
      </c>
      <c r="F134" s="6"/>
      <c r="G134">
        <v>13</v>
      </c>
      <c r="H134" s="6"/>
      <c r="I134" s="78"/>
      <c r="J134" s="6"/>
      <c r="K134" s="78"/>
      <c r="L134">
        <v>434</v>
      </c>
      <c r="M134" s="71"/>
      <c r="N134" s="137"/>
      <c r="O134" s="137"/>
      <c r="P134" s="208"/>
      <c r="Q134" s="137"/>
      <c r="R134" s="6"/>
      <c r="S134" s="137"/>
      <c r="T134" s="6"/>
      <c r="U134" s="137"/>
      <c r="V134" s="57"/>
    </row>
    <row r="135" spans="1:22" ht="15.75" customHeight="1" x14ac:dyDescent="0.25">
      <c r="A135" s="3">
        <v>2025</v>
      </c>
      <c r="B135" s="210">
        <v>5</v>
      </c>
      <c r="C135" s="211">
        <v>22</v>
      </c>
      <c r="D135" s="225">
        <v>45799</v>
      </c>
      <c r="E135" s="217">
        <v>21.962499999999999</v>
      </c>
      <c r="F135" s="6"/>
      <c r="G135">
        <v>4</v>
      </c>
      <c r="H135" s="6"/>
      <c r="I135" s="78"/>
      <c r="J135" s="6"/>
      <c r="K135" s="78"/>
      <c r="L135">
        <v>212</v>
      </c>
      <c r="M135" s="71"/>
      <c r="N135" s="234">
        <v>1</v>
      </c>
      <c r="O135" s="137"/>
      <c r="P135" s="208"/>
      <c r="Q135" s="137"/>
      <c r="R135" s="6"/>
      <c r="S135" s="137"/>
      <c r="T135" s="6"/>
      <c r="U135" s="137"/>
      <c r="V135" s="57"/>
    </row>
    <row r="136" spans="1:22" ht="15.75" customHeight="1" x14ac:dyDescent="0.25">
      <c r="A136" s="3">
        <v>2025</v>
      </c>
      <c r="B136" s="210">
        <v>5</v>
      </c>
      <c r="C136" s="211">
        <v>23</v>
      </c>
      <c r="D136" s="225">
        <v>45800</v>
      </c>
      <c r="E136" s="217">
        <v>24.099999999999998</v>
      </c>
      <c r="F136" s="6"/>
      <c r="G136">
        <v>1</v>
      </c>
      <c r="H136" s="6"/>
      <c r="I136" s="78"/>
      <c r="J136" s="6"/>
      <c r="K136" s="78"/>
      <c r="L136">
        <v>98</v>
      </c>
      <c r="M136" s="71">
        <v>3</v>
      </c>
      <c r="N136" s="234">
        <v>3</v>
      </c>
      <c r="O136" s="137"/>
      <c r="P136" s="208"/>
      <c r="Q136" s="137"/>
      <c r="R136" s="6"/>
      <c r="S136" s="137"/>
      <c r="T136" s="6"/>
      <c r="U136" s="137"/>
      <c r="V136" s="57"/>
    </row>
    <row r="137" spans="1:22" ht="15.75" customHeight="1" x14ac:dyDescent="0.25">
      <c r="A137" s="3">
        <v>2025</v>
      </c>
      <c r="B137" s="210">
        <v>5</v>
      </c>
      <c r="C137" s="211">
        <v>24</v>
      </c>
      <c r="D137" s="225">
        <v>45801</v>
      </c>
      <c r="E137" s="217">
        <v>18.512499999999999</v>
      </c>
      <c r="F137" s="6"/>
      <c r="G137" s="78"/>
      <c r="H137" s="6"/>
      <c r="I137" s="78"/>
      <c r="J137" s="6"/>
      <c r="K137" s="78"/>
      <c r="L137">
        <v>47</v>
      </c>
      <c r="M137" s="71">
        <v>15</v>
      </c>
      <c r="N137" s="234">
        <v>5</v>
      </c>
      <c r="O137" s="137"/>
      <c r="P137" s="208"/>
      <c r="Q137" s="137"/>
      <c r="R137" s="6"/>
      <c r="S137" s="137"/>
      <c r="T137" s="6"/>
      <c r="U137" s="137"/>
      <c r="V137" s="57"/>
    </row>
    <row r="138" spans="1:22" ht="15.75" customHeight="1" x14ac:dyDescent="0.25">
      <c r="A138" s="3">
        <v>2025</v>
      </c>
      <c r="B138" s="210">
        <v>5</v>
      </c>
      <c r="C138" s="211">
        <v>25</v>
      </c>
      <c r="D138" s="225">
        <v>45802</v>
      </c>
      <c r="E138" s="217">
        <v>16.287500000000001</v>
      </c>
      <c r="F138" s="6"/>
      <c r="G138" s="78"/>
      <c r="H138" s="6"/>
      <c r="I138" s="78"/>
      <c r="J138" s="6"/>
      <c r="K138" s="78"/>
      <c r="L138">
        <v>19</v>
      </c>
      <c r="M138" s="71">
        <v>17</v>
      </c>
      <c r="N138" s="234">
        <v>4</v>
      </c>
      <c r="O138" s="137"/>
      <c r="P138" s="208"/>
      <c r="Q138" s="137"/>
      <c r="R138" s="6"/>
      <c r="S138" s="137"/>
      <c r="T138" s="6"/>
      <c r="U138" s="137"/>
      <c r="V138" s="57"/>
    </row>
    <row r="139" spans="1:22" ht="15.75" customHeight="1" x14ac:dyDescent="0.25">
      <c r="A139" s="3">
        <v>2025</v>
      </c>
      <c r="B139" s="210">
        <v>5</v>
      </c>
      <c r="C139" s="211">
        <v>26</v>
      </c>
      <c r="D139" s="225">
        <v>45803</v>
      </c>
      <c r="E139" s="217">
        <v>11.737499999999999</v>
      </c>
      <c r="F139" s="6"/>
      <c r="G139" s="78"/>
      <c r="H139" s="6"/>
      <c r="I139" s="78"/>
      <c r="J139" s="6"/>
      <c r="K139" s="78"/>
      <c r="L139">
        <v>2</v>
      </c>
      <c r="M139" s="71">
        <v>16</v>
      </c>
      <c r="N139" s="234">
        <v>3</v>
      </c>
      <c r="O139" s="137"/>
      <c r="P139" s="208"/>
      <c r="Q139" s="137"/>
      <c r="R139" s="6"/>
      <c r="S139" s="137"/>
      <c r="T139" s="6"/>
      <c r="U139" s="137"/>
      <c r="V139" s="57"/>
    </row>
    <row r="140" spans="1:22" ht="15.75" customHeight="1" x14ac:dyDescent="0.25">
      <c r="A140" s="3">
        <v>2025</v>
      </c>
      <c r="B140" s="210">
        <v>5</v>
      </c>
      <c r="C140" s="211">
        <v>27</v>
      </c>
      <c r="D140" s="225">
        <v>45804</v>
      </c>
      <c r="E140" s="217">
        <v>5.3375000000000004</v>
      </c>
      <c r="F140" s="6"/>
      <c r="G140" s="78"/>
      <c r="H140" s="6"/>
      <c r="I140" s="78"/>
      <c r="J140" s="6"/>
      <c r="K140" s="78"/>
      <c r="L140" s="6"/>
      <c r="M140" s="71">
        <v>10</v>
      </c>
      <c r="N140" s="234">
        <v>1</v>
      </c>
      <c r="O140" s="137"/>
      <c r="P140" s="208"/>
      <c r="Q140" s="137"/>
      <c r="R140" s="6"/>
      <c r="S140" s="137"/>
      <c r="T140" s="6"/>
      <c r="U140" s="137"/>
      <c r="V140" s="57"/>
    </row>
    <row r="141" spans="1:22" ht="15.75" customHeight="1" x14ac:dyDescent="0.25">
      <c r="A141" s="3">
        <v>2025</v>
      </c>
      <c r="B141" s="210">
        <v>5</v>
      </c>
      <c r="C141" s="211">
        <v>28</v>
      </c>
      <c r="D141" s="225">
        <v>45805</v>
      </c>
      <c r="E141" s="217">
        <v>4.9666666666666659</v>
      </c>
      <c r="F141" s="6"/>
      <c r="G141" s="78"/>
      <c r="H141" s="6"/>
      <c r="I141" s="78"/>
      <c r="J141" s="6"/>
      <c r="K141" s="78"/>
      <c r="L141" s="6"/>
      <c r="M141" s="71">
        <v>9</v>
      </c>
      <c r="N141" s="234">
        <v>1</v>
      </c>
      <c r="O141" s="137"/>
      <c r="P141" s="208"/>
      <c r="Q141" s="137"/>
      <c r="R141" s="6"/>
      <c r="S141" s="137"/>
      <c r="T141" s="6"/>
      <c r="U141" s="137"/>
      <c r="V141" s="57"/>
    </row>
    <row r="142" spans="1:22" ht="15.75" customHeight="1" x14ac:dyDescent="0.25">
      <c r="A142" s="3">
        <v>2025</v>
      </c>
      <c r="B142" s="210">
        <v>5</v>
      </c>
      <c r="C142" s="211">
        <v>29</v>
      </c>
      <c r="D142" s="225">
        <v>45806</v>
      </c>
      <c r="E142" s="217">
        <v>8.2285714285714295</v>
      </c>
      <c r="F142" s="6"/>
      <c r="G142" s="78"/>
      <c r="H142" s="6"/>
      <c r="I142" s="78"/>
      <c r="J142" s="6"/>
      <c r="K142" s="78"/>
      <c r="L142" s="6"/>
      <c r="M142" s="71">
        <v>13</v>
      </c>
      <c r="N142" s="234">
        <v>1</v>
      </c>
      <c r="O142" s="137"/>
      <c r="P142" s="208"/>
      <c r="Q142" s="137"/>
      <c r="R142" s="6"/>
      <c r="S142" s="137"/>
      <c r="T142" s="6"/>
      <c r="U142" s="137"/>
      <c r="V142" s="57"/>
    </row>
    <row r="143" spans="1:22" ht="15.75" customHeight="1" x14ac:dyDescent="0.25">
      <c r="A143" s="3">
        <v>2025</v>
      </c>
      <c r="B143" s="210">
        <v>5</v>
      </c>
      <c r="C143" s="211">
        <v>30</v>
      </c>
      <c r="D143" s="225">
        <v>45807</v>
      </c>
      <c r="E143" s="217">
        <v>9.5166666666666657</v>
      </c>
      <c r="F143" s="6"/>
      <c r="G143" s="78"/>
      <c r="H143" s="6"/>
      <c r="I143" s="78"/>
      <c r="J143" s="6"/>
      <c r="K143" s="78"/>
      <c r="L143" s="6"/>
      <c r="M143" s="71">
        <v>20</v>
      </c>
      <c r="N143" s="234">
        <v>2</v>
      </c>
      <c r="O143" s="137"/>
      <c r="P143" s="208"/>
      <c r="Q143" s="137"/>
      <c r="R143" s="6"/>
      <c r="S143" s="137"/>
      <c r="T143" s="6"/>
      <c r="U143" s="137"/>
      <c r="V143" s="57"/>
    </row>
    <row r="144" spans="1:22" ht="15.75" customHeight="1" x14ac:dyDescent="0.25">
      <c r="A144" s="3">
        <v>2025</v>
      </c>
      <c r="B144" s="210">
        <v>5</v>
      </c>
      <c r="C144" s="211">
        <v>31</v>
      </c>
      <c r="D144" s="225">
        <v>45808</v>
      </c>
      <c r="E144" s="217">
        <v>18.225000000000001</v>
      </c>
      <c r="F144" s="6"/>
      <c r="G144" s="78"/>
      <c r="H144" s="6"/>
      <c r="I144" s="78"/>
      <c r="J144" s="6"/>
      <c r="K144" s="78"/>
      <c r="L144" s="6"/>
      <c r="M144" s="71">
        <v>26</v>
      </c>
      <c r="N144" s="234">
        <v>4</v>
      </c>
      <c r="O144" s="137"/>
      <c r="P144" s="208"/>
      <c r="Q144" s="137"/>
      <c r="R144" s="6"/>
      <c r="S144" s="137"/>
      <c r="T144" s="6"/>
      <c r="U144" s="137"/>
      <c r="V144" s="57"/>
    </row>
    <row r="145" spans="1:22" ht="15.75" customHeight="1" x14ac:dyDescent="0.25">
      <c r="A145" s="3">
        <v>2025</v>
      </c>
      <c r="B145" s="210">
        <v>6</v>
      </c>
      <c r="C145" s="210">
        <v>1</v>
      </c>
      <c r="D145" s="225">
        <v>45809</v>
      </c>
      <c r="E145" s="216">
        <v>19.183333333333334</v>
      </c>
      <c r="F145" s="6"/>
      <c r="G145" s="78"/>
      <c r="H145" s="6"/>
      <c r="I145" s="78"/>
      <c r="J145" s="6"/>
      <c r="K145" s="78"/>
      <c r="L145" s="6"/>
      <c r="M145" s="71">
        <v>31</v>
      </c>
      <c r="N145" s="234">
        <v>6</v>
      </c>
      <c r="O145" s="137"/>
      <c r="P145" s="208"/>
      <c r="Q145" s="137"/>
      <c r="R145" s="6"/>
      <c r="S145" s="137"/>
      <c r="T145" s="6"/>
      <c r="U145" s="137"/>
      <c r="V145" s="57"/>
    </row>
    <row r="146" spans="1:22" ht="15.75" customHeight="1" x14ac:dyDescent="0.25">
      <c r="A146" s="3">
        <v>2025</v>
      </c>
      <c r="B146" s="210">
        <v>6</v>
      </c>
      <c r="C146" s="211">
        <v>2</v>
      </c>
      <c r="D146" s="225">
        <v>45810</v>
      </c>
      <c r="E146" s="217">
        <v>22.000000000000004</v>
      </c>
      <c r="F146" s="6"/>
      <c r="G146" s="78"/>
      <c r="H146" s="6"/>
      <c r="I146" s="78"/>
      <c r="J146" s="6"/>
      <c r="K146" s="78"/>
      <c r="L146" s="6"/>
      <c r="M146" s="71">
        <v>39</v>
      </c>
      <c r="N146" s="234">
        <v>8</v>
      </c>
      <c r="O146" s="6"/>
      <c r="P146" s="208"/>
      <c r="Q146" s="137"/>
      <c r="R146" s="137"/>
      <c r="S146" s="137"/>
      <c r="T146" s="6"/>
      <c r="U146" s="137"/>
      <c r="V146" s="57"/>
    </row>
    <row r="147" spans="1:22" ht="15.75" customHeight="1" x14ac:dyDescent="0.25">
      <c r="A147" s="3">
        <v>2025</v>
      </c>
      <c r="B147" s="210">
        <v>6</v>
      </c>
      <c r="C147" s="211">
        <v>3</v>
      </c>
      <c r="D147" s="225">
        <v>45811</v>
      </c>
      <c r="E147" s="217">
        <v>21.587500000000002</v>
      </c>
      <c r="F147" s="6"/>
      <c r="G147" s="78"/>
      <c r="H147" s="6"/>
      <c r="I147" s="78"/>
      <c r="J147" s="6"/>
      <c r="K147" s="78"/>
      <c r="L147" s="6"/>
      <c r="M147" s="71">
        <v>21</v>
      </c>
      <c r="N147" s="234">
        <v>9</v>
      </c>
      <c r="O147" s="6"/>
      <c r="P147" s="208"/>
      <c r="Q147" s="137"/>
      <c r="R147" s="137"/>
      <c r="S147" s="137"/>
      <c r="T147" s="6"/>
      <c r="U147" s="137"/>
      <c r="V147" s="57"/>
    </row>
    <row r="148" spans="1:22" ht="15.75" customHeight="1" x14ac:dyDescent="0.25">
      <c r="A148" s="3">
        <v>2025</v>
      </c>
      <c r="B148" s="210">
        <v>6</v>
      </c>
      <c r="C148" s="211">
        <v>4</v>
      </c>
      <c r="D148" s="225">
        <v>45812</v>
      </c>
      <c r="E148" s="217">
        <v>22.75</v>
      </c>
      <c r="F148" s="6"/>
      <c r="G148" s="78"/>
      <c r="H148" s="6"/>
      <c r="I148" s="78"/>
      <c r="J148" s="6"/>
      <c r="K148" s="78"/>
      <c r="L148" s="6"/>
      <c r="M148" s="71">
        <v>11</v>
      </c>
      <c r="N148" s="234">
        <v>10</v>
      </c>
      <c r="O148" s="6"/>
      <c r="P148" s="208"/>
      <c r="Q148" s="137"/>
      <c r="R148" s="137"/>
      <c r="S148" s="137"/>
      <c r="T148" s="6"/>
      <c r="U148" s="137"/>
      <c r="V148" s="57"/>
    </row>
    <row r="149" spans="1:22" ht="15.75" customHeight="1" x14ac:dyDescent="0.25">
      <c r="A149" s="3">
        <v>2025</v>
      </c>
      <c r="B149" s="210">
        <v>6</v>
      </c>
      <c r="C149" s="211">
        <v>5</v>
      </c>
      <c r="D149" s="225">
        <v>45813</v>
      </c>
      <c r="E149" s="217">
        <v>23.612500000000004</v>
      </c>
      <c r="F149" s="6"/>
      <c r="G149" s="78"/>
      <c r="H149" s="6"/>
      <c r="I149" s="78"/>
      <c r="J149" s="6"/>
      <c r="K149" s="78"/>
      <c r="L149" s="6"/>
      <c r="M149" s="71">
        <v>9</v>
      </c>
      <c r="N149" s="234">
        <v>11</v>
      </c>
      <c r="O149" s="6"/>
      <c r="P149" s="208"/>
      <c r="Q149" s="137"/>
      <c r="R149" s="137"/>
      <c r="S149" s="137"/>
      <c r="T149" s="6"/>
      <c r="U149" s="137"/>
      <c r="V149" s="57"/>
    </row>
    <row r="150" spans="1:22" ht="15.75" customHeight="1" x14ac:dyDescent="0.25">
      <c r="A150" s="3">
        <v>2025</v>
      </c>
      <c r="B150" s="210">
        <v>6</v>
      </c>
      <c r="C150" s="211">
        <v>6</v>
      </c>
      <c r="D150" s="225">
        <v>45814</v>
      </c>
      <c r="E150" s="217">
        <v>22.325000000000003</v>
      </c>
      <c r="F150" s="6"/>
      <c r="G150" s="78"/>
      <c r="H150" s="6"/>
      <c r="I150" s="78"/>
      <c r="J150" s="6"/>
      <c r="K150" s="78"/>
      <c r="L150" s="6"/>
      <c r="M150" s="71">
        <v>6</v>
      </c>
      <c r="N150" s="234">
        <v>10</v>
      </c>
      <c r="O150" s="6"/>
      <c r="P150" s="208"/>
      <c r="Q150" s="137"/>
      <c r="R150" s="137"/>
      <c r="S150" s="137"/>
      <c r="T150" s="6"/>
      <c r="U150" s="137"/>
      <c r="V150" s="57"/>
    </row>
    <row r="151" spans="1:22" ht="15.75" customHeight="1" x14ac:dyDescent="0.25">
      <c r="A151" s="3">
        <v>2025</v>
      </c>
      <c r="B151" s="210">
        <v>6</v>
      </c>
      <c r="C151" s="211">
        <v>7</v>
      </c>
      <c r="D151" s="225">
        <v>45815</v>
      </c>
      <c r="E151" s="217">
        <v>24.212499999999999</v>
      </c>
      <c r="F151" s="6"/>
      <c r="G151" s="78"/>
      <c r="H151" s="6"/>
      <c r="I151" s="78"/>
      <c r="J151" s="6"/>
      <c r="K151" s="78"/>
      <c r="L151" s="6"/>
      <c r="M151" s="71">
        <v>3</v>
      </c>
      <c r="N151" s="234">
        <v>8</v>
      </c>
      <c r="O151" s="6"/>
      <c r="P151" s="208"/>
      <c r="Q151" s="137"/>
      <c r="R151" s="137"/>
      <c r="S151" s="137"/>
      <c r="T151" s="6"/>
      <c r="U151" s="137"/>
      <c r="V151" s="57"/>
    </row>
    <row r="152" spans="1:22" ht="15.75" customHeight="1" x14ac:dyDescent="0.25">
      <c r="A152" s="3">
        <v>2025</v>
      </c>
      <c r="B152" s="210">
        <v>6</v>
      </c>
      <c r="C152" s="211">
        <v>8</v>
      </c>
      <c r="D152" s="225">
        <v>45816</v>
      </c>
      <c r="E152" s="217">
        <v>22.962499999999999</v>
      </c>
      <c r="F152" s="6"/>
      <c r="G152" s="78"/>
      <c r="H152" s="6"/>
      <c r="I152" s="78"/>
      <c r="J152" s="6"/>
      <c r="K152" s="78"/>
      <c r="L152" s="6"/>
      <c r="M152" s="71">
        <v>3</v>
      </c>
      <c r="N152" s="234">
        <v>7</v>
      </c>
      <c r="O152" s="6"/>
      <c r="P152" s="208"/>
      <c r="Q152" s="137"/>
      <c r="R152" s="137"/>
      <c r="S152" s="137"/>
      <c r="T152" s="6"/>
      <c r="U152" s="137"/>
      <c r="V152" s="57"/>
    </row>
    <row r="153" spans="1:22" ht="15.75" customHeight="1" x14ac:dyDescent="0.25">
      <c r="A153" s="3">
        <v>2025</v>
      </c>
      <c r="B153" s="210">
        <v>6</v>
      </c>
      <c r="C153" s="211">
        <v>9</v>
      </c>
      <c r="D153" s="225">
        <v>45817</v>
      </c>
      <c r="E153" s="217">
        <v>15.8125</v>
      </c>
      <c r="F153" s="6"/>
      <c r="G153" s="78"/>
      <c r="H153" s="6"/>
      <c r="I153" s="78"/>
      <c r="J153" s="6"/>
      <c r="K153" s="78"/>
      <c r="L153" s="6"/>
      <c r="M153" s="71">
        <v>2</v>
      </c>
      <c r="N153" s="234">
        <v>5</v>
      </c>
      <c r="O153" s="6"/>
      <c r="P153" s="137"/>
      <c r="Q153" s="137"/>
      <c r="R153" s="137"/>
      <c r="S153" s="137"/>
      <c r="T153" s="6"/>
    </row>
    <row r="154" spans="1:22" ht="15.75" customHeight="1" x14ac:dyDescent="0.25">
      <c r="A154" s="3">
        <v>2025</v>
      </c>
      <c r="B154" s="210">
        <v>6</v>
      </c>
      <c r="C154" s="211">
        <v>10</v>
      </c>
      <c r="D154" s="225">
        <v>45818</v>
      </c>
      <c r="E154" s="217">
        <v>19.042857142857141</v>
      </c>
      <c r="F154" s="6"/>
      <c r="G154" s="78"/>
      <c r="H154" s="6"/>
      <c r="I154" s="78"/>
      <c r="J154" s="6"/>
      <c r="K154" s="78"/>
      <c r="L154" s="6"/>
      <c r="M154" s="233">
        <v>1</v>
      </c>
      <c r="N154" s="234">
        <v>4</v>
      </c>
      <c r="O154" s="6"/>
      <c r="P154" s="137"/>
      <c r="Q154" s="137"/>
      <c r="R154" s="137"/>
      <c r="S154" s="137"/>
      <c r="T154" s="6"/>
    </row>
    <row r="155" spans="1:22" ht="15.75" customHeight="1" x14ac:dyDescent="0.25">
      <c r="A155" s="3">
        <v>2025</v>
      </c>
      <c r="B155" s="210">
        <v>6</v>
      </c>
      <c r="C155" s="211">
        <v>11</v>
      </c>
      <c r="D155" s="225">
        <v>45819</v>
      </c>
      <c r="E155" s="217">
        <v>21.4375</v>
      </c>
      <c r="F155" s="6"/>
      <c r="G155" s="78"/>
      <c r="H155" s="6"/>
      <c r="I155" s="78"/>
      <c r="J155" s="6"/>
      <c r="K155" s="78"/>
      <c r="L155" s="6"/>
      <c r="M155" s="6"/>
      <c r="N155" s="234">
        <v>3</v>
      </c>
      <c r="O155" s="6"/>
      <c r="P155" s="137"/>
      <c r="Q155" s="137"/>
      <c r="R155" s="137"/>
      <c r="S155" s="137"/>
      <c r="T155" s="6"/>
    </row>
    <row r="156" spans="1:22" ht="15.75" customHeight="1" x14ac:dyDescent="0.25">
      <c r="A156" s="3">
        <v>2025</v>
      </c>
      <c r="B156" s="210">
        <v>6</v>
      </c>
      <c r="C156" s="211">
        <v>12</v>
      </c>
      <c r="D156" s="225">
        <v>45820</v>
      </c>
      <c r="E156" s="217">
        <v>24.1875</v>
      </c>
      <c r="F156" s="6"/>
      <c r="G156" s="78"/>
      <c r="H156" s="6"/>
      <c r="I156" s="78"/>
      <c r="J156" s="6"/>
      <c r="K156" s="78"/>
      <c r="L156" s="6"/>
      <c r="M156" s="6"/>
      <c r="N156" s="234">
        <v>2</v>
      </c>
      <c r="O156" s="6"/>
      <c r="P156" s="137"/>
      <c r="Q156" s="137"/>
      <c r="R156" s="137"/>
      <c r="S156" s="137"/>
      <c r="T156" s="6"/>
    </row>
    <row r="157" spans="1:22" ht="15.75" customHeight="1" x14ac:dyDescent="0.25">
      <c r="A157" s="3">
        <v>2025</v>
      </c>
      <c r="B157" s="210">
        <v>6</v>
      </c>
      <c r="C157" s="211">
        <v>13</v>
      </c>
      <c r="D157" s="225">
        <v>45821</v>
      </c>
      <c r="E157" s="217">
        <v>24.612500000000001</v>
      </c>
      <c r="F157" s="6"/>
      <c r="G157" s="78"/>
      <c r="H157" s="6"/>
      <c r="I157" s="78"/>
      <c r="J157" s="6"/>
      <c r="K157" s="78"/>
      <c r="L157" s="6"/>
      <c r="M157" s="6"/>
      <c r="N157" s="137"/>
      <c r="O157" s="6"/>
      <c r="P157" s="137"/>
      <c r="Q157" s="137"/>
      <c r="R157" s="137"/>
      <c r="S157" s="137"/>
      <c r="T157" s="6"/>
    </row>
    <row r="158" spans="1:22" ht="15.75" customHeight="1" x14ac:dyDescent="0.25">
      <c r="A158" s="3">
        <v>2025</v>
      </c>
      <c r="B158" s="210">
        <v>6</v>
      </c>
      <c r="C158" s="211">
        <v>14</v>
      </c>
      <c r="D158" s="225">
        <v>45822</v>
      </c>
      <c r="E158" s="217">
        <v>25.099999999999998</v>
      </c>
      <c r="F158" s="6"/>
      <c r="G158" s="78"/>
      <c r="H158" s="6"/>
      <c r="I158" s="78"/>
      <c r="J158" s="6"/>
      <c r="K158" s="78"/>
      <c r="L158" s="6"/>
      <c r="M158" s="6"/>
      <c r="N158" s="137"/>
      <c r="O158" s="6"/>
      <c r="P158" s="137"/>
      <c r="Q158" s="137"/>
      <c r="R158" s="137"/>
      <c r="S158" s="137"/>
      <c r="T158" s="6"/>
    </row>
    <row r="159" spans="1:22" ht="15.75" customHeight="1" x14ac:dyDescent="0.25">
      <c r="A159" s="3">
        <v>2025</v>
      </c>
      <c r="B159" s="210">
        <v>6</v>
      </c>
      <c r="C159" s="211">
        <v>15</v>
      </c>
      <c r="D159" s="225">
        <v>45823</v>
      </c>
      <c r="E159" s="217">
        <v>23.599999999999998</v>
      </c>
      <c r="F159" s="6"/>
      <c r="G159" s="78"/>
      <c r="H159" s="6"/>
      <c r="I159" s="78"/>
      <c r="J159" s="6"/>
      <c r="K159" s="78"/>
      <c r="L159" s="6"/>
      <c r="M159" s="6"/>
      <c r="N159" s="137"/>
      <c r="O159" s="71">
        <v>4</v>
      </c>
      <c r="P159" s="137"/>
      <c r="Q159" s="137"/>
      <c r="R159" s="137"/>
      <c r="S159" s="137"/>
      <c r="T159" s="6"/>
    </row>
    <row r="160" spans="1:22" ht="15.75" customHeight="1" x14ac:dyDescent="0.25">
      <c r="A160" s="3">
        <v>2025</v>
      </c>
      <c r="B160" s="210">
        <v>6</v>
      </c>
      <c r="C160" s="211">
        <v>16</v>
      </c>
      <c r="D160" s="225">
        <v>45824</v>
      </c>
      <c r="E160" s="217">
        <v>25.233333333333334</v>
      </c>
      <c r="F160" s="6"/>
      <c r="G160" s="78"/>
      <c r="H160" s="6"/>
      <c r="I160" s="78"/>
      <c r="J160" s="6"/>
      <c r="K160" s="78"/>
      <c r="L160" s="6"/>
      <c r="M160" s="6"/>
      <c r="N160" s="137"/>
      <c r="O160" s="71">
        <v>8</v>
      </c>
      <c r="P160" s="137"/>
      <c r="Q160" s="137"/>
      <c r="R160" s="137"/>
      <c r="S160" s="137"/>
      <c r="T160" s="6"/>
    </row>
    <row r="161" spans="1:20" ht="15.75" customHeight="1" x14ac:dyDescent="0.25">
      <c r="A161" s="3">
        <v>2025</v>
      </c>
      <c r="B161" s="210">
        <v>6</v>
      </c>
      <c r="C161" s="211">
        <v>17</v>
      </c>
      <c r="D161" s="225">
        <v>45825</v>
      </c>
      <c r="E161" s="217">
        <v>22.55</v>
      </c>
      <c r="F161" s="6"/>
      <c r="G161" s="78"/>
      <c r="H161" s="6"/>
      <c r="I161" s="78"/>
      <c r="J161" s="6"/>
      <c r="K161" s="78"/>
      <c r="L161" s="6"/>
      <c r="M161" s="6"/>
      <c r="N161" s="137"/>
      <c r="O161" s="71">
        <v>1</v>
      </c>
      <c r="P161" s="137"/>
      <c r="Q161" s="137"/>
      <c r="R161" s="137"/>
      <c r="S161" s="137"/>
      <c r="T161" s="6"/>
    </row>
    <row r="162" spans="1:20" ht="15.75" customHeight="1" x14ac:dyDescent="0.25">
      <c r="A162" s="3">
        <v>2025</v>
      </c>
      <c r="B162" s="210">
        <v>6</v>
      </c>
      <c r="C162" s="211">
        <v>18</v>
      </c>
      <c r="D162" s="225">
        <v>45826</v>
      </c>
      <c r="E162" s="217">
        <v>23.34</v>
      </c>
      <c r="F162" s="6"/>
      <c r="G162" s="78"/>
      <c r="H162" s="6"/>
      <c r="I162" s="78"/>
      <c r="J162" s="6"/>
      <c r="K162" s="78"/>
      <c r="L162" s="6"/>
      <c r="N162" s="137"/>
      <c r="O162" s="71">
        <v>14</v>
      </c>
      <c r="P162" s="137"/>
      <c r="Q162" s="137"/>
      <c r="R162" s="137"/>
      <c r="S162" s="137"/>
      <c r="T162" s="6"/>
    </row>
    <row r="163" spans="1:20" ht="15.75" customHeight="1" x14ac:dyDescent="0.25">
      <c r="A163" s="3">
        <v>2025</v>
      </c>
      <c r="B163" s="210">
        <v>6</v>
      </c>
      <c r="C163" s="211">
        <v>19</v>
      </c>
      <c r="D163" s="225">
        <v>45827</v>
      </c>
      <c r="E163" s="217">
        <v>27.487499999999997</v>
      </c>
      <c r="F163" s="6"/>
      <c r="G163" s="78"/>
      <c r="H163" s="6"/>
      <c r="I163" s="78"/>
      <c r="J163" s="6"/>
      <c r="K163" s="78"/>
      <c r="L163" s="6"/>
      <c r="M163" s="6"/>
      <c r="N163" s="137"/>
      <c r="O163" s="71">
        <v>19</v>
      </c>
      <c r="P163" s="137"/>
      <c r="Q163" s="6"/>
      <c r="R163" s="137"/>
      <c r="S163" s="137"/>
      <c r="T163" s="6"/>
    </row>
    <row r="164" spans="1:20" ht="15.75" customHeight="1" x14ac:dyDescent="0.25">
      <c r="A164" s="3">
        <v>2025</v>
      </c>
      <c r="B164" s="210">
        <v>6</v>
      </c>
      <c r="C164" s="211">
        <v>20</v>
      </c>
      <c r="D164" s="225">
        <v>45828</v>
      </c>
      <c r="E164" s="217">
        <v>22.5</v>
      </c>
      <c r="F164" s="6"/>
      <c r="G164" s="78"/>
      <c r="H164" s="6"/>
      <c r="I164" s="78"/>
      <c r="J164" s="6"/>
      <c r="K164" s="78"/>
      <c r="L164" s="6"/>
      <c r="M164" s="6"/>
      <c r="N164" s="137"/>
      <c r="O164" s="71">
        <v>30</v>
      </c>
      <c r="P164" s="57">
        <v>2</v>
      </c>
      <c r="Q164" s="6"/>
      <c r="R164" s="137"/>
      <c r="S164" s="137"/>
      <c r="T164" s="6"/>
    </row>
    <row r="165" spans="1:20" ht="15.75" customHeight="1" x14ac:dyDescent="0.25">
      <c r="A165" s="3">
        <v>2025</v>
      </c>
      <c r="B165" s="210">
        <v>6</v>
      </c>
      <c r="C165" s="211">
        <v>21</v>
      </c>
      <c r="D165" s="225">
        <v>45829</v>
      </c>
      <c r="E165" s="217">
        <v>19.649999999999995</v>
      </c>
      <c r="F165" s="6"/>
      <c r="G165" s="78"/>
      <c r="H165" s="6"/>
      <c r="I165" s="78"/>
      <c r="J165" s="6"/>
      <c r="K165" s="78"/>
      <c r="L165" s="6"/>
      <c r="M165" s="6"/>
      <c r="N165" s="137"/>
      <c r="O165" s="71">
        <v>44</v>
      </c>
      <c r="P165" s="57">
        <v>2.2999999999999998</v>
      </c>
      <c r="Q165" s="6"/>
      <c r="R165" s="137"/>
      <c r="S165" s="137"/>
      <c r="T165" s="6"/>
    </row>
    <row r="166" spans="1:20" ht="15.75" customHeight="1" x14ac:dyDescent="0.25">
      <c r="A166" s="3">
        <v>2025</v>
      </c>
      <c r="B166" s="210">
        <v>6</v>
      </c>
      <c r="C166" s="211">
        <v>22</v>
      </c>
      <c r="D166" s="225">
        <v>45830</v>
      </c>
      <c r="E166" s="217">
        <v>23.375</v>
      </c>
      <c r="F166" s="6"/>
      <c r="G166" s="78"/>
      <c r="H166" s="6"/>
      <c r="I166" s="78"/>
      <c r="J166" s="6"/>
      <c r="K166" s="78"/>
      <c r="L166" s="6"/>
      <c r="M166" s="6"/>
      <c r="N166" s="137"/>
      <c r="O166" s="71">
        <v>63</v>
      </c>
      <c r="P166" s="57">
        <v>3.2</v>
      </c>
      <c r="Q166" s="6"/>
      <c r="R166" s="137"/>
      <c r="S166" s="137"/>
      <c r="T166" s="6"/>
    </row>
    <row r="167" spans="1:20" ht="15.75" customHeight="1" x14ac:dyDescent="0.25">
      <c r="A167" s="3">
        <v>2025</v>
      </c>
      <c r="B167" s="210">
        <v>6</v>
      </c>
      <c r="C167" s="211">
        <v>23</v>
      </c>
      <c r="D167" s="225">
        <v>45831</v>
      </c>
      <c r="E167" s="217">
        <v>25.012499999999999</v>
      </c>
      <c r="F167" s="6"/>
      <c r="G167" s="78"/>
      <c r="H167" s="6"/>
      <c r="I167" s="78"/>
      <c r="J167" s="6"/>
      <c r="K167" s="78"/>
      <c r="L167" s="6"/>
      <c r="M167" s="6"/>
      <c r="N167" s="137"/>
      <c r="O167" s="71">
        <v>50</v>
      </c>
      <c r="P167" s="57">
        <v>4.0999999999999996</v>
      </c>
      <c r="Q167" s="6">
        <v>4</v>
      </c>
      <c r="R167" s="137"/>
      <c r="S167" s="137"/>
      <c r="T167" s="6"/>
    </row>
    <row r="168" spans="1:20" ht="15.75" customHeight="1" x14ac:dyDescent="0.25">
      <c r="A168" s="3">
        <v>2025</v>
      </c>
      <c r="B168" s="210">
        <v>6</v>
      </c>
      <c r="C168" s="211">
        <v>24</v>
      </c>
      <c r="D168" s="225">
        <v>45832</v>
      </c>
      <c r="E168" s="217">
        <v>19.762499999999999</v>
      </c>
      <c r="F168" s="6"/>
      <c r="G168" s="78"/>
      <c r="H168" s="6"/>
      <c r="I168" s="78"/>
      <c r="J168" s="6"/>
      <c r="K168" s="78"/>
      <c r="L168" s="6"/>
      <c r="M168" s="6"/>
      <c r="N168" s="137"/>
      <c r="O168" s="71">
        <v>38</v>
      </c>
      <c r="P168" s="57">
        <v>4.9999999999999991</v>
      </c>
      <c r="Q168" s="6">
        <v>8</v>
      </c>
      <c r="R168" s="137"/>
      <c r="S168" s="137"/>
      <c r="T168" s="6"/>
    </row>
    <row r="169" spans="1:20" ht="15.75" customHeight="1" x14ac:dyDescent="0.25">
      <c r="A169" s="3">
        <v>2025</v>
      </c>
      <c r="B169" s="210">
        <v>6</v>
      </c>
      <c r="C169" s="211">
        <v>25</v>
      </c>
      <c r="D169" s="225">
        <v>45833</v>
      </c>
      <c r="E169" s="217">
        <v>18.2</v>
      </c>
      <c r="F169" s="6"/>
      <c r="G169" s="78"/>
      <c r="H169" s="6"/>
      <c r="I169" s="78"/>
      <c r="J169" s="6"/>
      <c r="K169" s="78"/>
      <c r="L169" s="6"/>
      <c r="M169" s="6"/>
      <c r="N169" s="137"/>
      <c r="O169" s="71">
        <v>34</v>
      </c>
      <c r="P169" s="57">
        <v>6.2</v>
      </c>
      <c r="Q169" s="6">
        <v>11</v>
      </c>
      <c r="R169" s="137"/>
      <c r="S169" s="137"/>
      <c r="T169" s="6"/>
    </row>
    <row r="170" spans="1:20" ht="15.75" customHeight="1" x14ac:dyDescent="0.25">
      <c r="A170" s="3">
        <v>2025</v>
      </c>
      <c r="B170" s="210">
        <v>6</v>
      </c>
      <c r="C170" s="211">
        <v>26</v>
      </c>
      <c r="D170" s="225">
        <v>45834</v>
      </c>
      <c r="E170" s="217">
        <v>19.412500000000005</v>
      </c>
      <c r="F170" s="6"/>
      <c r="G170" s="78"/>
      <c r="H170" s="6"/>
      <c r="I170" s="78"/>
      <c r="J170" s="6"/>
      <c r="K170" s="78"/>
      <c r="L170" s="6"/>
      <c r="M170" s="6"/>
      <c r="N170" s="137"/>
      <c r="O170" s="71">
        <v>27</v>
      </c>
      <c r="P170" s="57">
        <v>7.1</v>
      </c>
      <c r="Q170" s="6">
        <v>14</v>
      </c>
      <c r="R170" s="137"/>
      <c r="S170" s="137"/>
      <c r="T170" s="6"/>
    </row>
    <row r="171" spans="1:20" ht="15.75" customHeight="1" x14ac:dyDescent="0.25">
      <c r="A171" s="3">
        <v>2025</v>
      </c>
      <c r="B171" s="210">
        <v>6</v>
      </c>
      <c r="C171" s="211">
        <v>27</v>
      </c>
      <c r="D171" s="225">
        <v>45835</v>
      </c>
      <c r="E171" s="217">
        <v>20.262499999999999</v>
      </c>
      <c r="F171" s="6"/>
      <c r="G171" s="78"/>
      <c r="H171" s="6"/>
      <c r="I171" s="78"/>
      <c r="J171" s="6"/>
      <c r="K171" s="78"/>
      <c r="L171" s="6"/>
      <c r="M171" s="6"/>
      <c r="N171" s="137"/>
      <c r="O171" s="71">
        <v>24</v>
      </c>
      <c r="P171" s="57">
        <v>8</v>
      </c>
      <c r="Q171" s="6">
        <v>17</v>
      </c>
      <c r="R171" s="137"/>
      <c r="S171" s="137"/>
      <c r="T171" s="6"/>
    </row>
    <row r="172" spans="1:20" ht="15.75" customHeight="1" x14ac:dyDescent="0.25">
      <c r="A172" s="3">
        <v>2025</v>
      </c>
      <c r="B172" s="210">
        <v>6</v>
      </c>
      <c r="C172" s="211">
        <v>28</v>
      </c>
      <c r="D172" s="225">
        <v>45836</v>
      </c>
      <c r="E172" s="217">
        <v>19.071428571428573</v>
      </c>
      <c r="F172" s="6"/>
      <c r="G172" s="78"/>
      <c r="H172" s="6"/>
      <c r="I172" s="78"/>
      <c r="J172" s="6"/>
      <c r="K172" s="78"/>
      <c r="L172" s="6"/>
      <c r="M172" s="6"/>
      <c r="N172" s="137"/>
      <c r="O172" s="71">
        <v>21</v>
      </c>
      <c r="P172" s="57">
        <v>8.6</v>
      </c>
      <c r="Q172" s="6">
        <v>20</v>
      </c>
      <c r="R172" s="137"/>
      <c r="S172" s="137"/>
      <c r="T172" s="6"/>
    </row>
    <row r="173" spans="1:20" ht="15.75" customHeight="1" x14ac:dyDescent="0.25">
      <c r="A173" s="3">
        <v>2025</v>
      </c>
      <c r="B173" s="210">
        <v>6</v>
      </c>
      <c r="C173" s="211">
        <v>29</v>
      </c>
      <c r="D173" s="225">
        <v>45837</v>
      </c>
      <c r="E173" s="217">
        <v>21.087500000000002</v>
      </c>
      <c r="F173" s="6"/>
      <c r="G173" s="78"/>
      <c r="H173" s="6"/>
      <c r="I173" s="78"/>
      <c r="J173" s="6"/>
      <c r="K173" s="78"/>
      <c r="L173" s="6"/>
      <c r="M173" s="6"/>
      <c r="N173" s="137"/>
      <c r="O173" s="71">
        <v>18</v>
      </c>
      <c r="P173" s="57">
        <v>9.1999999999999993</v>
      </c>
      <c r="Q173" s="6">
        <v>5</v>
      </c>
      <c r="R173" s="137"/>
      <c r="S173" s="6"/>
      <c r="T173" s="6"/>
    </row>
    <row r="174" spans="1:20" ht="15.75" customHeight="1" x14ac:dyDescent="0.25">
      <c r="A174" s="3">
        <v>2025</v>
      </c>
      <c r="B174" s="210">
        <v>6</v>
      </c>
      <c r="C174" s="211">
        <v>30</v>
      </c>
      <c r="D174" s="225">
        <v>45838</v>
      </c>
      <c r="E174" s="217">
        <v>21.275000000000002</v>
      </c>
      <c r="F174" s="6"/>
      <c r="G174" s="78"/>
      <c r="H174" s="6"/>
      <c r="I174" s="78"/>
      <c r="J174" s="6"/>
      <c r="K174" s="78"/>
      <c r="L174" s="6"/>
      <c r="M174" s="6"/>
      <c r="N174" s="137"/>
      <c r="O174" s="71">
        <v>7</v>
      </c>
      <c r="P174" s="57">
        <v>6.8</v>
      </c>
      <c r="Q174" s="6">
        <v>1</v>
      </c>
      <c r="R174" s="137"/>
      <c r="S174" s="6"/>
      <c r="T174" s="6"/>
    </row>
    <row r="175" spans="1:20" ht="15.75" customHeight="1" x14ac:dyDescent="0.25">
      <c r="A175" s="3">
        <v>2025</v>
      </c>
      <c r="B175" s="210">
        <v>7</v>
      </c>
      <c r="C175" s="210">
        <v>1</v>
      </c>
      <c r="D175" s="225">
        <v>45839</v>
      </c>
      <c r="E175" s="216">
        <v>19.274999999999999</v>
      </c>
      <c r="F175" s="6"/>
      <c r="G175" s="78"/>
      <c r="H175" s="6"/>
      <c r="I175" s="78"/>
      <c r="J175" s="6"/>
      <c r="K175" s="78"/>
      <c r="L175" s="6"/>
      <c r="M175" s="6"/>
      <c r="N175" s="137"/>
      <c r="O175" s="71">
        <v>3</v>
      </c>
      <c r="P175" s="57">
        <v>4.4000000000000004</v>
      </c>
      <c r="Q175" s="6">
        <v>3</v>
      </c>
      <c r="R175" s="6"/>
      <c r="S175" s="6"/>
      <c r="T175" s="6"/>
    </row>
    <row r="176" spans="1:20" ht="15.75" customHeight="1" x14ac:dyDescent="0.25">
      <c r="A176" s="3">
        <v>2025</v>
      </c>
      <c r="B176" s="210">
        <v>7</v>
      </c>
      <c r="C176" s="211">
        <v>2</v>
      </c>
      <c r="D176" s="225">
        <v>45840</v>
      </c>
      <c r="E176" s="217">
        <v>20.3125</v>
      </c>
      <c r="F176" s="6"/>
      <c r="G176" s="78"/>
      <c r="H176" s="6"/>
      <c r="I176" s="78"/>
      <c r="J176" s="6"/>
      <c r="K176" s="78"/>
      <c r="L176" s="6"/>
      <c r="M176" s="6"/>
      <c r="N176" s="137"/>
      <c r="O176" s="71">
        <v>5</v>
      </c>
      <c r="P176" s="57">
        <v>3.2</v>
      </c>
      <c r="Q176" s="6">
        <v>10</v>
      </c>
      <c r="R176" s="6"/>
      <c r="S176" s="6"/>
      <c r="T176" s="6"/>
    </row>
    <row r="177" spans="1:20" ht="15.75" customHeight="1" x14ac:dyDescent="0.25">
      <c r="A177" s="3">
        <v>2025</v>
      </c>
      <c r="B177" s="210">
        <v>7</v>
      </c>
      <c r="C177" s="211">
        <v>3</v>
      </c>
      <c r="D177" s="225">
        <v>45841</v>
      </c>
      <c r="E177" s="217">
        <v>22.387499999999999</v>
      </c>
      <c r="F177" s="6"/>
      <c r="G177" s="78"/>
      <c r="H177" s="6"/>
      <c r="I177" s="78"/>
      <c r="J177" s="6"/>
      <c r="K177" s="78"/>
      <c r="L177" s="6"/>
      <c r="M177" s="6"/>
      <c r="N177" s="137"/>
      <c r="O177" s="71">
        <v>8</v>
      </c>
      <c r="P177" s="57">
        <v>3.8</v>
      </c>
      <c r="Q177" s="6">
        <v>15</v>
      </c>
      <c r="R177" s="6"/>
      <c r="S177" s="6">
        <v>3</v>
      </c>
      <c r="T177" s="6"/>
    </row>
    <row r="178" spans="1:20" ht="15.75" customHeight="1" x14ac:dyDescent="0.25">
      <c r="A178" s="3">
        <v>2025</v>
      </c>
      <c r="B178" s="210">
        <v>7</v>
      </c>
      <c r="C178" s="211">
        <v>4</v>
      </c>
      <c r="D178" s="225">
        <v>45842</v>
      </c>
      <c r="E178" s="217">
        <v>24.55</v>
      </c>
      <c r="F178" s="6"/>
      <c r="G178" s="78"/>
      <c r="H178" s="6"/>
      <c r="I178" s="78"/>
      <c r="J178" s="6"/>
      <c r="K178" s="78"/>
      <c r="L178" s="6"/>
      <c r="M178" s="6"/>
      <c r="N178" s="137"/>
      <c r="O178" s="71">
        <v>11</v>
      </c>
      <c r="P178" s="57">
        <v>4.9999999999999991</v>
      </c>
      <c r="Q178" s="6">
        <v>7</v>
      </c>
      <c r="R178" s="6"/>
      <c r="S178" s="6">
        <v>5</v>
      </c>
      <c r="T178" s="6"/>
    </row>
    <row r="179" spans="1:20" ht="15.75" customHeight="1" x14ac:dyDescent="0.25">
      <c r="A179" s="3">
        <v>2025</v>
      </c>
      <c r="B179" s="210">
        <v>7</v>
      </c>
      <c r="C179" s="211">
        <v>5</v>
      </c>
      <c r="D179" s="225">
        <v>45843</v>
      </c>
      <c r="E179" s="217">
        <v>25.449999999999996</v>
      </c>
      <c r="F179" s="6"/>
      <c r="G179" s="78"/>
      <c r="H179" s="6"/>
      <c r="I179" s="78"/>
      <c r="J179" s="6"/>
      <c r="K179" s="78"/>
      <c r="L179" s="6"/>
      <c r="M179" s="6"/>
      <c r="N179" s="137"/>
      <c r="O179" s="71">
        <v>4</v>
      </c>
      <c r="P179" s="57">
        <v>5.6</v>
      </c>
      <c r="Q179" s="6">
        <v>2</v>
      </c>
      <c r="R179" s="6"/>
      <c r="S179" s="6">
        <v>3</v>
      </c>
      <c r="T179" s="6"/>
    </row>
    <row r="180" spans="1:20" ht="15.75" customHeight="1" x14ac:dyDescent="0.25">
      <c r="A180" s="3">
        <v>2025</v>
      </c>
      <c r="B180" s="210">
        <v>7</v>
      </c>
      <c r="C180" s="211">
        <v>6</v>
      </c>
      <c r="D180" s="225">
        <v>45844</v>
      </c>
      <c r="E180" s="217">
        <v>18.662500000000001</v>
      </c>
      <c r="F180" s="6"/>
      <c r="G180" s="78"/>
      <c r="H180" s="6"/>
      <c r="I180" s="78"/>
      <c r="J180" s="6"/>
      <c r="K180" s="78"/>
      <c r="L180" s="6"/>
      <c r="M180" s="6"/>
      <c r="N180" s="137"/>
      <c r="O180" s="71">
        <v>1</v>
      </c>
      <c r="P180" s="57">
        <v>4.0999999999999996</v>
      </c>
      <c r="Q180" s="6">
        <v>12</v>
      </c>
      <c r="R180" s="6"/>
      <c r="S180" s="6">
        <v>2</v>
      </c>
      <c r="T180" s="6"/>
    </row>
    <row r="181" spans="1:20" ht="15.75" customHeight="1" x14ac:dyDescent="0.25">
      <c r="A181" s="3">
        <v>2025</v>
      </c>
      <c r="B181" s="210">
        <v>7</v>
      </c>
      <c r="C181" s="211">
        <v>7</v>
      </c>
      <c r="D181" s="225">
        <v>45845</v>
      </c>
      <c r="E181" s="217">
        <v>20.462499999999999</v>
      </c>
      <c r="F181" s="6"/>
      <c r="G181" s="78"/>
      <c r="H181" s="6"/>
      <c r="I181" s="78"/>
      <c r="J181" s="6"/>
      <c r="K181" s="78"/>
      <c r="L181" s="6"/>
      <c r="M181" s="6"/>
      <c r="N181" s="137"/>
      <c r="O181" s="71">
        <v>2</v>
      </c>
      <c r="P181" s="57">
        <v>4.9999999999999991</v>
      </c>
      <c r="Q181" s="6">
        <v>2</v>
      </c>
      <c r="R181" s="6"/>
      <c r="S181" s="6">
        <v>5</v>
      </c>
      <c r="T181" s="6"/>
    </row>
    <row r="182" spans="1:20" ht="15.75" customHeight="1" x14ac:dyDescent="0.25">
      <c r="A182" s="3">
        <v>2025</v>
      </c>
      <c r="B182" s="210">
        <v>7</v>
      </c>
      <c r="C182" s="211">
        <v>8</v>
      </c>
      <c r="D182" s="225">
        <v>45846</v>
      </c>
      <c r="E182" s="217">
        <v>20.9375</v>
      </c>
      <c r="F182" s="6"/>
      <c r="G182" s="78"/>
      <c r="H182" s="6"/>
      <c r="I182" s="78"/>
      <c r="J182" s="6"/>
      <c r="K182" s="78"/>
      <c r="L182" s="6"/>
      <c r="M182" s="6"/>
      <c r="N182" s="137"/>
      <c r="O182" s="71">
        <v>1</v>
      </c>
      <c r="P182" s="57">
        <v>2</v>
      </c>
      <c r="Q182" s="6">
        <v>19</v>
      </c>
      <c r="R182" s="6"/>
      <c r="S182" s="6">
        <v>4</v>
      </c>
      <c r="T182" s="6"/>
    </row>
    <row r="183" spans="1:20" ht="15.75" customHeight="1" x14ac:dyDescent="0.25">
      <c r="A183" s="3">
        <v>2025</v>
      </c>
      <c r="B183" s="210">
        <v>7</v>
      </c>
      <c r="C183" s="211">
        <v>9</v>
      </c>
      <c r="D183" s="225">
        <v>45847</v>
      </c>
      <c r="E183" s="217">
        <v>20.112500000000001</v>
      </c>
      <c r="F183" s="6"/>
      <c r="G183" s="78"/>
      <c r="H183" s="6"/>
      <c r="I183" s="78"/>
      <c r="J183" s="6"/>
      <c r="K183" s="78"/>
      <c r="L183" s="6"/>
      <c r="M183" s="6"/>
      <c r="N183" s="6"/>
      <c r="O183" s="71">
        <v>1</v>
      </c>
      <c r="P183" s="57">
        <v>2.6</v>
      </c>
      <c r="Q183" s="6">
        <v>14</v>
      </c>
      <c r="R183" s="6"/>
      <c r="S183" s="6">
        <v>9</v>
      </c>
      <c r="T183" s="6"/>
    </row>
    <row r="184" spans="1:20" ht="15.75" customHeight="1" x14ac:dyDescent="0.25">
      <c r="A184" s="3">
        <v>2025</v>
      </c>
      <c r="B184" s="210">
        <v>7</v>
      </c>
      <c r="C184" s="211">
        <v>10</v>
      </c>
      <c r="D184" s="225">
        <v>45848</v>
      </c>
      <c r="E184" s="217">
        <v>20.675000000000001</v>
      </c>
      <c r="F184" s="6"/>
      <c r="G184" s="78"/>
      <c r="H184" s="6"/>
      <c r="I184" s="78"/>
      <c r="J184" s="6"/>
      <c r="K184" s="78"/>
      <c r="L184" s="6"/>
      <c r="M184" s="6"/>
      <c r="N184" s="6"/>
      <c r="O184" s="71">
        <v>1</v>
      </c>
      <c r="P184" s="57">
        <v>3.2</v>
      </c>
      <c r="Q184" s="6">
        <v>28</v>
      </c>
      <c r="R184" s="6"/>
      <c r="S184" s="6">
        <v>12</v>
      </c>
      <c r="T184" s="6"/>
    </row>
    <row r="185" spans="1:20" ht="15.75" customHeight="1" x14ac:dyDescent="0.25">
      <c r="A185" s="3">
        <v>2025</v>
      </c>
      <c r="B185" s="210">
        <v>7</v>
      </c>
      <c r="C185" s="211">
        <v>11</v>
      </c>
      <c r="D185" s="225">
        <v>45849</v>
      </c>
      <c r="E185" s="217">
        <v>21.750000000000004</v>
      </c>
      <c r="F185" s="6"/>
      <c r="G185" s="78"/>
      <c r="H185" s="6"/>
      <c r="I185" s="78"/>
      <c r="J185" s="6"/>
      <c r="K185" s="78"/>
      <c r="L185" s="6"/>
      <c r="M185" s="6"/>
      <c r="N185" s="6"/>
      <c r="O185" s="71">
        <v>5</v>
      </c>
      <c r="P185" s="57">
        <v>10.6</v>
      </c>
      <c r="Q185" s="6">
        <v>18</v>
      </c>
      <c r="R185" s="6"/>
      <c r="S185" s="6">
        <v>22</v>
      </c>
      <c r="T185" s="6"/>
    </row>
    <row r="186" spans="1:20" ht="15.75" customHeight="1" x14ac:dyDescent="0.25">
      <c r="A186" s="3">
        <v>2025</v>
      </c>
      <c r="B186" s="210">
        <v>7</v>
      </c>
      <c r="C186" s="211">
        <v>12</v>
      </c>
      <c r="D186" s="225">
        <v>45850</v>
      </c>
      <c r="E186" s="217">
        <v>21.625</v>
      </c>
      <c r="F186" s="6"/>
      <c r="G186" s="78"/>
      <c r="H186" s="6"/>
      <c r="I186" s="78"/>
      <c r="J186" s="6"/>
      <c r="K186" s="78"/>
      <c r="L186" s="6"/>
      <c r="M186" s="6"/>
      <c r="N186" s="6"/>
      <c r="O186" s="71">
        <v>3</v>
      </c>
      <c r="P186" s="57">
        <v>13.6</v>
      </c>
      <c r="Q186" s="6">
        <v>24</v>
      </c>
      <c r="R186" s="6"/>
      <c r="S186" s="6">
        <v>16</v>
      </c>
      <c r="T186" s="6"/>
    </row>
    <row r="187" spans="1:20" ht="15.75" customHeight="1" x14ac:dyDescent="0.25">
      <c r="A187" s="3">
        <v>2025</v>
      </c>
      <c r="B187" s="210">
        <v>7</v>
      </c>
      <c r="C187" s="211">
        <v>13</v>
      </c>
      <c r="D187" s="225">
        <v>45851</v>
      </c>
      <c r="E187" s="217">
        <v>19.516666666666666</v>
      </c>
      <c r="F187" s="6"/>
      <c r="G187" s="78"/>
      <c r="H187" s="6"/>
      <c r="I187" s="78"/>
      <c r="J187" s="6"/>
      <c r="K187" s="78"/>
      <c r="L187" s="6"/>
      <c r="M187" s="6"/>
      <c r="N187" s="6"/>
      <c r="O187" s="71">
        <v>8</v>
      </c>
      <c r="P187" s="57">
        <v>25.6</v>
      </c>
      <c r="Q187" s="6">
        <v>27</v>
      </c>
      <c r="R187" s="6"/>
      <c r="S187" s="6">
        <v>29</v>
      </c>
      <c r="T187" s="6"/>
    </row>
    <row r="188" spans="1:20" ht="15.75" customHeight="1" x14ac:dyDescent="0.25">
      <c r="A188" s="3">
        <v>2025</v>
      </c>
      <c r="B188" s="210">
        <v>7</v>
      </c>
      <c r="C188" s="211">
        <v>14</v>
      </c>
      <c r="D188" s="225">
        <v>45852</v>
      </c>
      <c r="E188" s="217">
        <v>19.587500000000002</v>
      </c>
      <c r="F188" s="6"/>
      <c r="G188" s="78"/>
      <c r="H188" s="6"/>
      <c r="I188" s="78"/>
      <c r="J188" s="6"/>
      <c r="K188" s="78"/>
      <c r="L188" s="6"/>
      <c r="M188" s="6"/>
      <c r="N188" s="6"/>
      <c r="O188" s="71">
        <v>10</v>
      </c>
      <c r="P188" s="57">
        <v>8</v>
      </c>
      <c r="Q188" s="6">
        <v>31</v>
      </c>
      <c r="R188" s="6"/>
      <c r="S188" s="6">
        <v>33</v>
      </c>
      <c r="T188" s="6"/>
    </row>
    <row r="189" spans="1:20" ht="15.75" customHeight="1" x14ac:dyDescent="0.25">
      <c r="A189" s="3">
        <v>2025</v>
      </c>
      <c r="B189" s="210">
        <v>7</v>
      </c>
      <c r="C189" s="211">
        <v>15</v>
      </c>
      <c r="D189" s="225">
        <v>45853</v>
      </c>
      <c r="E189" s="217">
        <v>18.712500000000002</v>
      </c>
      <c r="F189" s="6"/>
      <c r="G189" s="78"/>
      <c r="H189" s="6"/>
      <c r="I189" s="78"/>
      <c r="J189" s="6"/>
      <c r="K189" s="78"/>
      <c r="L189" s="6"/>
      <c r="M189" s="6"/>
      <c r="N189" s="6"/>
      <c r="O189" s="71">
        <v>12</v>
      </c>
      <c r="P189" s="57">
        <v>6.8</v>
      </c>
      <c r="Q189" s="6">
        <v>23</v>
      </c>
      <c r="R189" s="6"/>
      <c r="S189" s="6">
        <v>38</v>
      </c>
      <c r="T189" s="6"/>
    </row>
    <row r="190" spans="1:20" ht="15.75" customHeight="1" x14ac:dyDescent="0.25">
      <c r="A190" s="3">
        <v>2025</v>
      </c>
      <c r="B190" s="210">
        <v>7</v>
      </c>
      <c r="C190" s="211">
        <v>16</v>
      </c>
      <c r="D190" s="225">
        <v>45854</v>
      </c>
      <c r="E190" s="217">
        <v>20.324999999999999</v>
      </c>
      <c r="F190" s="6"/>
      <c r="G190" s="78"/>
      <c r="H190" s="6"/>
      <c r="I190" s="78"/>
      <c r="J190" s="6"/>
      <c r="K190" s="78"/>
      <c r="L190" s="6"/>
      <c r="M190" s="6"/>
      <c r="N190" s="6"/>
      <c r="O190" s="71">
        <v>6</v>
      </c>
      <c r="P190" s="57">
        <v>5.6</v>
      </c>
      <c r="Q190" s="6">
        <v>29</v>
      </c>
      <c r="R190" s="6"/>
      <c r="S190" s="6">
        <v>28</v>
      </c>
      <c r="T190" s="6"/>
    </row>
    <row r="191" spans="1:20" ht="15.75" customHeight="1" x14ac:dyDescent="0.25">
      <c r="A191" s="3">
        <v>2025</v>
      </c>
      <c r="B191" s="210">
        <v>7</v>
      </c>
      <c r="C191" s="211">
        <v>17</v>
      </c>
      <c r="D191" s="225">
        <v>45855</v>
      </c>
      <c r="E191" s="217">
        <v>22.262499999999999</v>
      </c>
      <c r="F191" s="6"/>
      <c r="G191" s="78"/>
      <c r="H191" s="6"/>
      <c r="I191" s="78"/>
      <c r="J191" s="6"/>
      <c r="K191" s="78"/>
      <c r="L191" s="6"/>
      <c r="M191" s="6"/>
      <c r="N191" s="6"/>
      <c r="O191" s="71">
        <v>9</v>
      </c>
      <c r="P191" s="57">
        <v>6.2</v>
      </c>
      <c r="Q191" s="6">
        <v>25</v>
      </c>
      <c r="R191" s="6"/>
      <c r="S191" s="6">
        <v>45</v>
      </c>
      <c r="T191" s="6"/>
    </row>
    <row r="192" spans="1:20" ht="15.75" customHeight="1" x14ac:dyDescent="0.25">
      <c r="A192" s="3">
        <v>2025</v>
      </c>
      <c r="B192" s="210">
        <v>7</v>
      </c>
      <c r="C192" s="211">
        <v>18</v>
      </c>
      <c r="D192" s="225">
        <v>45856</v>
      </c>
      <c r="E192" s="217">
        <v>23.65</v>
      </c>
      <c r="F192" s="6"/>
      <c r="G192" s="78"/>
      <c r="H192" s="6"/>
      <c r="I192" s="78"/>
      <c r="J192" s="6"/>
      <c r="K192" s="78"/>
      <c r="L192" s="6"/>
      <c r="M192" s="6"/>
      <c r="N192" s="6"/>
      <c r="O192" s="71">
        <v>5</v>
      </c>
      <c r="P192" s="57">
        <v>5.6</v>
      </c>
      <c r="Q192" s="6">
        <v>10</v>
      </c>
      <c r="R192" s="6"/>
      <c r="S192" s="6">
        <v>33</v>
      </c>
      <c r="T192" s="6"/>
    </row>
    <row r="193" spans="1:20" ht="15.75" customHeight="1" x14ac:dyDescent="0.25">
      <c r="A193" s="3">
        <v>2025</v>
      </c>
      <c r="B193" s="210">
        <v>7</v>
      </c>
      <c r="C193" s="211">
        <v>19</v>
      </c>
      <c r="D193" s="225">
        <v>45857</v>
      </c>
      <c r="E193" s="217">
        <v>22.9</v>
      </c>
      <c r="F193" s="6"/>
      <c r="G193" s="78"/>
      <c r="H193" s="6"/>
      <c r="I193" s="78"/>
      <c r="J193" s="6"/>
      <c r="K193" s="78"/>
      <c r="L193" s="6"/>
      <c r="M193" s="6"/>
      <c r="N193" s="6"/>
      <c r="O193" s="71">
        <v>0</v>
      </c>
      <c r="P193" s="57">
        <v>3.8</v>
      </c>
      <c r="Q193" s="6">
        <v>21</v>
      </c>
      <c r="R193" s="6"/>
      <c r="S193" s="6">
        <v>24</v>
      </c>
      <c r="T193" s="6"/>
    </row>
    <row r="194" spans="1:20" ht="15.75" customHeight="1" x14ac:dyDescent="0.25">
      <c r="A194" s="3">
        <v>2025</v>
      </c>
      <c r="B194" s="210">
        <v>7</v>
      </c>
      <c r="C194" s="211">
        <v>20</v>
      </c>
      <c r="D194" s="225">
        <v>45858</v>
      </c>
      <c r="E194" s="217">
        <v>18.399999999999999</v>
      </c>
      <c r="F194" s="6"/>
      <c r="G194" s="78"/>
      <c r="H194" s="6"/>
      <c r="I194" s="78"/>
      <c r="J194" s="6"/>
      <c r="K194" s="78"/>
      <c r="L194" s="6"/>
      <c r="M194" s="6"/>
      <c r="N194" s="6"/>
      <c r="O194" s="71">
        <v>4</v>
      </c>
      <c r="P194" s="57">
        <v>4.9999999999999991</v>
      </c>
      <c r="Q194" s="6">
        <v>8</v>
      </c>
      <c r="R194" s="6"/>
      <c r="S194" s="6">
        <v>55</v>
      </c>
      <c r="T194" s="6"/>
    </row>
    <row r="195" spans="1:20" ht="15.75" customHeight="1" x14ac:dyDescent="0.25">
      <c r="A195" s="3">
        <v>2025</v>
      </c>
      <c r="B195" s="210">
        <v>7</v>
      </c>
      <c r="C195" s="211">
        <v>21</v>
      </c>
      <c r="D195" s="225">
        <v>45859</v>
      </c>
      <c r="E195" s="217">
        <v>18.012499999999999</v>
      </c>
      <c r="F195" s="6"/>
      <c r="G195" s="78"/>
      <c r="H195" s="6"/>
      <c r="I195" s="78"/>
      <c r="J195" s="6"/>
      <c r="K195" s="78"/>
      <c r="L195" s="6"/>
      <c r="M195" s="6"/>
      <c r="N195" s="6"/>
      <c r="O195" s="71">
        <v>1</v>
      </c>
      <c r="P195" s="57">
        <v>3.2</v>
      </c>
      <c r="Q195" s="6">
        <v>3</v>
      </c>
      <c r="R195" s="6"/>
      <c r="S195" s="6">
        <v>39</v>
      </c>
      <c r="T195" s="6"/>
    </row>
    <row r="196" spans="1:20" ht="15.75" customHeight="1" x14ac:dyDescent="0.25">
      <c r="A196" s="3">
        <v>2025</v>
      </c>
      <c r="B196" s="210">
        <v>7</v>
      </c>
      <c r="C196" s="211">
        <v>22</v>
      </c>
      <c r="D196" s="225">
        <v>45860</v>
      </c>
      <c r="E196" s="217">
        <v>14.262499999999999</v>
      </c>
      <c r="F196" s="6"/>
      <c r="G196" s="78"/>
      <c r="H196" s="6"/>
      <c r="I196" s="78"/>
      <c r="J196" s="6"/>
      <c r="K196" s="78"/>
      <c r="L196" s="6"/>
      <c r="M196" s="6"/>
      <c r="N196" s="6"/>
      <c r="O196" s="71">
        <v>1</v>
      </c>
      <c r="P196" s="57">
        <v>2</v>
      </c>
      <c r="Q196" s="6">
        <v>15</v>
      </c>
      <c r="R196" s="6"/>
      <c r="S196" s="6">
        <v>26</v>
      </c>
      <c r="T196" s="6"/>
    </row>
    <row r="197" spans="1:20" ht="15.75" customHeight="1" x14ac:dyDescent="0.25">
      <c r="A197" s="3">
        <v>2025</v>
      </c>
      <c r="B197" s="210">
        <v>7</v>
      </c>
      <c r="C197" s="211">
        <v>23</v>
      </c>
      <c r="D197" s="225">
        <v>45861</v>
      </c>
      <c r="E197" s="217">
        <v>14.5</v>
      </c>
      <c r="F197" s="6"/>
      <c r="G197" s="78"/>
      <c r="H197" s="6"/>
      <c r="I197" s="78"/>
      <c r="J197" s="6"/>
      <c r="K197" s="78"/>
      <c r="L197" s="6"/>
      <c r="M197" s="6"/>
      <c r="N197" s="6"/>
      <c r="O197" s="71">
        <v>2</v>
      </c>
      <c r="P197" s="57">
        <v>3.8</v>
      </c>
      <c r="Q197" s="6">
        <v>20</v>
      </c>
      <c r="R197" s="6"/>
      <c r="S197" s="6">
        <v>54</v>
      </c>
      <c r="T197" s="6"/>
    </row>
    <row r="198" spans="1:20" ht="15.75" customHeight="1" x14ac:dyDescent="0.25">
      <c r="A198" s="3">
        <v>2025</v>
      </c>
      <c r="B198" s="210">
        <v>7</v>
      </c>
      <c r="C198" s="211">
        <v>24</v>
      </c>
      <c r="D198" s="225">
        <v>45862</v>
      </c>
      <c r="E198" s="217">
        <v>17.100000000000001</v>
      </c>
      <c r="F198" s="6"/>
      <c r="G198" s="78"/>
      <c r="H198" s="6"/>
      <c r="I198" s="78"/>
      <c r="J198" s="6"/>
      <c r="K198" s="78"/>
      <c r="L198" s="6"/>
      <c r="M198" s="6"/>
      <c r="N198" s="6"/>
      <c r="O198" s="71">
        <v>5</v>
      </c>
      <c r="P198" s="57">
        <v>4.4000000000000004</v>
      </c>
      <c r="Q198" s="6">
        <v>23</v>
      </c>
      <c r="R198" s="6"/>
      <c r="S198" s="6">
        <v>52</v>
      </c>
      <c r="T198" s="6"/>
    </row>
    <row r="199" spans="1:20" ht="15.75" customHeight="1" x14ac:dyDescent="0.25">
      <c r="A199" s="3">
        <v>2025</v>
      </c>
      <c r="B199" s="210">
        <v>7</v>
      </c>
      <c r="C199" s="211">
        <v>25</v>
      </c>
      <c r="D199" s="225">
        <v>45863</v>
      </c>
      <c r="E199" s="217">
        <v>19.775000000000002</v>
      </c>
      <c r="F199" s="6"/>
      <c r="G199" s="78"/>
      <c r="H199" s="6"/>
      <c r="I199" s="78"/>
      <c r="J199" s="6"/>
      <c r="K199" s="78"/>
      <c r="L199" s="6"/>
      <c r="M199" s="6"/>
      <c r="N199" s="6"/>
      <c r="O199" s="71">
        <v>7</v>
      </c>
      <c r="P199" s="57">
        <v>4.9999999999999991</v>
      </c>
      <c r="Q199" s="6">
        <v>27</v>
      </c>
      <c r="R199" s="6"/>
      <c r="S199" s="6">
        <v>50</v>
      </c>
      <c r="T199" s="6"/>
    </row>
    <row r="200" spans="1:20" ht="15.75" customHeight="1" x14ac:dyDescent="0.25">
      <c r="A200" s="3">
        <v>2025</v>
      </c>
      <c r="B200" s="210">
        <v>7</v>
      </c>
      <c r="C200" s="211">
        <v>26</v>
      </c>
      <c r="D200" s="225">
        <v>45864</v>
      </c>
      <c r="E200" s="217">
        <v>16.866666666666664</v>
      </c>
      <c r="F200" s="6"/>
      <c r="G200" s="78"/>
      <c r="H200" s="6"/>
      <c r="I200" s="78"/>
      <c r="J200" s="6"/>
      <c r="K200" s="78"/>
      <c r="L200" s="6"/>
      <c r="M200" s="6"/>
      <c r="N200" s="6"/>
      <c r="O200" s="71">
        <v>9</v>
      </c>
      <c r="P200" s="57">
        <v>5.6</v>
      </c>
      <c r="Q200" s="6">
        <v>30</v>
      </c>
      <c r="R200" s="6"/>
      <c r="S200" s="6">
        <v>48</v>
      </c>
      <c r="T200" s="6"/>
    </row>
    <row r="201" spans="1:20" ht="15.75" customHeight="1" x14ac:dyDescent="0.25">
      <c r="A201" s="3">
        <v>2025</v>
      </c>
      <c r="B201" s="210">
        <v>7</v>
      </c>
      <c r="C201" s="211">
        <v>27</v>
      </c>
      <c r="D201" s="225">
        <v>45865</v>
      </c>
      <c r="F201" s="6"/>
      <c r="G201" s="78"/>
      <c r="H201" s="6"/>
      <c r="I201" s="78"/>
      <c r="J201" s="6"/>
      <c r="K201" s="78"/>
      <c r="L201" s="6"/>
      <c r="M201" s="6"/>
      <c r="N201" s="6"/>
      <c r="O201" s="71"/>
      <c r="P201" s="57"/>
      <c r="Q201" s="6"/>
      <c r="R201" s="6"/>
      <c r="S201" s="6"/>
      <c r="T201" s="6"/>
    </row>
    <row r="202" spans="1:20" ht="15.75" customHeight="1" x14ac:dyDescent="0.25">
      <c r="A202" s="3">
        <v>2025</v>
      </c>
      <c r="B202" s="210">
        <v>7</v>
      </c>
      <c r="C202" s="211">
        <v>28</v>
      </c>
      <c r="D202" s="225">
        <v>45866</v>
      </c>
      <c r="E202" s="217">
        <v>24.95</v>
      </c>
      <c r="F202" s="6"/>
      <c r="G202" s="78"/>
      <c r="H202" s="6"/>
      <c r="I202" s="78"/>
      <c r="J202" s="6"/>
      <c r="K202" s="78"/>
      <c r="L202" s="6"/>
      <c r="M202" s="6"/>
      <c r="N202" s="6"/>
      <c r="O202" s="71">
        <v>4</v>
      </c>
      <c r="P202" s="57">
        <v>4.9999999999999991</v>
      </c>
      <c r="Q202" s="6">
        <v>9</v>
      </c>
      <c r="R202" s="6"/>
      <c r="S202" s="6">
        <v>44</v>
      </c>
      <c r="T202" s="6"/>
    </row>
    <row r="203" spans="1:20" ht="15.75" customHeight="1" x14ac:dyDescent="0.25">
      <c r="A203" s="3">
        <v>2025</v>
      </c>
      <c r="B203" s="210">
        <v>7</v>
      </c>
      <c r="C203" s="211">
        <v>29</v>
      </c>
      <c r="D203" s="225">
        <v>45867</v>
      </c>
      <c r="E203" s="217">
        <v>22.842857142857138</v>
      </c>
      <c r="F203" s="6"/>
      <c r="G203" s="78"/>
      <c r="H203" s="6"/>
      <c r="I203" s="78"/>
      <c r="J203" s="6"/>
      <c r="K203" s="78"/>
      <c r="L203" s="6"/>
      <c r="M203" s="6"/>
      <c r="N203" s="6"/>
      <c r="O203" s="71">
        <v>1</v>
      </c>
      <c r="P203" s="57">
        <v>2.6</v>
      </c>
      <c r="Q203" s="6">
        <v>14</v>
      </c>
      <c r="R203" s="6"/>
      <c r="S203" s="6">
        <v>19</v>
      </c>
      <c r="T203" s="6"/>
    </row>
    <row r="204" spans="1:20" ht="15.75" customHeight="1" x14ac:dyDescent="0.25">
      <c r="A204" s="3">
        <v>2025</v>
      </c>
      <c r="B204" s="210">
        <v>7</v>
      </c>
      <c r="C204" s="211">
        <v>30</v>
      </c>
      <c r="D204" s="225">
        <v>45868</v>
      </c>
      <c r="E204" s="217">
        <v>22.437500000000004</v>
      </c>
      <c r="F204" s="6"/>
      <c r="G204" s="78"/>
      <c r="H204" s="6"/>
      <c r="I204" s="78"/>
      <c r="J204" s="6"/>
      <c r="K204" s="78"/>
      <c r="L204" s="6"/>
      <c r="M204" s="6"/>
      <c r="N204" s="6"/>
      <c r="O204" s="71">
        <v>1</v>
      </c>
      <c r="P204" s="57">
        <v>3.2</v>
      </c>
      <c r="Q204" s="6">
        <v>18</v>
      </c>
      <c r="R204" s="6"/>
      <c r="S204" s="6">
        <v>27</v>
      </c>
      <c r="T204" s="6"/>
    </row>
    <row r="205" spans="1:20" ht="15.75" customHeight="1" x14ac:dyDescent="0.25">
      <c r="A205" s="3">
        <v>2025</v>
      </c>
      <c r="B205" s="210">
        <v>7</v>
      </c>
      <c r="C205" s="211">
        <v>31</v>
      </c>
      <c r="D205" s="225">
        <v>45869</v>
      </c>
      <c r="E205" s="217">
        <v>21.683333333333337</v>
      </c>
      <c r="F205" s="6"/>
      <c r="G205" s="78"/>
      <c r="H205" s="6"/>
      <c r="I205" s="78"/>
      <c r="J205" s="6"/>
      <c r="K205" s="78"/>
      <c r="L205" s="6"/>
      <c r="M205" s="6"/>
      <c r="N205" s="6"/>
      <c r="O205" s="6"/>
      <c r="P205" s="57">
        <v>3.8</v>
      </c>
      <c r="Q205" s="6">
        <v>21</v>
      </c>
      <c r="R205" s="6">
        <v>6</v>
      </c>
      <c r="S205" s="6">
        <v>38</v>
      </c>
      <c r="T205" s="6"/>
    </row>
    <row r="206" spans="1:20" ht="15.75" customHeight="1" x14ac:dyDescent="0.25">
      <c r="A206" s="3">
        <v>2025</v>
      </c>
      <c r="B206" s="210">
        <v>8</v>
      </c>
      <c r="C206" s="210">
        <v>1</v>
      </c>
      <c r="D206" s="225">
        <v>45870</v>
      </c>
      <c r="E206" s="216">
        <v>22.512500000000003</v>
      </c>
      <c r="G206" s="78"/>
      <c r="I206" s="78"/>
      <c r="K206" s="78"/>
      <c r="P206" s="57">
        <v>3.2</v>
      </c>
      <c r="Q206">
        <v>24</v>
      </c>
      <c r="R206">
        <v>10</v>
      </c>
      <c r="S206">
        <v>49</v>
      </c>
    </row>
    <row r="207" spans="1:20" ht="15.75" customHeight="1" x14ac:dyDescent="0.25">
      <c r="A207" s="3">
        <v>2025</v>
      </c>
      <c r="B207" s="210">
        <v>8</v>
      </c>
      <c r="C207" s="211">
        <v>2</v>
      </c>
      <c r="D207" s="225">
        <v>45871</v>
      </c>
      <c r="E207" s="217">
        <v>22.450000000000003</v>
      </c>
      <c r="P207" s="57">
        <v>2.6</v>
      </c>
      <c r="Q207">
        <v>19</v>
      </c>
      <c r="R207">
        <v>30</v>
      </c>
      <c r="S207">
        <v>53</v>
      </c>
    </row>
    <row r="208" spans="1:20" ht="15.75" customHeight="1" x14ac:dyDescent="0.25">
      <c r="A208" s="3">
        <v>2025</v>
      </c>
      <c r="B208" s="210">
        <v>8</v>
      </c>
      <c r="C208" s="211">
        <v>3</v>
      </c>
      <c r="D208" s="225">
        <v>45872</v>
      </c>
      <c r="E208" s="217">
        <v>16.287499999999998</v>
      </c>
      <c r="P208" s="57">
        <v>2</v>
      </c>
      <c r="Q208">
        <v>12</v>
      </c>
      <c r="R208">
        <v>43</v>
      </c>
      <c r="S208">
        <v>58</v>
      </c>
    </row>
    <row r="209" spans="1:19" ht="15.75" customHeight="1" x14ac:dyDescent="0.25">
      <c r="A209" s="3">
        <v>2025</v>
      </c>
      <c r="B209" s="210">
        <v>8</v>
      </c>
      <c r="C209" s="211">
        <v>4</v>
      </c>
      <c r="D209" s="225">
        <v>45873</v>
      </c>
      <c r="E209" s="217">
        <v>12.757142857142858</v>
      </c>
      <c r="P209" s="57">
        <v>1.4</v>
      </c>
      <c r="Q209">
        <v>5</v>
      </c>
      <c r="R209">
        <v>36</v>
      </c>
      <c r="S209">
        <v>37</v>
      </c>
    </row>
    <row r="210" spans="1:19" ht="15.75" customHeight="1" x14ac:dyDescent="0.25">
      <c r="A210" s="3">
        <v>2025</v>
      </c>
      <c r="B210" s="210">
        <v>8</v>
      </c>
      <c r="C210" s="211">
        <v>5</v>
      </c>
      <c r="D210" s="225">
        <v>45874</v>
      </c>
      <c r="E210" s="217">
        <v>11.587499999999999</v>
      </c>
      <c r="P210" s="57">
        <v>0.8</v>
      </c>
      <c r="Q210">
        <v>10</v>
      </c>
      <c r="R210">
        <v>22</v>
      </c>
      <c r="S210">
        <v>35</v>
      </c>
    </row>
    <row r="211" spans="1:19" ht="15.75" customHeight="1" x14ac:dyDescent="0.25">
      <c r="A211" s="3">
        <v>2025</v>
      </c>
      <c r="B211" s="210">
        <v>8</v>
      </c>
      <c r="C211" s="211">
        <v>6</v>
      </c>
      <c r="D211" s="225">
        <v>45875</v>
      </c>
      <c r="E211" s="217">
        <v>10.4</v>
      </c>
      <c r="P211" s="57">
        <v>1.4</v>
      </c>
      <c r="Q211">
        <v>7</v>
      </c>
      <c r="R211">
        <v>16</v>
      </c>
      <c r="S211">
        <v>49</v>
      </c>
    </row>
    <row r="212" spans="1:19" ht="15.75" customHeight="1" x14ac:dyDescent="0.25">
      <c r="A212" s="3">
        <v>2025</v>
      </c>
      <c r="B212" s="210">
        <v>8</v>
      </c>
      <c r="C212" s="211">
        <v>7</v>
      </c>
      <c r="D212" s="225">
        <v>45876</v>
      </c>
      <c r="E212" s="217">
        <v>14.325000000000001</v>
      </c>
      <c r="P212" s="57">
        <v>4.5999999999999996</v>
      </c>
      <c r="Q212">
        <v>2</v>
      </c>
      <c r="R212">
        <v>13</v>
      </c>
      <c r="S212">
        <v>41</v>
      </c>
    </row>
    <row r="213" spans="1:19" ht="15.75" customHeight="1" x14ac:dyDescent="0.25">
      <c r="A213" s="3">
        <v>2025</v>
      </c>
      <c r="B213" s="210">
        <v>8</v>
      </c>
      <c r="C213" s="211">
        <v>8</v>
      </c>
      <c r="D213" s="225">
        <v>45877</v>
      </c>
      <c r="E213" s="217">
        <v>13.762499999999998</v>
      </c>
      <c r="P213" s="57">
        <v>2.6</v>
      </c>
      <c r="Q213">
        <v>1</v>
      </c>
      <c r="R213">
        <v>55</v>
      </c>
      <c r="S213">
        <v>20</v>
      </c>
    </row>
    <row r="214" spans="1:19" ht="15.75" customHeight="1" x14ac:dyDescent="0.25">
      <c r="A214" s="3">
        <v>2025</v>
      </c>
      <c r="B214" s="210">
        <v>8</v>
      </c>
      <c r="C214" s="211">
        <v>9</v>
      </c>
      <c r="D214" s="225">
        <v>45878</v>
      </c>
      <c r="E214" s="217">
        <v>13.5875</v>
      </c>
      <c r="P214" s="57">
        <v>1.6</v>
      </c>
      <c r="Q214">
        <v>1</v>
      </c>
      <c r="R214">
        <v>40</v>
      </c>
      <c r="S214">
        <v>18</v>
      </c>
    </row>
    <row r="215" spans="1:19" ht="15.75" customHeight="1" x14ac:dyDescent="0.25">
      <c r="A215" s="3">
        <v>2025</v>
      </c>
      <c r="B215" s="210">
        <v>8</v>
      </c>
      <c r="C215" s="211">
        <v>10</v>
      </c>
      <c r="D215" s="225">
        <v>45879</v>
      </c>
      <c r="E215" s="217">
        <v>16.3</v>
      </c>
      <c r="P215" s="57">
        <v>0.6</v>
      </c>
      <c r="Q215">
        <v>1</v>
      </c>
      <c r="R215">
        <v>34</v>
      </c>
      <c r="S215">
        <v>17</v>
      </c>
    </row>
    <row r="216" spans="1:19" ht="15.75" customHeight="1" x14ac:dyDescent="0.25">
      <c r="A216" s="3">
        <v>2025</v>
      </c>
      <c r="B216" s="210">
        <v>8</v>
      </c>
      <c r="C216" s="211">
        <v>11</v>
      </c>
      <c r="D216" s="225">
        <v>45880</v>
      </c>
      <c r="E216" s="217">
        <v>16.400000000000002</v>
      </c>
      <c r="P216" s="57">
        <v>-0.4</v>
      </c>
      <c r="Q216">
        <v>1</v>
      </c>
      <c r="R216">
        <v>26</v>
      </c>
      <c r="S216">
        <v>15</v>
      </c>
    </row>
    <row r="217" spans="1:19" ht="15.75" customHeight="1" x14ac:dyDescent="0.25">
      <c r="A217" s="3">
        <v>2025</v>
      </c>
      <c r="B217" s="210">
        <v>8</v>
      </c>
      <c r="C217" s="211">
        <v>12</v>
      </c>
      <c r="D217" s="225">
        <v>45881</v>
      </c>
      <c r="E217" s="217">
        <v>17.450000000000003</v>
      </c>
      <c r="P217" s="57">
        <v>1.6</v>
      </c>
      <c r="Q217">
        <v>1</v>
      </c>
      <c r="R217">
        <v>32</v>
      </c>
      <c r="S217">
        <v>31</v>
      </c>
    </row>
    <row r="218" spans="1:19" ht="15.75" customHeight="1" x14ac:dyDescent="0.25">
      <c r="A218" s="3">
        <v>2025</v>
      </c>
      <c r="B218" s="210">
        <v>8</v>
      </c>
      <c r="C218" s="211">
        <v>13</v>
      </c>
      <c r="D218" s="225">
        <v>45882</v>
      </c>
      <c r="E218" s="217">
        <v>19.075000000000003</v>
      </c>
      <c r="P218" s="57">
        <v>2.6</v>
      </c>
      <c r="Q218">
        <v>3</v>
      </c>
      <c r="R218">
        <v>27</v>
      </c>
      <c r="S218">
        <v>18</v>
      </c>
    </row>
    <row r="219" spans="1:19" ht="15.75" customHeight="1" x14ac:dyDescent="0.25">
      <c r="A219" s="3">
        <v>2025</v>
      </c>
      <c r="B219" s="210">
        <v>8</v>
      </c>
      <c r="C219" s="211">
        <v>14</v>
      </c>
      <c r="D219" s="225">
        <v>45883</v>
      </c>
      <c r="E219" s="217">
        <v>18.75714285714286</v>
      </c>
      <c r="P219" s="57">
        <v>3.6</v>
      </c>
      <c r="Q219">
        <v>5</v>
      </c>
      <c r="R219">
        <v>23</v>
      </c>
      <c r="S219">
        <v>25</v>
      </c>
    </row>
    <row r="220" spans="1:19" ht="15.75" customHeight="1" x14ac:dyDescent="0.25">
      <c r="A220" s="3">
        <v>2025</v>
      </c>
      <c r="B220" s="210">
        <v>8</v>
      </c>
      <c r="C220" s="211">
        <v>15</v>
      </c>
      <c r="D220" s="225">
        <v>45884</v>
      </c>
      <c r="P220" s="57"/>
    </row>
    <row r="221" spans="1:19" ht="15.75" customHeight="1" x14ac:dyDescent="0.25">
      <c r="A221" s="3">
        <v>2025</v>
      </c>
      <c r="B221" s="210">
        <v>8</v>
      </c>
      <c r="C221" s="211">
        <v>16</v>
      </c>
      <c r="D221" s="225">
        <v>45885</v>
      </c>
      <c r="P221" s="57"/>
    </row>
    <row r="222" spans="1:19" ht="15.75" customHeight="1" x14ac:dyDescent="0.25">
      <c r="A222" s="3">
        <v>2025</v>
      </c>
      <c r="B222" s="210">
        <v>8</v>
      </c>
      <c r="C222" s="211">
        <v>17</v>
      </c>
      <c r="D222" s="225">
        <v>45886</v>
      </c>
      <c r="P222" s="57"/>
    </row>
    <row r="223" spans="1:19" ht="15.75" customHeight="1" x14ac:dyDescent="0.25">
      <c r="A223" s="3">
        <v>2025</v>
      </c>
      <c r="B223" s="210">
        <v>8</v>
      </c>
      <c r="C223" s="211">
        <v>18</v>
      </c>
      <c r="D223" s="225">
        <v>45887</v>
      </c>
      <c r="P223" s="57"/>
    </row>
    <row r="224" spans="1:19" ht="15.75" customHeight="1" x14ac:dyDescent="0.25">
      <c r="A224" s="3">
        <v>2025</v>
      </c>
      <c r="B224" s="210">
        <v>8</v>
      </c>
      <c r="C224" s="211">
        <v>19</v>
      </c>
      <c r="D224" s="225">
        <v>45888</v>
      </c>
      <c r="P224" s="57"/>
    </row>
    <row r="225" spans="1:19" ht="15.75" customHeight="1" x14ac:dyDescent="0.25">
      <c r="A225" s="3">
        <v>2025</v>
      </c>
      <c r="B225" s="210">
        <v>8</v>
      </c>
      <c r="C225" s="211">
        <v>20</v>
      </c>
      <c r="D225" s="225">
        <v>45889</v>
      </c>
      <c r="P225" s="57"/>
    </row>
    <row r="226" spans="1:19" ht="15.75" customHeight="1" x14ac:dyDescent="0.25">
      <c r="A226" s="3">
        <v>2025</v>
      </c>
      <c r="B226" s="210">
        <v>8</v>
      </c>
      <c r="C226" s="211">
        <v>21</v>
      </c>
      <c r="D226" s="225">
        <v>45890</v>
      </c>
      <c r="E226" s="217">
        <v>23</v>
      </c>
      <c r="P226" s="57"/>
      <c r="Q226">
        <v>1</v>
      </c>
      <c r="R226">
        <v>1</v>
      </c>
      <c r="S226">
        <v>2</v>
      </c>
    </row>
    <row r="227" spans="1:19" ht="15.75" customHeight="1" x14ac:dyDescent="0.25">
      <c r="A227" s="3">
        <v>2025</v>
      </c>
      <c r="B227" s="210">
        <v>8</v>
      </c>
      <c r="C227" s="211">
        <v>22</v>
      </c>
      <c r="D227" s="225">
        <v>45891</v>
      </c>
      <c r="E227" s="217">
        <v>21.014285714285712</v>
      </c>
      <c r="Q227">
        <v>1</v>
      </c>
      <c r="R227">
        <v>1</v>
      </c>
      <c r="S227">
        <v>3</v>
      </c>
    </row>
    <row r="228" spans="1:19" ht="15.75" customHeight="1" x14ac:dyDescent="0.25">
      <c r="A228" s="3">
        <v>2025</v>
      </c>
      <c r="B228" s="210">
        <v>8</v>
      </c>
      <c r="C228" s="211">
        <v>23</v>
      </c>
      <c r="D228" s="225">
        <v>45892</v>
      </c>
      <c r="E228" s="217">
        <v>17.149999999999999</v>
      </c>
      <c r="Q228">
        <v>1</v>
      </c>
      <c r="R228">
        <v>1</v>
      </c>
      <c r="S228">
        <v>2</v>
      </c>
    </row>
    <row r="229" spans="1:19" ht="15.75" customHeight="1" x14ac:dyDescent="0.25">
      <c r="A229" s="3">
        <v>2025</v>
      </c>
      <c r="B229" s="210">
        <v>8</v>
      </c>
      <c r="C229" s="211">
        <v>24</v>
      </c>
      <c r="D229" s="225">
        <v>45893</v>
      </c>
      <c r="E229" s="217">
        <v>17.3</v>
      </c>
      <c r="Q229">
        <v>1</v>
      </c>
      <c r="R229">
        <v>2</v>
      </c>
      <c r="S229">
        <v>1</v>
      </c>
    </row>
    <row r="230" spans="1:19" ht="15.75" customHeight="1" x14ac:dyDescent="0.25">
      <c r="A230" s="3">
        <v>2025</v>
      </c>
      <c r="B230" s="210">
        <v>8</v>
      </c>
      <c r="C230" s="211">
        <v>25</v>
      </c>
      <c r="D230" s="225">
        <v>45894</v>
      </c>
      <c r="E230" s="217">
        <v>17.739999999999998</v>
      </c>
      <c r="R230">
        <v>1</v>
      </c>
      <c r="S230">
        <v>1</v>
      </c>
    </row>
    <row r="231" spans="1:19" ht="15.75" customHeight="1" x14ac:dyDescent="0.25">
      <c r="A231" s="3">
        <v>2025</v>
      </c>
      <c r="B231" s="210">
        <v>8</v>
      </c>
      <c r="C231" s="211">
        <v>26</v>
      </c>
      <c r="D231" s="225">
        <v>45895</v>
      </c>
      <c r="E231" s="217">
        <v>16.899999999999999</v>
      </c>
      <c r="R231">
        <v>1</v>
      </c>
      <c r="S231">
        <v>1</v>
      </c>
    </row>
    <row r="232" spans="1:19" ht="15.75" customHeight="1" x14ac:dyDescent="0.25">
      <c r="A232" s="3">
        <v>2025</v>
      </c>
      <c r="B232" s="210">
        <v>8</v>
      </c>
      <c r="C232" s="211">
        <v>27</v>
      </c>
      <c r="D232" s="225">
        <v>45896</v>
      </c>
      <c r="E232" s="217">
        <v>16.862499999999997</v>
      </c>
      <c r="R232">
        <v>1</v>
      </c>
    </row>
    <row r="233" spans="1:19" ht="15.75" customHeight="1" x14ac:dyDescent="0.25">
      <c r="A233" s="3">
        <v>2025</v>
      </c>
      <c r="B233" s="210">
        <v>8</v>
      </c>
      <c r="C233" s="211">
        <v>28</v>
      </c>
      <c r="D233" s="225">
        <v>45897</v>
      </c>
      <c r="E233" s="217">
        <v>17.25</v>
      </c>
      <c r="R233">
        <v>1</v>
      </c>
    </row>
    <row r="234" spans="1:19" ht="15.75" customHeight="1" x14ac:dyDescent="0.25"/>
    <row r="235" spans="1:19" ht="15.75" customHeight="1" x14ac:dyDescent="0.25"/>
    <row r="236" spans="1:19" ht="15.75" customHeight="1" x14ac:dyDescent="0.25"/>
    <row r="237" spans="1:19" ht="15.75" customHeight="1" x14ac:dyDescent="0.25"/>
    <row r="238" spans="1:19" ht="15.75" customHeight="1" x14ac:dyDescent="0.25"/>
    <row r="239" spans="1:19" ht="15.75" customHeight="1" x14ac:dyDescent="0.25"/>
    <row r="240" spans="1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75" right="0.75" top="1" bottom="1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" workbookViewId="0">
      <selection activeCell="B1" sqref="B1:B55"/>
    </sheetView>
  </sheetViews>
  <sheetFormatPr defaultRowHeight="15" x14ac:dyDescent="0.25"/>
  <cols>
    <col min="1" max="1" width="10.140625" bestFit="1" customWidth="1"/>
    <col min="2" max="2" width="38.7109375" style="71" customWidth="1"/>
    <col min="3" max="4" width="9.140625" style="71"/>
  </cols>
  <sheetData>
    <row r="1" spans="1:6" ht="16.5" x14ac:dyDescent="0.25">
      <c r="A1" s="137">
        <v>6</v>
      </c>
      <c r="B1" s="57">
        <f>A1-3</f>
        <v>3</v>
      </c>
      <c r="F1" s="57"/>
    </row>
    <row r="2" spans="1:6" ht="16.5" x14ac:dyDescent="0.25">
      <c r="A2" s="137">
        <v>8</v>
      </c>
      <c r="B2" s="57">
        <f t="shared" ref="B2:B53" si="0">A2-3</f>
        <v>5</v>
      </c>
      <c r="F2" s="57"/>
    </row>
    <row r="3" spans="1:6" ht="16.5" x14ac:dyDescent="0.25">
      <c r="A3" s="137">
        <v>6</v>
      </c>
      <c r="B3" s="57">
        <f t="shared" si="0"/>
        <v>3</v>
      </c>
      <c r="F3" s="57"/>
    </row>
    <row r="4" spans="1:6" ht="16.5" x14ac:dyDescent="0.25">
      <c r="A4" s="137">
        <v>5</v>
      </c>
      <c r="B4" s="57">
        <f t="shared" si="0"/>
        <v>2</v>
      </c>
      <c r="F4" s="57"/>
    </row>
    <row r="5" spans="1:6" ht="16.5" x14ac:dyDescent="0.25">
      <c r="A5" s="137">
        <v>8</v>
      </c>
      <c r="B5" s="57">
        <f t="shared" si="0"/>
        <v>5</v>
      </c>
      <c r="F5" s="57"/>
    </row>
    <row r="6" spans="1:6" ht="16.5" x14ac:dyDescent="0.25">
      <c r="A6" s="137">
        <v>7</v>
      </c>
      <c r="B6" s="57">
        <f t="shared" si="0"/>
        <v>4</v>
      </c>
      <c r="F6" s="57"/>
    </row>
    <row r="7" spans="1:6" ht="16.5" x14ac:dyDescent="0.25">
      <c r="A7" s="137">
        <v>12</v>
      </c>
      <c r="B7" s="57">
        <f t="shared" si="0"/>
        <v>9</v>
      </c>
      <c r="F7" s="57"/>
    </row>
    <row r="8" spans="1:6" ht="16.5" x14ac:dyDescent="0.25">
      <c r="A8" s="137">
        <v>15</v>
      </c>
      <c r="B8" s="57">
        <f t="shared" si="0"/>
        <v>12</v>
      </c>
      <c r="F8" s="57"/>
    </row>
    <row r="9" spans="1:6" ht="16.5" x14ac:dyDescent="0.25">
      <c r="A9" s="137">
        <v>25</v>
      </c>
      <c r="B9" s="57">
        <f t="shared" si="0"/>
        <v>22</v>
      </c>
      <c r="F9" s="57"/>
    </row>
    <row r="10" spans="1:6" ht="16.5" x14ac:dyDescent="0.25">
      <c r="A10" s="137">
        <v>19</v>
      </c>
      <c r="B10" s="57">
        <f t="shared" si="0"/>
        <v>16</v>
      </c>
      <c r="F10" s="57"/>
    </row>
    <row r="11" spans="1:6" ht="16.5" x14ac:dyDescent="0.25">
      <c r="A11" s="137">
        <v>32</v>
      </c>
      <c r="B11" s="57">
        <f t="shared" si="0"/>
        <v>29</v>
      </c>
      <c r="F11" s="57"/>
    </row>
    <row r="12" spans="1:6" ht="16.5" x14ac:dyDescent="0.25">
      <c r="A12" s="137">
        <v>36</v>
      </c>
      <c r="B12" s="57">
        <f t="shared" si="0"/>
        <v>33</v>
      </c>
      <c r="F12" s="57"/>
    </row>
    <row r="13" spans="1:6" ht="16.5" x14ac:dyDescent="0.25">
      <c r="A13" s="137">
        <v>41</v>
      </c>
      <c r="B13" s="57">
        <f t="shared" si="0"/>
        <v>38</v>
      </c>
      <c r="F13" s="57"/>
    </row>
    <row r="14" spans="1:6" ht="16.5" x14ac:dyDescent="0.25">
      <c r="A14" s="137">
        <v>31</v>
      </c>
      <c r="B14" s="57">
        <f t="shared" si="0"/>
        <v>28</v>
      </c>
      <c r="F14" s="57"/>
    </row>
    <row r="15" spans="1:6" ht="16.5" x14ac:dyDescent="0.25">
      <c r="A15" s="137">
        <v>48</v>
      </c>
      <c r="B15" s="57">
        <f t="shared" si="0"/>
        <v>45</v>
      </c>
      <c r="F15" s="57"/>
    </row>
    <row r="16" spans="1:6" ht="16.5" x14ac:dyDescent="0.25">
      <c r="A16" s="137">
        <v>36</v>
      </c>
      <c r="B16" s="57">
        <f t="shared" si="0"/>
        <v>33</v>
      </c>
      <c r="F16" s="57"/>
    </row>
    <row r="17" spans="1:6" ht="16.5" x14ac:dyDescent="0.25">
      <c r="A17" s="137">
        <v>27</v>
      </c>
      <c r="B17" s="57">
        <f t="shared" si="0"/>
        <v>24</v>
      </c>
      <c r="F17" s="57"/>
    </row>
    <row r="18" spans="1:6" ht="16.5" x14ac:dyDescent="0.25">
      <c r="A18" s="137">
        <v>58</v>
      </c>
      <c r="B18" s="57">
        <f t="shared" si="0"/>
        <v>55</v>
      </c>
      <c r="F18" s="57"/>
    </row>
    <row r="19" spans="1:6" ht="16.5" x14ac:dyDescent="0.25">
      <c r="A19" s="137">
        <v>42</v>
      </c>
      <c r="B19" s="57">
        <f t="shared" si="0"/>
        <v>39</v>
      </c>
      <c r="F19" s="57"/>
    </row>
    <row r="20" spans="1:6" ht="16.5" x14ac:dyDescent="0.25">
      <c r="A20" s="137">
        <v>29</v>
      </c>
      <c r="B20" s="57">
        <f t="shared" si="0"/>
        <v>26</v>
      </c>
      <c r="F20" s="57"/>
    </row>
    <row r="21" spans="1:6" ht="16.5" x14ac:dyDescent="0.25">
      <c r="A21" s="137">
        <v>57</v>
      </c>
      <c r="B21" s="57">
        <f t="shared" si="0"/>
        <v>54</v>
      </c>
      <c r="F21" s="57"/>
    </row>
    <row r="22" spans="1:6" ht="16.5" x14ac:dyDescent="0.25">
      <c r="A22" s="137">
        <v>55</v>
      </c>
      <c r="B22" s="57">
        <f t="shared" si="0"/>
        <v>52</v>
      </c>
      <c r="F22" s="57"/>
    </row>
    <row r="23" spans="1:6" ht="16.5" x14ac:dyDescent="0.25">
      <c r="A23" s="137">
        <v>53</v>
      </c>
      <c r="B23" s="57">
        <f t="shared" si="0"/>
        <v>50</v>
      </c>
      <c r="F23" s="57"/>
    </row>
    <row r="24" spans="1:6" ht="16.5" x14ac:dyDescent="0.25">
      <c r="A24" s="137">
        <v>51</v>
      </c>
      <c r="B24" s="57">
        <f t="shared" si="0"/>
        <v>48</v>
      </c>
      <c r="F24" s="57"/>
    </row>
    <row r="25" spans="1:6" ht="16.5" x14ac:dyDescent="0.25">
      <c r="A25" s="137">
        <v>49</v>
      </c>
      <c r="B25" s="57">
        <f t="shared" si="0"/>
        <v>46</v>
      </c>
      <c r="F25" s="57"/>
    </row>
    <row r="26" spans="1:6" ht="16.5" x14ac:dyDescent="0.25">
      <c r="A26" s="137">
        <v>47</v>
      </c>
      <c r="B26" s="57">
        <f t="shared" si="0"/>
        <v>44</v>
      </c>
      <c r="F26" s="57"/>
    </row>
    <row r="27" spans="1:6" ht="16.5" x14ac:dyDescent="0.25">
      <c r="A27" s="137">
        <v>22</v>
      </c>
      <c r="B27" s="57">
        <f t="shared" si="0"/>
        <v>19</v>
      </c>
      <c r="F27" s="57"/>
    </row>
    <row r="28" spans="1:6" ht="16.5" x14ac:dyDescent="0.25">
      <c r="A28" s="137">
        <v>30</v>
      </c>
      <c r="B28" s="57">
        <f t="shared" si="0"/>
        <v>27</v>
      </c>
      <c r="F28" s="57"/>
    </row>
    <row r="29" spans="1:6" ht="16.5" x14ac:dyDescent="0.25">
      <c r="A29" s="137">
        <v>41</v>
      </c>
      <c r="B29" s="57">
        <f t="shared" si="0"/>
        <v>38</v>
      </c>
      <c r="F29" s="57"/>
    </row>
    <row r="30" spans="1:6" ht="16.5" x14ac:dyDescent="0.25">
      <c r="A30" s="137">
        <v>52</v>
      </c>
      <c r="B30" s="57">
        <f t="shared" si="0"/>
        <v>49</v>
      </c>
      <c r="F30" s="57"/>
    </row>
    <row r="31" spans="1:6" ht="16.5" x14ac:dyDescent="0.25">
      <c r="A31" s="137">
        <v>56</v>
      </c>
      <c r="B31" s="57">
        <f t="shared" si="0"/>
        <v>53</v>
      </c>
      <c r="F31" s="57"/>
    </row>
    <row r="32" spans="1:6" ht="16.5" x14ac:dyDescent="0.25">
      <c r="A32" s="137">
        <v>61</v>
      </c>
      <c r="B32" s="57">
        <f t="shared" si="0"/>
        <v>58</v>
      </c>
      <c r="F32" s="57"/>
    </row>
    <row r="33" spans="1:6" ht="16.5" x14ac:dyDescent="0.25">
      <c r="A33" s="137">
        <v>40</v>
      </c>
      <c r="B33" s="57">
        <f t="shared" si="0"/>
        <v>37</v>
      </c>
      <c r="F33" s="57"/>
    </row>
    <row r="34" spans="1:6" ht="16.5" x14ac:dyDescent="0.25">
      <c r="A34" s="137">
        <v>38</v>
      </c>
      <c r="B34" s="57">
        <f t="shared" si="0"/>
        <v>35</v>
      </c>
      <c r="F34" s="57"/>
    </row>
    <row r="35" spans="1:6" ht="16.5" x14ac:dyDescent="0.25">
      <c r="A35" s="137">
        <v>52</v>
      </c>
      <c r="B35" s="57">
        <f t="shared" si="0"/>
        <v>49</v>
      </c>
      <c r="F35" s="57"/>
    </row>
    <row r="36" spans="1:6" ht="16.5" x14ac:dyDescent="0.25">
      <c r="A36" s="137">
        <v>44</v>
      </c>
      <c r="B36" s="57">
        <f t="shared" si="0"/>
        <v>41</v>
      </c>
      <c r="F36" s="57"/>
    </row>
    <row r="37" spans="1:6" ht="16.5" x14ac:dyDescent="0.25">
      <c r="A37" s="137">
        <v>23</v>
      </c>
      <c r="B37" s="57">
        <f t="shared" si="0"/>
        <v>20</v>
      </c>
      <c r="F37" s="57"/>
    </row>
    <row r="38" spans="1:6" ht="16.5" x14ac:dyDescent="0.25">
      <c r="A38" s="137">
        <v>21</v>
      </c>
      <c r="B38" s="57">
        <f t="shared" si="0"/>
        <v>18</v>
      </c>
      <c r="F38" s="57"/>
    </row>
    <row r="39" spans="1:6" ht="16.5" x14ac:dyDescent="0.25">
      <c r="A39" s="137">
        <v>20</v>
      </c>
      <c r="B39" s="57">
        <f t="shared" si="0"/>
        <v>17</v>
      </c>
      <c r="F39" s="57"/>
    </row>
    <row r="40" spans="1:6" ht="16.5" x14ac:dyDescent="0.25">
      <c r="A40" s="137">
        <v>18</v>
      </c>
      <c r="B40" s="57">
        <f t="shared" si="0"/>
        <v>15</v>
      </c>
      <c r="F40" s="57"/>
    </row>
    <row r="41" spans="1:6" ht="16.5" x14ac:dyDescent="0.25">
      <c r="A41" s="137">
        <v>34</v>
      </c>
      <c r="B41" s="57">
        <f t="shared" si="0"/>
        <v>31</v>
      </c>
      <c r="F41" s="57"/>
    </row>
    <row r="42" spans="1:6" ht="16.5" x14ac:dyDescent="0.25">
      <c r="A42" s="137">
        <v>21</v>
      </c>
      <c r="B42" s="57">
        <f t="shared" si="0"/>
        <v>18</v>
      </c>
      <c r="F42" s="57"/>
    </row>
    <row r="43" spans="1:6" ht="16.5" x14ac:dyDescent="0.25">
      <c r="A43" s="137">
        <v>28</v>
      </c>
      <c r="B43" s="57">
        <f t="shared" si="0"/>
        <v>25</v>
      </c>
      <c r="F43" s="57"/>
    </row>
    <row r="44" spans="1:6" ht="16.5" x14ac:dyDescent="0.25">
      <c r="A44" s="137">
        <v>25</v>
      </c>
      <c r="B44" s="57">
        <f t="shared" si="0"/>
        <v>22</v>
      </c>
      <c r="F44" s="57"/>
    </row>
    <row r="45" spans="1:6" ht="16.5" x14ac:dyDescent="0.25">
      <c r="A45" s="137">
        <v>11</v>
      </c>
      <c r="B45" s="57">
        <f t="shared" si="0"/>
        <v>8</v>
      </c>
      <c r="F45" s="57"/>
    </row>
    <row r="46" spans="1:6" ht="16.5" x14ac:dyDescent="0.25">
      <c r="A46" s="137">
        <v>19</v>
      </c>
      <c r="B46" s="57">
        <f t="shared" si="0"/>
        <v>16</v>
      </c>
      <c r="F46" s="57"/>
    </row>
    <row r="47" spans="1:6" ht="16.5" x14ac:dyDescent="0.25">
      <c r="A47" s="137">
        <v>16</v>
      </c>
      <c r="B47" s="57">
        <f t="shared" si="0"/>
        <v>13</v>
      </c>
      <c r="F47" s="57"/>
    </row>
    <row r="48" spans="1:6" ht="16.5" x14ac:dyDescent="0.25">
      <c r="A48" s="137">
        <v>6</v>
      </c>
      <c r="B48" s="57">
        <f t="shared" si="0"/>
        <v>3</v>
      </c>
      <c r="F48" s="57"/>
    </row>
    <row r="49" spans="1:6" ht="16.5" x14ac:dyDescent="0.25">
      <c r="A49" s="137">
        <v>7</v>
      </c>
      <c r="B49" s="57">
        <f t="shared" si="0"/>
        <v>4</v>
      </c>
      <c r="F49" s="57"/>
    </row>
    <row r="50" spans="1:6" ht="16.5" x14ac:dyDescent="0.25">
      <c r="A50" s="137">
        <v>5</v>
      </c>
      <c r="B50" s="57">
        <f t="shared" si="0"/>
        <v>2</v>
      </c>
      <c r="F50" s="57"/>
    </row>
    <row r="51" spans="1:6" ht="16.5" x14ac:dyDescent="0.25">
      <c r="A51" s="137">
        <v>6</v>
      </c>
      <c r="B51" s="57">
        <f t="shared" si="0"/>
        <v>3</v>
      </c>
      <c r="F51" s="57"/>
    </row>
    <row r="52" spans="1:6" ht="16.5" x14ac:dyDescent="0.25">
      <c r="A52" s="137">
        <v>5</v>
      </c>
      <c r="B52" s="57">
        <f t="shared" si="0"/>
        <v>2</v>
      </c>
      <c r="F52" s="57"/>
    </row>
    <row r="53" spans="1:6" ht="16.5" x14ac:dyDescent="0.25">
      <c r="A53" s="137">
        <v>4</v>
      </c>
      <c r="B53" s="57">
        <f t="shared" si="0"/>
        <v>1</v>
      </c>
      <c r="F53" s="57"/>
    </row>
    <row r="54" spans="1:6" ht="16.5" x14ac:dyDescent="0.25">
      <c r="A54" s="137">
        <v>2</v>
      </c>
      <c r="B54" s="57">
        <v>1</v>
      </c>
      <c r="F54" s="57"/>
    </row>
    <row r="55" spans="1:6" ht="16.5" x14ac:dyDescent="0.25">
      <c r="A55" s="137">
        <v>1</v>
      </c>
      <c r="B55" s="57">
        <v>1</v>
      </c>
      <c r="F55" s="57"/>
    </row>
    <row r="56" spans="1:6" ht="16.5" x14ac:dyDescent="0.25">
      <c r="A56" s="137"/>
      <c r="B56" s="57"/>
      <c r="F56" s="57"/>
    </row>
    <row r="57" spans="1:6" ht="16.5" x14ac:dyDescent="0.25">
      <c r="A57" s="137"/>
      <c r="B57" s="57"/>
      <c r="F57" s="57"/>
    </row>
    <row r="58" spans="1:6" ht="16.5" x14ac:dyDescent="0.25">
      <c r="A58" s="137"/>
      <c r="B58" s="57"/>
      <c r="F58" s="57"/>
    </row>
    <row r="59" spans="1:6" ht="16.5" x14ac:dyDescent="0.25">
      <c r="A59" s="137"/>
      <c r="B59" s="57"/>
      <c r="F59" s="57"/>
    </row>
    <row r="60" spans="1:6" ht="16.5" x14ac:dyDescent="0.25">
      <c r="A60" s="137"/>
      <c r="B60" s="57"/>
      <c r="F60" s="57"/>
    </row>
    <row r="61" spans="1:6" ht="16.5" x14ac:dyDescent="0.25">
      <c r="A61" s="137"/>
      <c r="B61" s="57"/>
      <c r="F61" s="57"/>
    </row>
    <row r="62" spans="1:6" ht="16.5" x14ac:dyDescent="0.25">
      <c r="A62" s="137"/>
      <c r="B62" s="57"/>
      <c r="F62" s="57"/>
    </row>
    <row r="63" spans="1:6" ht="16.5" x14ac:dyDescent="0.25">
      <c r="A63" s="137"/>
      <c r="B63" s="57"/>
      <c r="F63" s="57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J3" sqref="J3"/>
    </sheetView>
  </sheetViews>
  <sheetFormatPr defaultRowHeight="15" x14ac:dyDescent="0.25"/>
  <cols>
    <col min="1" max="1" width="26.7109375" customWidth="1"/>
    <col min="2" max="2" width="19.85546875" customWidth="1"/>
    <col min="3" max="3" width="23.140625" customWidth="1"/>
    <col min="4" max="4" width="18.85546875" customWidth="1"/>
    <col min="5" max="5" width="18.5703125" customWidth="1"/>
    <col min="10" max="10" width="28.85546875" customWidth="1"/>
    <col min="11" max="11" width="16.85546875" customWidth="1"/>
    <col min="12" max="12" width="19.42578125" customWidth="1"/>
    <col min="13" max="13" width="20.140625" customWidth="1"/>
    <col min="14" max="14" width="22.140625" customWidth="1"/>
    <col min="15" max="15" width="26.7109375" customWidth="1"/>
  </cols>
  <sheetData>
    <row r="1" spans="1:15" ht="30" x14ac:dyDescent="0.25">
      <c r="A1" s="161" t="s">
        <v>46</v>
      </c>
      <c r="B1" s="161" t="s">
        <v>57</v>
      </c>
      <c r="C1" s="161" t="s">
        <v>45</v>
      </c>
      <c r="D1" s="161" t="s">
        <v>56</v>
      </c>
      <c r="E1" s="161" t="s">
        <v>52</v>
      </c>
      <c r="F1" s="184" t="s">
        <v>76</v>
      </c>
      <c r="G1" s="161" t="s">
        <v>54</v>
      </c>
      <c r="H1" s="161" t="s">
        <v>58</v>
      </c>
      <c r="I1" s="161" t="s">
        <v>59</v>
      </c>
      <c r="J1" s="155" t="s">
        <v>60</v>
      </c>
      <c r="K1" s="161" t="s">
        <v>38</v>
      </c>
      <c r="L1" s="161" t="s">
        <v>39</v>
      </c>
      <c r="M1" s="161" t="s">
        <v>40</v>
      </c>
      <c r="N1" s="161" t="s">
        <v>42</v>
      </c>
      <c r="O1" s="161" t="s">
        <v>41</v>
      </c>
    </row>
    <row r="2" spans="1:15" ht="30" x14ac:dyDescent="0.25">
      <c r="A2" s="161" t="s">
        <v>47</v>
      </c>
      <c r="B2" s="219" t="s">
        <v>282</v>
      </c>
      <c r="C2" s="219" t="s">
        <v>288</v>
      </c>
      <c r="D2" s="162" t="s">
        <v>108</v>
      </c>
      <c r="E2" s="162" t="s">
        <v>101</v>
      </c>
      <c r="F2" s="162" t="s">
        <v>105</v>
      </c>
      <c r="G2" s="162" t="s">
        <v>105</v>
      </c>
      <c r="H2" s="162" t="s">
        <v>92</v>
      </c>
      <c r="I2" s="162" t="s">
        <v>111</v>
      </c>
      <c r="J2" s="162" t="s">
        <v>99</v>
      </c>
      <c r="K2" s="161" t="s">
        <v>92</v>
      </c>
      <c r="L2" s="161" t="s">
        <v>92</v>
      </c>
      <c r="M2" s="161" t="s">
        <v>95</v>
      </c>
      <c r="N2" s="161" t="s">
        <v>97</v>
      </c>
      <c r="O2" s="162" t="s">
        <v>98</v>
      </c>
    </row>
    <row r="3" spans="1:15" ht="90" x14ac:dyDescent="0.25">
      <c r="A3" s="161" t="s">
        <v>48</v>
      </c>
      <c r="B3" s="220" t="s">
        <v>283</v>
      </c>
      <c r="C3" s="219" t="s">
        <v>284</v>
      </c>
      <c r="D3" s="162" t="s">
        <v>109</v>
      </c>
      <c r="E3" s="181" t="s">
        <v>103</v>
      </c>
      <c r="F3" s="162" t="s">
        <v>104</v>
      </c>
      <c r="G3" s="162" t="s">
        <v>106</v>
      </c>
      <c r="H3" s="162" t="s">
        <v>100</v>
      </c>
      <c r="I3" s="162" t="s">
        <v>112</v>
      </c>
      <c r="J3" s="162" t="s">
        <v>86</v>
      </c>
      <c r="K3" s="162" t="s">
        <v>90</v>
      </c>
      <c r="L3" s="161" t="s">
        <v>64</v>
      </c>
      <c r="M3" s="161" t="s">
        <v>93</v>
      </c>
      <c r="N3" s="161" t="s">
        <v>96</v>
      </c>
      <c r="O3" s="163" t="s">
        <v>94</v>
      </c>
    </row>
    <row r="4" spans="1:15" ht="45" x14ac:dyDescent="0.25">
      <c r="A4" s="161" t="s">
        <v>49</v>
      </c>
      <c r="B4" s="221">
        <v>45761</v>
      </c>
      <c r="C4" s="219" t="s">
        <v>287</v>
      </c>
      <c r="D4" s="162" t="s">
        <v>110</v>
      </c>
      <c r="E4" s="184" t="s">
        <v>72</v>
      </c>
      <c r="F4" s="185" t="s">
        <v>66</v>
      </c>
      <c r="G4" s="162" t="s">
        <v>107</v>
      </c>
      <c r="H4" s="162" t="s">
        <v>95</v>
      </c>
      <c r="I4" s="162" t="s">
        <v>66</v>
      </c>
      <c r="J4" s="161" t="s">
        <v>61</v>
      </c>
      <c r="K4" s="161" t="s">
        <v>290</v>
      </c>
      <c r="L4" s="223" t="s">
        <v>291</v>
      </c>
      <c r="M4" s="222" t="s">
        <v>290</v>
      </c>
      <c r="N4" s="222" t="s">
        <v>289</v>
      </c>
      <c r="O4" s="222" t="s">
        <v>289</v>
      </c>
    </row>
    <row r="5" spans="1:15" ht="30" x14ac:dyDescent="0.25">
      <c r="A5" s="161" t="s">
        <v>50</v>
      </c>
      <c r="B5" s="186">
        <v>100</v>
      </c>
      <c r="C5" s="184" t="s">
        <v>51</v>
      </c>
      <c r="D5" s="161">
        <v>500</v>
      </c>
      <c r="E5" s="184" t="s">
        <v>75</v>
      </c>
      <c r="F5" s="161">
        <v>50</v>
      </c>
      <c r="G5" s="161" t="s">
        <v>55</v>
      </c>
      <c r="H5" s="161">
        <v>40</v>
      </c>
      <c r="I5" s="161" t="s">
        <v>84</v>
      </c>
      <c r="J5" s="161">
        <v>100</v>
      </c>
      <c r="K5" s="161">
        <v>35</v>
      </c>
      <c r="L5" s="161">
        <v>35</v>
      </c>
      <c r="M5" s="161">
        <v>35</v>
      </c>
      <c r="N5" s="161" t="s">
        <v>83</v>
      </c>
      <c r="O5" s="161" t="s">
        <v>83</v>
      </c>
    </row>
    <row r="6" spans="1:15" x14ac:dyDescent="0.25">
      <c r="A6" s="161" t="s">
        <v>53</v>
      </c>
      <c r="B6" s="161">
        <v>37</v>
      </c>
      <c r="C6" s="184" t="s">
        <v>73</v>
      </c>
      <c r="D6" s="161" t="s">
        <v>286</v>
      </c>
      <c r="E6" s="161">
        <v>200</v>
      </c>
      <c r="F6" s="161">
        <v>23</v>
      </c>
      <c r="G6" s="161">
        <v>28</v>
      </c>
      <c r="H6" s="161">
        <v>20</v>
      </c>
      <c r="I6" s="161" t="s">
        <v>78</v>
      </c>
      <c r="J6" s="161" t="s">
        <v>87</v>
      </c>
      <c r="K6" s="161">
        <v>20</v>
      </c>
      <c r="L6" s="161">
        <v>25</v>
      </c>
      <c r="M6" s="161">
        <v>25</v>
      </c>
      <c r="N6" s="161">
        <v>30</v>
      </c>
      <c r="O6" s="161"/>
    </row>
    <row r="7" spans="1:15" ht="30" x14ac:dyDescent="0.25">
      <c r="A7" s="161" t="s">
        <v>63</v>
      </c>
      <c r="B7" s="184" t="s">
        <v>82</v>
      </c>
      <c r="C7" s="219" t="s">
        <v>285</v>
      </c>
      <c r="D7" s="161" t="s">
        <v>81</v>
      </c>
      <c r="E7" s="185" t="s">
        <v>65</v>
      </c>
      <c r="F7" s="185" t="s">
        <v>67</v>
      </c>
      <c r="G7" s="161" t="s">
        <v>79</v>
      </c>
      <c r="H7" s="161" t="s">
        <v>83</v>
      </c>
      <c r="I7" s="161" t="s">
        <v>83</v>
      </c>
      <c r="J7" s="161" t="s">
        <v>89</v>
      </c>
      <c r="K7" s="161">
        <v>250</v>
      </c>
      <c r="L7" s="161">
        <v>300</v>
      </c>
      <c r="M7" s="161">
        <v>300</v>
      </c>
      <c r="N7" s="161">
        <v>1000</v>
      </c>
      <c r="O7" s="161">
        <v>700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="90" zoomScaleNormal="90" workbookViewId="0">
      <pane xSplit="1" topLeftCell="B1" activePane="topRight" state="frozen"/>
      <selection activeCell="F5" sqref="F5"/>
      <selection pane="topRight" activeCell="A25" sqref="A25"/>
    </sheetView>
  </sheetViews>
  <sheetFormatPr defaultRowHeight="15" x14ac:dyDescent="0.25"/>
  <cols>
    <col min="1" max="1" width="22.28515625" style="182" customWidth="1"/>
    <col min="2" max="3" width="19" style="155" bestFit="1" customWidth="1"/>
    <col min="4" max="4" width="20.42578125" style="155" bestFit="1" customWidth="1"/>
    <col min="5" max="5" width="17.85546875" style="155" customWidth="1"/>
    <col min="6" max="6" width="19.7109375" style="155" bestFit="1" customWidth="1"/>
    <col min="7" max="7" width="23.85546875" style="155" bestFit="1" customWidth="1"/>
    <col min="8" max="8" width="21.85546875" style="155" bestFit="1" customWidth="1"/>
    <col min="9" max="9" width="16" style="155" customWidth="1"/>
    <col min="10" max="10" width="29.28515625" style="155" bestFit="1" customWidth="1"/>
    <col min="11" max="11" width="19.140625" style="155" customWidth="1"/>
    <col min="12" max="12" width="20.7109375" style="155" bestFit="1" customWidth="1"/>
    <col min="13" max="13" width="24.140625" style="155" customWidth="1"/>
    <col min="14" max="14" width="19.42578125" style="155" customWidth="1"/>
    <col min="15" max="15" width="26" style="155" bestFit="1" customWidth="1"/>
  </cols>
  <sheetData>
    <row r="1" spans="1:15" x14ac:dyDescent="0.25">
      <c r="A1" s="183"/>
      <c r="B1" s="161"/>
      <c r="C1" s="161"/>
      <c r="D1" s="161"/>
      <c r="E1" s="161"/>
    </row>
    <row r="2" spans="1:15" x14ac:dyDescent="0.25">
      <c r="A2" s="183"/>
      <c r="B2" s="161"/>
      <c r="C2" s="161"/>
      <c r="D2" s="161"/>
      <c r="E2" s="161"/>
      <c r="K2" s="161"/>
      <c r="L2" s="161"/>
      <c r="M2" s="161"/>
      <c r="N2" s="161"/>
      <c r="O2" s="161"/>
    </row>
    <row r="3" spans="1:15" ht="30" x14ac:dyDescent="0.25">
      <c r="A3" s="183" t="s">
        <v>46</v>
      </c>
      <c r="B3" s="161" t="s">
        <v>45</v>
      </c>
      <c r="C3" s="161" t="s">
        <v>52</v>
      </c>
      <c r="D3" s="184" t="s">
        <v>76</v>
      </c>
      <c r="E3" s="161" t="s">
        <v>54</v>
      </c>
      <c r="F3" s="161" t="s">
        <v>56</v>
      </c>
      <c r="G3" s="161" t="s">
        <v>57</v>
      </c>
      <c r="H3" s="161" t="s">
        <v>58</v>
      </c>
      <c r="I3" s="161" t="s">
        <v>59</v>
      </c>
      <c r="J3" s="155" t="s">
        <v>60</v>
      </c>
      <c r="K3" s="161" t="s">
        <v>38</v>
      </c>
      <c r="L3" s="161" t="s">
        <v>39</v>
      </c>
      <c r="M3" s="161" t="s">
        <v>40</v>
      </c>
      <c r="N3" s="161" t="s">
        <v>42</v>
      </c>
      <c r="O3" s="161" t="s">
        <v>41</v>
      </c>
    </row>
    <row r="4" spans="1:15" x14ac:dyDescent="0.25">
      <c r="A4" s="183" t="s">
        <v>47</v>
      </c>
      <c r="B4" s="162" t="s">
        <v>101</v>
      </c>
      <c r="C4" s="162" t="s">
        <v>101</v>
      </c>
      <c r="D4" s="162" t="s">
        <v>105</v>
      </c>
      <c r="E4" s="162" t="s">
        <v>105</v>
      </c>
      <c r="F4" s="162" t="s">
        <v>108</v>
      </c>
      <c r="G4" s="162" t="s">
        <v>108</v>
      </c>
      <c r="H4" s="162" t="s">
        <v>92</v>
      </c>
      <c r="I4" s="162" t="s">
        <v>111</v>
      </c>
      <c r="J4" s="162" t="s">
        <v>99</v>
      </c>
      <c r="K4" s="161" t="s">
        <v>92</v>
      </c>
      <c r="L4" s="161" t="s">
        <v>92</v>
      </c>
      <c r="M4" s="161" t="s">
        <v>95</v>
      </c>
      <c r="N4" s="161" t="s">
        <v>97</v>
      </c>
      <c r="O4" s="162" t="s">
        <v>98</v>
      </c>
    </row>
    <row r="5" spans="1:15" ht="60" x14ac:dyDescent="0.25">
      <c r="A5" s="183" t="s">
        <v>48</v>
      </c>
      <c r="B5" s="162" t="s">
        <v>102</v>
      </c>
      <c r="C5" s="181" t="s">
        <v>103</v>
      </c>
      <c r="D5" s="162" t="s">
        <v>104</v>
      </c>
      <c r="E5" s="162" t="s">
        <v>106</v>
      </c>
      <c r="F5" s="162" t="s">
        <v>109</v>
      </c>
      <c r="G5" s="164" t="s">
        <v>109</v>
      </c>
      <c r="H5" s="162" t="s">
        <v>100</v>
      </c>
      <c r="I5" s="162" t="s">
        <v>112</v>
      </c>
      <c r="J5" s="162" t="s">
        <v>86</v>
      </c>
      <c r="K5" s="162" t="s">
        <v>90</v>
      </c>
      <c r="L5" s="161" t="s">
        <v>64</v>
      </c>
      <c r="M5" s="161" t="s">
        <v>93</v>
      </c>
      <c r="N5" s="161" t="s">
        <v>96</v>
      </c>
      <c r="O5" s="163" t="s">
        <v>94</v>
      </c>
    </row>
    <row r="6" spans="1:15" ht="30" x14ac:dyDescent="0.25">
      <c r="A6" s="183" t="s">
        <v>49</v>
      </c>
      <c r="B6" s="184" t="s">
        <v>72</v>
      </c>
      <c r="C6" s="184" t="s">
        <v>72</v>
      </c>
      <c r="D6" s="185" t="s">
        <v>66</v>
      </c>
      <c r="E6" s="162" t="s">
        <v>107</v>
      </c>
      <c r="F6" s="162" t="s">
        <v>110</v>
      </c>
      <c r="G6" s="162" t="s">
        <v>110</v>
      </c>
      <c r="H6" s="162" t="s">
        <v>95</v>
      </c>
      <c r="I6" s="162" t="s">
        <v>66</v>
      </c>
      <c r="J6" s="161" t="s">
        <v>61</v>
      </c>
      <c r="K6" s="161" t="s">
        <v>91</v>
      </c>
      <c r="L6" s="186" t="s">
        <v>68</v>
      </c>
      <c r="M6" s="161" t="s">
        <v>88</v>
      </c>
      <c r="N6" s="161" t="s">
        <v>62</v>
      </c>
      <c r="O6" s="161" t="s">
        <v>62</v>
      </c>
    </row>
    <row r="7" spans="1:15" ht="30" x14ac:dyDescent="0.25">
      <c r="A7" s="183" t="s">
        <v>50</v>
      </c>
      <c r="B7" s="184" t="s">
        <v>51</v>
      </c>
      <c r="C7" s="184" t="s">
        <v>75</v>
      </c>
      <c r="D7" s="161">
        <v>50</v>
      </c>
      <c r="E7" s="161" t="s">
        <v>55</v>
      </c>
      <c r="F7" s="161">
        <v>500</v>
      </c>
      <c r="G7" s="186">
        <v>100</v>
      </c>
      <c r="H7" s="161">
        <v>40</v>
      </c>
      <c r="I7" s="161" t="s">
        <v>84</v>
      </c>
      <c r="J7" s="161">
        <v>100</v>
      </c>
      <c r="K7" s="161">
        <v>35</v>
      </c>
      <c r="L7" s="161">
        <v>35</v>
      </c>
      <c r="M7" s="161">
        <v>35</v>
      </c>
      <c r="N7" s="161" t="s">
        <v>83</v>
      </c>
      <c r="O7" s="161" t="s">
        <v>83</v>
      </c>
    </row>
    <row r="8" spans="1:15" x14ac:dyDescent="0.25">
      <c r="A8" s="183" t="s">
        <v>53</v>
      </c>
      <c r="B8" s="184" t="s">
        <v>73</v>
      </c>
      <c r="C8" s="161">
        <v>200</v>
      </c>
      <c r="D8" s="161">
        <v>23</v>
      </c>
      <c r="E8" s="161">
        <v>28</v>
      </c>
      <c r="F8" s="161" t="s">
        <v>80</v>
      </c>
      <c r="G8" s="161">
        <v>49</v>
      </c>
      <c r="H8" s="161">
        <v>20</v>
      </c>
      <c r="I8" s="161" t="s">
        <v>78</v>
      </c>
      <c r="J8" s="161" t="s">
        <v>87</v>
      </c>
      <c r="K8" s="161">
        <v>20</v>
      </c>
      <c r="L8" s="161">
        <v>25</v>
      </c>
      <c r="M8" s="161">
        <v>25</v>
      </c>
      <c r="N8" s="161">
        <v>30</v>
      </c>
      <c r="O8" s="161"/>
    </row>
    <row r="9" spans="1:15" ht="45" x14ac:dyDescent="0.25">
      <c r="A9" s="183" t="s">
        <v>63</v>
      </c>
      <c r="B9" s="184" t="s">
        <v>74</v>
      </c>
      <c r="C9" s="185" t="s">
        <v>65</v>
      </c>
      <c r="D9" s="185" t="s">
        <v>67</v>
      </c>
      <c r="E9" s="161" t="s">
        <v>79</v>
      </c>
      <c r="F9" s="161" t="s">
        <v>81</v>
      </c>
      <c r="G9" s="184" t="s">
        <v>82</v>
      </c>
      <c r="H9" s="161" t="s">
        <v>83</v>
      </c>
      <c r="I9" s="161" t="s">
        <v>83</v>
      </c>
      <c r="J9" s="161" t="s">
        <v>89</v>
      </c>
      <c r="K9" s="161">
        <v>250</v>
      </c>
      <c r="L9" s="161">
        <v>300</v>
      </c>
      <c r="M9" s="161">
        <v>300</v>
      </c>
      <c r="N9" s="161">
        <v>1000</v>
      </c>
      <c r="O9" s="161">
        <v>700</v>
      </c>
    </row>
    <row r="19" spans="1:1" ht="30" x14ac:dyDescent="0.25">
      <c r="A19" s="157" t="s">
        <v>77</v>
      </c>
    </row>
    <row r="20" spans="1:1" ht="142.5" customHeight="1" x14ac:dyDescent="0.25">
      <c r="A20" s="156" t="s">
        <v>69</v>
      </c>
    </row>
    <row r="22" spans="1:1" ht="45" x14ac:dyDescent="0.25">
      <c r="A22" s="157" t="s">
        <v>71</v>
      </c>
    </row>
    <row r="24" spans="1:1" ht="45" x14ac:dyDescent="0.25">
      <c r="A24" s="157" t="s">
        <v>70</v>
      </c>
    </row>
    <row r="25" spans="1:1" ht="30" x14ac:dyDescent="0.25">
      <c r="A25" s="182" t="s">
        <v>85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37"/>
  <sheetViews>
    <sheetView topLeftCell="A7" zoomScale="60" zoomScaleNormal="60" workbookViewId="0">
      <pane xSplit="1" topLeftCell="B1" activePane="topRight" state="frozen"/>
      <selection pane="topRight" activeCell="G22" sqref="G22:I22"/>
    </sheetView>
  </sheetViews>
  <sheetFormatPr defaultRowHeight="15" x14ac:dyDescent="0.25"/>
  <cols>
    <col min="1" max="1" width="7.28515625" customWidth="1"/>
    <col min="2" max="2" width="23.42578125" customWidth="1"/>
    <col min="3" max="3" width="24.28515625" customWidth="1"/>
    <col min="4" max="4" width="23" style="155" customWidth="1"/>
    <col min="5" max="5" width="13" style="155" customWidth="1"/>
    <col min="6" max="6" width="23.28515625" style="155" customWidth="1"/>
    <col min="7" max="7" width="23" customWidth="1"/>
    <col min="8" max="9" width="23" style="155" customWidth="1"/>
    <col min="10" max="10" width="23" style="155" bestFit="1" customWidth="1"/>
    <col min="11" max="11" width="23" style="155" customWidth="1"/>
    <col min="12" max="12" width="23.42578125" style="155" bestFit="1" customWidth="1"/>
    <col min="13" max="13" width="22.7109375" style="155" customWidth="1"/>
    <col min="14" max="14" width="23.85546875" style="155" customWidth="1"/>
    <col min="15" max="15" width="22.28515625" style="155" customWidth="1"/>
    <col min="16" max="16" width="24" style="155" customWidth="1"/>
    <col min="17" max="17" width="22.5703125" style="155" customWidth="1"/>
  </cols>
  <sheetData>
    <row r="1" spans="1:15" ht="37.5" x14ac:dyDescent="0.25">
      <c r="A1" s="194" t="s">
        <v>185</v>
      </c>
      <c r="B1" s="195" t="s">
        <v>34</v>
      </c>
      <c r="C1" s="195" t="s">
        <v>30</v>
      </c>
      <c r="D1" s="195" t="s">
        <v>33</v>
      </c>
      <c r="E1" s="195" t="s">
        <v>29</v>
      </c>
      <c r="F1" s="195" t="s">
        <v>36</v>
      </c>
      <c r="G1" s="205" t="s">
        <v>31</v>
      </c>
      <c r="H1" s="205" t="s">
        <v>32</v>
      </c>
      <c r="I1" s="205" t="s">
        <v>35</v>
      </c>
      <c r="J1" s="196" t="s">
        <v>37</v>
      </c>
      <c r="K1" s="196" t="s">
        <v>38</v>
      </c>
      <c r="L1" s="196" t="s">
        <v>39</v>
      </c>
      <c r="M1" s="196" t="s">
        <v>40</v>
      </c>
      <c r="N1" s="196" t="s">
        <v>42</v>
      </c>
      <c r="O1" s="196" t="s">
        <v>41</v>
      </c>
    </row>
    <row r="2" spans="1:15" ht="37.5" x14ac:dyDescent="0.25">
      <c r="A2" s="194">
        <v>2004</v>
      </c>
      <c r="B2" s="197" t="s">
        <v>221</v>
      </c>
      <c r="C2" s="197"/>
      <c r="D2" s="197"/>
      <c r="E2" s="197"/>
      <c r="F2" s="197"/>
      <c r="G2" s="206"/>
      <c r="H2" s="206"/>
      <c r="I2" s="206"/>
      <c r="J2" s="197"/>
      <c r="K2" s="197"/>
      <c r="L2" s="197"/>
      <c r="M2" s="197"/>
      <c r="N2" s="197"/>
      <c r="O2" s="197"/>
    </row>
    <row r="3" spans="1:15" ht="37.5" x14ac:dyDescent="0.25">
      <c r="A3" s="194">
        <v>2005</v>
      </c>
      <c r="B3" s="197" t="s">
        <v>222</v>
      </c>
      <c r="C3" s="197"/>
      <c r="D3" s="197"/>
      <c r="E3" s="197"/>
      <c r="F3" s="197"/>
      <c r="G3" s="206"/>
      <c r="H3" s="206"/>
      <c r="I3" s="206"/>
      <c r="J3" s="197"/>
      <c r="K3" s="197"/>
      <c r="L3" s="197"/>
      <c r="M3" s="197"/>
      <c r="N3" s="197"/>
      <c r="O3" s="197"/>
    </row>
    <row r="4" spans="1:15" ht="37.5" x14ac:dyDescent="0.25">
      <c r="A4" s="194">
        <v>2006</v>
      </c>
      <c r="B4" s="197" t="s">
        <v>223</v>
      </c>
      <c r="C4" s="197"/>
      <c r="D4" s="197"/>
      <c r="E4" s="197"/>
      <c r="F4" s="197"/>
      <c r="G4" s="206"/>
      <c r="H4" s="206"/>
      <c r="I4" s="206"/>
      <c r="J4" s="197"/>
      <c r="K4" s="197"/>
      <c r="L4" s="197"/>
      <c r="M4" s="197"/>
      <c r="N4" s="197"/>
      <c r="O4" s="197"/>
    </row>
    <row r="5" spans="1:15" ht="37.5" x14ac:dyDescent="0.25">
      <c r="A5" s="194">
        <v>2007</v>
      </c>
      <c r="B5" s="197" t="s">
        <v>224</v>
      </c>
      <c r="C5" s="197"/>
      <c r="D5" s="197"/>
      <c r="E5" s="197"/>
      <c r="F5" s="197"/>
      <c r="G5" s="206"/>
      <c r="H5" s="206"/>
      <c r="I5" s="206"/>
      <c r="J5" s="197"/>
      <c r="K5" s="197"/>
      <c r="L5" s="197"/>
      <c r="M5" s="197"/>
      <c r="N5" s="197"/>
      <c r="O5" s="197"/>
    </row>
    <row r="6" spans="1:15" ht="37.5" x14ac:dyDescent="0.25">
      <c r="A6" s="194">
        <v>2008</v>
      </c>
      <c r="B6" s="197" t="s">
        <v>225</v>
      </c>
      <c r="C6" s="197"/>
      <c r="D6" s="197"/>
      <c r="E6" s="197"/>
      <c r="F6" s="197"/>
      <c r="G6" s="206"/>
      <c r="H6" s="206"/>
      <c r="I6" s="206"/>
      <c r="J6" s="197"/>
      <c r="K6" s="197"/>
      <c r="L6" s="197"/>
      <c r="M6" s="197"/>
      <c r="N6" s="197"/>
      <c r="O6" s="197"/>
    </row>
    <row r="7" spans="1:15" ht="37.5" x14ac:dyDescent="0.25">
      <c r="A7" s="194">
        <v>2009</v>
      </c>
      <c r="B7" s="197" t="s">
        <v>226</v>
      </c>
      <c r="C7" s="197"/>
      <c r="D7" s="197"/>
      <c r="E7" s="197"/>
      <c r="F7" s="197"/>
      <c r="G7" s="206"/>
      <c r="H7" s="206"/>
      <c r="I7" s="206"/>
      <c r="J7" s="197"/>
      <c r="K7" s="197"/>
      <c r="L7" s="197"/>
      <c r="M7" s="197"/>
      <c r="N7" s="197"/>
      <c r="O7" s="197"/>
    </row>
    <row r="8" spans="1:15" ht="37.5" x14ac:dyDescent="0.25">
      <c r="A8" s="194">
        <v>2010</v>
      </c>
      <c r="B8" s="197" t="s">
        <v>178</v>
      </c>
      <c r="C8" s="197"/>
      <c r="D8" s="197"/>
      <c r="E8" s="197"/>
      <c r="F8" s="197"/>
      <c r="G8" s="206"/>
      <c r="H8" s="206"/>
      <c r="I8" s="206"/>
      <c r="J8" s="197"/>
      <c r="K8" s="197"/>
      <c r="L8" s="197"/>
      <c r="M8" s="197"/>
      <c r="N8" s="197"/>
      <c r="O8" s="197"/>
    </row>
    <row r="9" spans="1:15" ht="37.5" x14ac:dyDescent="0.25">
      <c r="A9" s="194">
        <v>2011</v>
      </c>
      <c r="B9" s="197" t="s">
        <v>227</v>
      </c>
      <c r="C9" s="197"/>
      <c r="D9" s="197"/>
      <c r="E9" s="197"/>
      <c r="F9" s="197"/>
      <c r="G9" s="206"/>
      <c r="H9" s="206"/>
      <c r="I9" s="206"/>
      <c r="J9" s="197"/>
      <c r="K9" s="197"/>
      <c r="L9" s="197"/>
      <c r="M9" s="197"/>
      <c r="N9" s="197"/>
      <c r="O9" s="197"/>
    </row>
    <row r="10" spans="1:15" ht="37.5" x14ac:dyDescent="0.25">
      <c r="A10" s="194">
        <v>2012</v>
      </c>
      <c r="B10" s="197" t="s">
        <v>228</v>
      </c>
      <c r="C10" s="197"/>
      <c r="D10" s="197"/>
      <c r="E10" s="197"/>
      <c r="F10" s="197"/>
      <c r="G10" s="206"/>
      <c r="H10" s="206"/>
      <c r="I10" s="206"/>
      <c r="J10" s="197"/>
      <c r="K10" s="197"/>
      <c r="L10" s="197"/>
      <c r="M10" s="197"/>
      <c r="N10" s="197"/>
      <c r="O10" s="197"/>
    </row>
    <row r="11" spans="1:15" ht="57" customHeight="1" x14ac:dyDescent="0.3">
      <c r="A11" s="194">
        <v>2013</v>
      </c>
      <c r="B11" s="198" t="s">
        <v>135</v>
      </c>
      <c r="C11" s="198" t="s">
        <v>215</v>
      </c>
      <c r="D11" s="198" t="s">
        <v>134</v>
      </c>
      <c r="E11" s="199"/>
      <c r="F11" s="198" t="s">
        <v>136</v>
      </c>
      <c r="G11" s="203" t="s">
        <v>239</v>
      </c>
      <c r="H11" s="203" t="s">
        <v>292</v>
      </c>
      <c r="I11" s="201" t="s">
        <v>238</v>
      </c>
      <c r="J11" s="198" t="s">
        <v>237</v>
      </c>
      <c r="K11" s="198" t="s">
        <v>137</v>
      </c>
      <c r="L11" s="198" t="s">
        <v>138</v>
      </c>
      <c r="M11" s="198" t="s">
        <v>139</v>
      </c>
      <c r="N11" s="198" t="s">
        <v>140</v>
      </c>
      <c r="O11" s="198" t="s">
        <v>141</v>
      </c>
    </row>
    <row r="12" spans="1:15" ht="54" customHeight="1" x14ac:dyDescent="0.3">
      <c r="A12" s="194">
        <v>2014</v>
      </c>
      <c r="B12" s="198" t="s">
        <v>144</v>
      </c>
      <c r="C12" s="198" t="s">
        <v>142</v>
      </c>
      <c r="D12" s="198" t="s">
        <v>143</v>
      </c>
      <c r="E12" s="199"/>
      <c r="F12" s="198" t="s">
        <v>145</v>
      </c>
      <c r="G12" s="203" t="s">
        <v>240</v>
      </c>
      <c r="H12" s="203" t="s">
        <v>293</v>
      </c>
      <c r="I12" s="201" t="s">
        <v>241</v>
      </c>
      <c r="J12" s="198" t="s">
        <v>146</v>
      </c>
      <c r="K12" s="198" t="s">
        <v>147</v>
      </c>
      <c r="L12" s="198" t="s">
        <v>191</v>
      </c>
      <c r="M12" s="198" t="s">
        <v>148</v>
      </c>
      <c r="N12" s="198" t="s">
        <v>236</v>
      </c>
      <c r="O12" s="198" t="s">
        <v>149</v>
      </c>
    </row>
    <row r="13" spans="1:15" ht="54.75" customHeight="1" x14ac:dyDescent="0.3">
      <c r="A13" s="194">
        <v>2015</v>
      </c>
      <c r="B13" s="198" t="s">
        <v>152</v>
      </c>
      <c r="C13" s="198" t="s">
        <v>150</v>
      </c>
      <c r="D13" s="198" t="s">
        <v>151</v>
      </c>
      <c r="E13" s="199"/>
      <c r="F13" s="198" t="s">
        <v>153</v>
      </c>
      <c r="G13" s="203" t="s">
        <v>220</v>
      </c>
      <c r="H13" s="203" t="s">
        <v>296</v>
      </c>
      <c r="I13" s="201" t="s">
        <v>294</v>
      </c>
      <c r="J13" s="198" t="s">
        <v>242</v>
      </c>
      <c r="K13" s="198" t="s">
        <v>161</v>
      </c>
      <c r="L13" s="198" t="s">
        <v>190</v>
      </c>
      <c r="M13" s="198" t="s">
        <v>154</v>
      </c>
      <c r="N13" s="198" t="s">
        <v>155</v>
      </c>
      <c r="O13" s="198" t="s">
        <v>156</v>
      </c>
    </row>
    <row r="14" spans="1:15" ht="75" x14ac:dyDescent="0.3">
      <c r="A14" s="194">
        <v>2016</v>
      </c>
      <c r="B14" s="198" t="s">
        <v>159</v>
      </c>
      <c r="C14" s="198" t="s">
        <v>157</v>
      </c>
      <c r="D14" s="198" t="s">
        <v>158</v>
      </c>
      <c r="E14" s="199"/>
      <c r="F14" s="198" t="s">
        <v>160</v>
      </c>
      <c r="G14" s="203" t="s">
        <v>168</v>
      </c>
      <c r="H14" s="201" t="s">
        <v>295</v>
      </c>
      <c r="I14" s="201" t="s">
        <v>243</v>
      </c>
      <c r="J14" s="198" t="s">
        <v>244</v>
      </c>
      <c r="K14" s="198" t="s">
        <v>162</v>
      </c>
      <c r="L14" s="198" t="s">
        <v>163</v>
      </c>
      <c r="M14" s="198" t="s">
        <v>164</v>
      </c>
      <c r="N14" s="198" t="s">
        <v>165</v>
      </c>
      <c r="O14" s="198" t="s">
        <v>166</v>
      </c>
    </row>
    <row r="15" spans="1:15" ht="58.5" customHeight="1" x14ac:dyDescent="0.3">
      <c r="A15" s="194">
        <v>2017</v>
      </c>
      <c r="B15" s="198" t="s">
        <v>170</v>
      </c>
      <c r="C15" s="198" t="s">
        <v>167</v>
      </c>
      <c r="D15" s="198" t="s">
        <v>169</v>
      </c>
      <c r="E15" s="199"/>
      <c r="F15" s="198" t="s">
        <v>171</v>
      </c>
      <c r="G15" s="203" t="s">
        <v>297</v>
      </c>
      <c r="H15" s="201" t="s">
        <v>298</v>
      </c>
      <c r="I15" s="201" t="s">
        <v>245</v>
      </c>
      <c r="J15" s="198" t="s">
        <v>246</v>
      </c>
      <c r="K15" s="198" t="s">
        <v>172</v>
      </c>
      <c r="L15" s="198" t="s">
        <v>199</v>
      </c>
      <c r="M15" s="198" t="s">
        <v>173</v>
      </c>
      <c r="N15" s="198" t="s">
        <v>174</v>
      </c>
      <c r="O15" s="198" t="s">
        <v>175</v>
      </c>
    </row>
    <row r="16" spans="1:15" ht="50.25" customHeight="1" x14ac:dyDescent="0.3">
      <c r="A16" s="194">
        <v>2018</v>
      </c>
      <c r="B16" s="198" t="s">
        <v>178</v>
      </c>
      <c r="C16" s="198" t="s">
        <v>176</v>
      </c>
      <c r="D16" s="198" t="s">
        <v>177</v>
      </c>
      <c r="E16" s="199"/>
      <c r="F16" s="198" t="s">
        <v>273</v>
      </c>
      <c r="G16" s="203" t="s">
        <v>299</v>
      </c>
      <c r="H16" s="201" t="s">
        <v>300</v>
      </c>
      <c r="I16" s="201" t="s">
        <v>179</v>
      </c>
      <c r="J16" s="198" t="s">
        <v>247</v>
      </c>
      <c r="K16" s="198" t="s">
        <v>180</v>
      </c>
      <c r="L16" s="198" t="s">
        <v>181</v>
      </c>
      <c r="M16" s="198" t="s">
        <v>182</v>
      </c>
      <c r="N16" s="198" t="s">
        <v>183</v>
      </c>
      <c r="O16" s="198" t="s">
        <v>184</v>
      </c>
    </row>
    <row r="17" spans="1:15" ht="56.25" x14ac:dyDescent="0.3">
      <c r="A17" s="194">
        <v>2019</v>
      </c>
      <c r="B17" s="198" t="s">
        <v>187</v>
      </c>
      <c r="C17" s="198" t="s">
        <v>186</v>
      </c>
      <c r="D17" s="198" t="s">
        <v>235</v>
      </c>
      <c r="E17" s="199"/>
      <c r="F17" s="198" t="s">
        <v>274</v>
      </c>
      <c r="G17" s="203" t="s">
        <v>301</v>
      </c>
      <c r="H17" s="201" t="s">
        <v>302</v>
      </c>
      <c r="I17" s="201" t="s">
        <v>248</v>
      </c>
      <c r="J17" s="198" t="s">
        <v>249</v>
      </c>
      <c r="K17" s="198" t="s">
        <v>188</v>
      </c>
      <c r="L17" s="198" t="s">
        <v>189</v>
      </c>
      <c r="M17" s="198" t="s">
        <v>192</v>
      </c>
      <c r="N17" s="198" t="s">
        <v>193</v>
      </c>
      <c r="O17" s="198" t="s">
        <v>194</v>
      </c>
    </row>
    <row r="18" spans="1:15" ht="56.25" x14ac:dyDescent="0.3">
      <c r="A18" s="194">
        <v>2020</v>
      </c>
      <c r="B18" s="198" t="s">
        <v>305</v>
      </c>
      <c r="C18" s="198" t="s">
        <v>196</v>
      </c>
      <c r="D18" s="198" t="s">
        <v>195</v>
      </c>
      <c r="E18" s="199"/>
      <c r="F18" s="198" t="s">
        <v>275</v>
      </c>
      <c r="G18" s="203" t="s">
        <v>303</v>
      </c>
      <c r="H18" s="201" t="s">
        <v>304</v>
      </c>
      <c r="I18" s="201" t="s">
        <v>251</v>
      </c>
      <c r="J18" s="198" t="s">
        <v>252</v>
      </c>
      <c r="K18" s="198" t="s">
        <v>197</v>
      </c>
      <c r="L18" s="198" t="s">
        <v>198</v>
      </c>
      <c r="M18" s="198" t="s">
        <v>200</v>
      </c>
      <c r="N18" s="198" t="s">
        <v>201</v>
      </c>
      <c r="O18" s="198" t="s">
        <v>202</v>
      </c>
    </row>
    <row r="19" spans="1:15" ht="56.25" x14ac:dyDescent="0.3">
      <c r="A19" s="194">
        <v>2021</v>
      </c>
      <c r="B19" s="198" t="s">
        <v>205</v>
      </c>
      <c r="C19" s="198" t="s">
        <v>203</v>
      </c>
      <c r="D19" s="198" t="s">
        <v>204</v>
      </c>
      <c r="E19" s="199"/>
      <c r="F19" s="198" t="s">
        <v>276</v>
      </c>
      <c r="G19" s="203" t="s">
        <v>306</v>
      </c>
      <c r="H19" s="201" t="s">
        <v>307</v>
      </c>
      <c r="I19" s="201" t="s">
        <v>253</v>
      </c>
      <c r="J19" s="198" t="s">
        <v>255</v>
      </c>
      <c r="K19" s="198" t="s">
        <v>206</v>
      </c>
      <c r="L19" s="198" t="s">
        <v>207</v>
      </c>
      <c r="M19" s="198" t="s">
        <v>208</v>
      </c>
      <c r="N19" s="198" t="s">
        <v>209</v>
      </c>
      <c r="O19" s="198" t="s">
        <v>210</v>
      </c>
    </row>
    <row r="20" spans="1:15" ht="51" customHeight="1" x14ac:dyDescent="0.3">
      <c r="A20" s="194">
        <v>2022</v>
      </c>
      <c r="B20" s="198" t="s">
        <v>216</v>
      </c>
      <c r="C20" s="198" t="s">
        <v>212</v>
      </c>
      <c r="D20" s="198" t="s">
        <v>213</v>
      </c>
      <c r="E20" s="199"/>
      <c r="F20" s="198" t="s">
        <v>277</v>
      </c>
      <c r="G20" s="203" t="s">
        <v>214</v>
      </c>
      <c r="H20" s="201" t="s">
        <v>308</v>
      </c>
      <c r="I20" s="201" t="s">
        <v>254</v>
      </c>
      <c r="J20" s="198" t="s">
        <v>256</v>
      </c>
      <c r="K20" s="198" t="s">
        <v>250</v>
      </c>
      <c r="L20" s="198" t="s">
        <v>217</v>
      </c>
      <c r="M20" s="198" t="s">
        <v>218</v>
      </c>
      <c r="N20" s="198" t="s">
        <v>219</v>
      </c>
      <c r="O20" s="198" t="s">
        <v>211</v>
      </c>
    </row>
    <row r="21" spans="1:15" ht="48.75" customHeight="1" x14ac:dyDescent="0.3">
      <c r="A21" s="194">
        <v>2023</v>
      </c>
      <c r="B21" s="197" t="s">
        <v>229</v>
      </c>
      <c r="C21" s="197" t="s">
        <v>231</v>
      </c>
      <c r="D21" s="197" t="s">
        <v>233</v>
      </c>
      <c r="E21" s="200"/>
      <c r="F21" s="197" t="s">
        <v>278</v>
      </c>
      <c r="G21" s="204" t="s">
        <v>257</v>
      </c>
      <c r="H21" s="204" t="s">
        <v>309</v>
      </c>
      <c r="I21" s="204" t="s">
        <v>310</v>
      </c>
      <c r="J21" s="197" t="s">
        <v>258</v>
      </c>
      <c r="K21" s="197" t="s">
        <v>263</v>
      </c>
      <c r="L21" s="197" t="s">
        <v>264</v>
      </c>
      <c r="M21" s="197" t="s">
        <v>265</v>
      </c>
      <c r="N21" s="197" t="s">
        <v>266</v>
      </c>
      <c r="O21" s="197" t="s">
        <v>267</v>
      </c>
    </row>
    <row r="22" spans="1:15" ht="61.5" customHeight="1" x14ac:dyDescent="0.3">
      <c r="A22" s="194">
        <v>2024</v>
      </c>
      <c r="B22" s="197" t="s">
        <v>230</v>
      </c>
      <c r="C22" s="197" t="s">
        <v>232</v>
      </c>
      <c r="D22" s="197" t="s">
        <v>234</v>
      </c>
      <c r="E22" s="200"/>
      <c r="F22" s="197" t="s">
        <v>279</v>
      </c>
      <c r="G22" s="224" t="s">
        <v>259</v>
      </c>
      <c r="H22" s="224" t="s">
        <v>260</v>
      </c>
      <c r="I22" s="224" t="s">
        <v>261</v>
      </c>
      <c r="J22" s="197" t="s">
        <v>262</v>
      </c>
      <c r="K22" s="197" t="s">
        <v>268</v>
      </c>
      <c r="L22" s="197" t="s">
        <v>269</v>
      </c>
      <c r="M22" s="197" t="s">
        <v>270</v>
      </c>
      <c r="N22" s="197" t="s">
        <v>271</v>
      </c>
      <c r="O22" s="197" t="s">
        <v>272</v>
      </c>
    </row>
    <row r="23" spans="1:15" x14ac:dyDescent="0.25">
      <c r="B23" s="155"/>
      <c r="C23" s="155"/>
      <c r="E23"/>
      <c r="G23" s="155"/>
    </row>
    <row r="24" spans="1:15" ht="31.5" customHeight="1" x14ac:dyDescent="0.25">
      <c r="B24" s="155"/>
      <c r="C24" s="155"/>
      <c r="E24"/>
      <c r="F24" s="202"/>
      <c r="G24" s="202"/>
    </row>
    <row r="25" spans="1:15" x14ac:dyDescent="0.25">
      <c r="B25" s="155"/>
      <c r="C25" s="155"/>
      <c r="E25"/>
      <c r="G25" s="155"/>
    </row>
    <row r="26" spans="1:15" x14ac:dyDescent="0.25">
      <c r="B26" s="155"/>
      <c r="C26" s="155"/>
      <c r="E26"/>
      <c r="G26" s="155"/>
    </row>
    <row r="27" spans="1:15" x14ac:dyDescent="0.25">
      <c r="B27" s="155"/>
      <c r="C27" s="155"/>
      <c r="E27"/>
      <c r="G27" s="155"/>
    </row>
    <row r="28" spans="1:15" x14ac:dyDescent="0.25">
      <c r="B28" s="155"/>
      <c r="C28" s="188"/>
      <c r="D28" s="189"/>
      <c r="E28" s="24"/>
      <c r="F28" s="189"/>
      <c r="G28" s="189"/>
    </row>
    <row r="29" spans="1:15" x14ac:dyDescent="0.25">
      <c r="E29" s="188"/>
      <c r="F29" s="189"/>
      <c r="G29" s="24"/>
      <c r="H29" s="189"/>
      <c r="I29" s="189"/>
    </row>
    <row r="30" spans="1:15" x14ac:dyDescent="0.25">
      <c r="E30" s="188"/>
      <c r="F30" s="189"/>
      <c r="G30" s="24"/>
      <c r="H30" s="189"/>
      <c r="I30" s="189"/>
    </row>
    <row r="31" spans="1:15" x14ac:dyDescent="0.25">
      <c r="E31" s="188"/>
      <c r="F31" s="189"/>
      <c r="G31" s="24"/>
      <c r="H31" s="189"/>
      <c r="I31" s="189"/>
    </row>
    <row r="32" spans="1:15" x14ac:dyDescent="0.25">
      <c r="E32" s="188"/>
      <c r="F32" s="189"/>
      <c r="G32" s="24"/>
      <c r="H32" s="189"/>
      <c r="I32" s="189"/>
    </row>
    <row r="33" spans="5:9" x14ac:dyDescent="0.25">
      <c r="E33" s="188"/>
      <c r="F33" s="189"/>
      <c r="G33" s="24"/>
      <c r="H33" s="189"/>
      <c r="I33" s="189"/>
    </row>
    <row r="34" spans="5:9" x14ac:dyDescent="0.25">
      <c r="E34" s="188"/>
      <c r="F34" s="189"/>
      <c r="G34" s="24"/>
      <c r="H34" s="189"/>
      <c r="I34" s="189"/>
    </row>
    <row r="35" spans="5:9" x14ac:dyDescent="0.25">
      <c r="E35" s="188"/>
      <c r="F35" s="189"/>
      <c r="G35" s="24"/>
      <c r="H35" s="189"/>
      <c r="I35" s="189"/>
    </row>
    <row r="36" spans="5:9" x14ac:dyDescent="0.25">
      <c r="E36" s="188"/>
      <c r="F36" s="189"/>
      <c r="G36" s="24"/>
      <c r="H36" s="189"/>
      <c r="I36" s="189"/>
    </row>
    <row r="37" spans="5:9" x14ac:dyDescent="0.25">
      <c r="E37" s="188"/>
      <c r="F37" s="189"/>
      <c r="G37" s="24"/>
      <c r="H37" s="189"/>
      <c r="I37" s="189"/>
    </row>
  </sheetData>
  <pageMargins left="0.7" right="0.7" top="0.75" bottom="0.75" header="0.3" footer="0.3"/>
  <pageSetup paperSize="9" scale="4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1000"/>
  <sheetViews>
    <sheetView topLeftCell="K1" zoomScale="90" zoomScaleNormal="90" workbookViewId="0">
      <pane ySplit="1" topLeftCell="A56" activePane="bottomLeft" state="frozen"/>
      <selection activeCell="F5" sqref="F5"/>
      <selection pane="bottomLeft" activeCell="AT70" sqref="AT70"/>
    </sheetView>
  </sheetViews>
  <sheetFormatPr defaultColWidth="14.42578125" defaultRowHeight="15" customHeight="1" x14ac:dyDescent="0.25"/>
  <cols>
    <col min="1" max="1" width="5.5703125" bestFit="1" customWidth="1"/>
    <col min="2" max="2" width="7.28515625" bestFit="1" customWidth="1"/>
    <col min="3" max="3" width="6" bestFit="1" customWidth="1"/>
    <col min="4" max="4" width="16.140625" customWidth="1"/>
    <col min="5" max="5" width="28.5703125" bestFit="1" customWidth="1"/>
    <col min="6" max="6" width="25" customWidth="1"/>
    <col min="7" max="7" width="12" customWidth="1"/>
    <col min="8" max="8" width="15.42578125" customWidth="1"/>
    <col min="9" max="9" width="16.85546875" style="60" customWidth="1"/>
    <col min="10" max="10" width="16.85546875" customWidth="1"/>
    <col min="11" max="14" width="14.42578125" style="143"/>
    <col min="15" max="34" width="8.7109375" style="60" customWidth="1"/>
    <col min="35" max="36" width="16.140625" style="60" customWidth="1"/>
    <col min="37" max="38" width="8.7109375" style="60" customWidth="1"/>
    <col min="39" max="39" width="11.7109375" style="60" customWidth="1"/>
    <col min="40" max="40" width="10.85546875" style="60" customWidth="1"/>
    <col min="41" max="41" width="18" style="60" customWidth="1"/>
    <col min="42" max="42" width="15.7109375" customWidth="1"/>
  </cols>
  <sheetData>
    <row r="1" spans="1:42" s="155" customFormat="1" ht="60.75" customHeight="1" x14ac:dyDescent="0.25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06" t="s">
        <v>5</v>
      </c>
      <c r="G1" s="106" t="s">
        <v>7</v>
      </c>
      <c r="H1" s="102" t="s">
        <v>6</v>
      </c>
      <c r="I1" s="102" t="s">
        <v>3</v>
      </c>
      <c r="J1" s="102" t="s">
        <v>21</v>
      </c>
      <c r="K1" s="171" t="s">
        <v>113</v>
      </c>
      <c r="L1" s="171" t="s">
        <v>114</v>
      </c>
      <c r="M1" s="171" t="s">
        <v>115</v>
      </c>
      <c r="N1" s="172" t="s">
        <v>116</v>
      </c>
      <c r="O1" s="90" t="s">
        <v>34</v>
      </c>
      <c r="P1" s="90" t="s">
        <v>311</v>
      </c>
      <c r="Q1" s="90" t="s">
        <v>30</v>
      </c>
      <c r="R1" s="90" t="s">
        <v>312</v>
      </c>
      <c r="S1" s="90" t="s">
        <v>33</v>
      </c>
      <c r="T1" s="90" t="s">
        <v>313</v>
      </c>
      <c r="U1" s="90" t="s">
        <v>29</v>
      </c>
      <c r="V1" s="90" t="s">
        <v>314</v>
      </c>
      <c r="W1" s="90" t="s">
        <v>36</v>
      </c>
      <c r="X1" s="90" t="s">
        <v>315</v>
      </c>
      <c r="Y1" s="90" t="s">
        <v>31</v>
      </c>
      <c r="Z1" s="90" t="s">
        <v>316</v>
      </c>
      <c r="AA1" s="90" t="s">
        <v>32</v>
      </c>
      <c r="AB1" s="90" t="s">
        <v>317</v>
      </c>
      <c r="AC1" s="90" t="s">
        <v>35</v>
      </c>
      <c r="AD1" s="90" t="s">
        <v>318</v>
      </c>
      <c r="AE1" s="91" t="s">
        <v>37</v>
      </c>
      <c r="AF1" s="91" t="s">
        <v>319</v>
      </c>
      <c r="AG1" s="91" t="s">
        <v>320</v>
      </c>
      <c r="AH1" s="91" t="s">
        <v>321</v>
      </c>
      <c r="AI1" s="91" t="s">
        <v>39</v>
      </c>
      <c r="AJ1" s="91" t="s">
        <v>322</v>
      </c>
      <c r="AK1" s="91" t="s">
        <v>40</v>
      </c>
      <c r="AL1" s="91" t="s">
        <v>323</v>
      </c>
      <c r="AM1" s="91" t="s">
        <v>42</v>
      </c>
      <c r="AN1" s="91" t="s">
        <v>324</v>
      </c>
      <c r="AO1" s="91" t="s">
        <v>41</v>
      </c>
      <c r="AP1" s="91" t="s">
        <v>325</v>
      </c>
    </row>
    <row r="2" spans="1:42" ht="15.75" thickBot="1" x14ac:dyDescent="0.3">
      <c r="A2" s="3">
        <v>2024</v>
      </c>
      <c r="B2" s="3">
        <v>3</v>
      </c>
      <c r="C2" s="3">
        <v>1</v>
      </c>
      <c r="D2" s="3">
        <v>-5.0999999999999996</v>
      </c>
      <c r="E2" s="4" t="s">
        <v>9</v>
      </c>
      <c r="F2" s="4" t="s">
        <v>9</v>
      </c>
      <c r="G2">
        <f>D2+5</f>
        <v>-9.9999999999999645E-2</v>
      </c>
      <c r="H2" s="5">
        <v>45352</v>
      </c>
      <c r="I2" s="60">
        <f>D2</f>
        <v>-5.0999999999999996</v>
      </c>
      <c r="J2" s="96">
        <v>1.6</v>
      </c>
      <c r="K2" s="143">
        <v>1.625</v>
      </c>
      <c r="L2" s="143">
        <v>4.25</v>
      </c>
      <c r="M2" s="143">
        <v>80.75</v>
      </c>
      <c r="N2" s="143" t="s">
        <v>117</v>
      </c>
      <c r="Q2" s="229"/>
      <c r="R2" s="229"/>
      <c r="U2" s="229"/>
      <c r="V2" s="229"/>
      <c r="Y2" s="229"/>
      <c r="Z2" s="229"/>
    </row>
    <row r="3" spans="1:42" ht="15.75" thickBot="1" x14ac:dyDescent="0.3">
      <c r="A3" s="3">
        <v>2024</v>
      </c>
      <c r="B3" s="3">
        <v>3</v>
      </c>
      <c r="C3" s="3">
        <v>2</v>
      </c>
      <c r="D3" s="3">
        <v>-5.3</v>
      </c>
      <c r="E3" s="4" t="s">
        <v>9</v>
      </c>
      <c r="F3" s="4" t="s">
        <v>9</v>
      </c>
      <c r="G3">
        <f t="shared" ref="G3:G24" si="0">D3+5</f>
        <v>-0.29999999999999982</v>
      </c>
      <c r="H3" s="5">
        <v>45353</v>
      </c>
      <c r="I3" s="60">
        <f t="shared" ref="I3:I66" si="1">D3</f>
        <v>-5.3</v>
      </c>
      <c r="J3" s="55">
        <v>5.6</v>
      </c>
      <c r="K3" s="143">
        <v>0.875</v>
      </c>
      <c r="L3" s="143">
        <v>2.75</v>
      </c>
      <c r="M3" s="143">
        <v>81.75</v>
      </c>
      <c r="N3" s="143" t="s">
        <v>118</v>
      </c>
      <c r="Q3" s="229"/>
      <c r="R3" s="229"/>
      <c r="U3" s="229"/>
      <c r="V3" s="229"/>
      <c r="Y3" s="229"/>
      <c r="Z3" s="229"/>
    </row>
    <row r="4" spans="1:42" ht="15.75" thickBot="1" x14ac:dyDescent="0.3">
      <c r="A4" s="3">
        <v>2024</v>
      </c>
      <c r="B4" s="3">
        <v>3</v>
      </c>
      <c r="C4" s="3">
        <v>3</v>
      </c>
      <c r="D4" s="3">
        <v>-8.5</v>
      </c>
      <c r="E4" s="4" t="s">
        <v>9</v>
      </c>
      <c r="F4" s="4" t="s">
        <v>9</v>
      </c>
      <c r="G4">
        <f t="shared" si="0"/>
        <v>-3.5</v>
      </c>
      <c r="H4" s="5">
        <v>45354</v>
      </c>
      <c r="I4" s="60">
        <f t="shared" si="1"/>
        <v>-8.5</v>
      </c>
      <c r="J4" s="55">
        <v>0</v>
      </c>
      <c r="K4" s="143">
        <v>2.125</v>
      </c>
      <c r="L4" s="143">
        <v>4.75</v>
      </c>
      <c r="M4" s="143">
        <v>76</v>
      </c>
      <c r="N4" s="143" t="s">
        <v>119</v>
      </c>
      <c r="Q4" s="229"/>
      <c r="R4" s="229"/>
      <c r="U4" s="229"/>
      <c r="V4" s="229"/>
      <c r="Y4" s="229"/>
      <c r="Z4" s="229"/>
    </row>
    <row r="5" spans="1:42" ht="15.75" thickBot="1" x14ac:dyDescent="0.3">
      <c r="A5" s="3">
        <v>2024</v>
      </c>
      <c r="B5" s="3">
        <v>3</v>
      </c>
      <c r="C5" s="3">
        <v>4</v>
      </c>
      <c r="D5" s="3">
        <v>-9.5</v>
      </c>
      <c r="E5" s="4" t="s">
        <v>9</v>
      </c>
      <c r="F5" s="4" t="s">
        <v>9</v>
      </c>
      <c r="G5">
        <f t="shared" si="0"/>
        <v>-4.5</v>
      </c>
      <c r="H5" s="5">
        <v>45355</v>
      </c>
      <c r="I5" s="60">
        <f t="shared" si="1"/>
        <v>-9.5</v>
      </c>
      <c r="J5" s="55">
        <v>2.7</v>
      </c>
      <c r="K5" s="143">
        <v>3.75</v>
      </c>
      <c r="L5" s="143">
        <v>8.75</v>
      </c>
      <c r="M5" s="143">
        <v>77.875</v>
      </c>
      <c r="N5" s="143" t="s">
        <v>119</v>
      </c>
      <c r="Q5" s="229"/>
      <c r="R5" s="229"/>
      <c r="U5" s="229"/>
      <c r="V5" s="229"/>
      <c r="Y5" s="229"/>
      <c r="Z5" s="229"/>
    </row>
    <row r="6" spans="1:42" ht="15.75" thickBot="1" x14ac:dyDescent="0.3">
      <c r="A6" s="3">
        <v>2024</v>
      </c>
      <c r="B6" s="3">
        <v>3</v>
      </c>
      <c r="C6" s="3">
        <v>5</v>
      </c>
      <c r="D6" s="3">
        <v>-5.5</v>
      </c>
      <c r="E6" s="4" t="s">
        <v>9</v>
      </c>
      <c r="F6" s="4" t="s">
        <v>9</v>
      </c>
      <c r="G6">
        <f t="shared" si="0"/>
        <v>-0.5</v>
      </c>
      <c r="H6" s="5">
        <v>45356</v>
      </c>
      <c r="I6" s="60">
        <f t="shared" si="1"/>
        <v>-5.5</v>
      </c>
      <c r="J6" s="55">
        <v>0.8</v>
      </c>
      <c r="K6" s="143">
        <v>3.5</v>
      </c>
      <c r="L6" s="143">
        <v>9</v>
      </c>
      <c r="M6" s="143">
        <v>69.375</v>
      </c>
      <c r="N6" s="143" t="s">
        <v>119</v>
      </c>
      <c r="Q6" s="229"/>
      <c r="R6" s="229"/>
      <c r="U6" s="229"/>
      <c r="V6" s="229"/>
      <c r="Y6" s="229"/>
      <c r="Z6" s="229"/>
    </row>
    <row r="7" spans="1:42" ht="15.75" thickBot="1" x14ac:dyDescent="0.3">
      <c r="A7" s="3">
        <v>2024</v>
      </c>
      <c r="B7" s="3">
        <v>3</v>
      </c>
      <c r="C7" s="3">
        <v>6</v>
      </c>
      <c r="D7" s="3">
        <v>-3.9</v>
      </c>
      <c r="E7" s="4" t="s">
        <v>10</v>
      </c>
      <c r="F7" s="4" t="s">
        <v>9</v>
      </c>
      <c r="G7">
        <f t="shared" si="0"/>
        <v>1.1000000000000001</v>
      </c>
      <c r="H7" s="5">
        <v>45357</v>
      </c>
      <c r="I7" s="60">
        <f t="shared" si="1"/>
        <v>-3.9</v>
      </c>
      <c r="J7" s="55">
        <v>0</v>
      </c>
      <c r="K7" s="143">
        <v>1.875</v>
      </c>
      <c r="L7" s="143">
        <v>6.125</v>
      </c>
      <c r="M7" s="143">
        <v>65.375</v>
      </c>
      <c r="N7" s="143" t="s">
        <v>120</v>
      </c>
      <c r="Q7" s="229"/>
      <c r="R7" s="229"/>
      <c r="U7" s="229"/>
      <c r="V7" s="229"/>
      <c r="Y7" s="229"/>
      <c r="Z7" s="229"/>
    </row>
    <row r="8" spans="1:42" ht="15.75" thickBot="1" x14ac:dyDescent="0.3">
      <c r="A8" s="3">
        <v>2024</v>
      </c>
      <c r="B8" s="3">
        <v>3</v>
      </c>
      <c r="C8" s="3">
        <v>7</v>
      </c>
      <c r="D8" s="3">
        <v>-6.2</v>
      </c>
      <c r="E8" s="4" t="s">
        <v>9</v>
      </c>
      <c r="F8" s="4" t="s">
        <v>9</v>
      </c>
      <c r="G8">
        <f t="shared" si="0"/>
        <v>-1.2000000000000002</v>
      </c>
      <c r="H8" s="5">
        <v>45358</v>
      </c>
      <c r="I8" s="60">
        <f t="shared" si="1"/>
        <v>-6.2</v>
      </c>
      <c r="J8" s="55">
        <v>0</v>
      </c>
      <c r="K8" s="143">
        <v>2.75</v>
      </c>
      <c r="L8" s="143">
        <v>6.375</v>
      </c>
      <c r="M8" s="143">
        <v>66.25</v>
      </c>
      <c r="N8" s="143" t="s">
        <v>119</v>
      </c>
      <c r="Q8" s="229"/>
      <c r="R8" s="229"/>
      <c r="U8" s="229"/>
      <c r="V8" s="229"/>
      <c r="Y8" s="229"/>
      <c r="Z8" s="229"/>
    </row>
    <row r="9" spans="1:42" ht="15.75" thickBot="1" x14ac:dyDescent="0.3">
      <c r="A9" s="3">
        <v>2024</v>
      </c>
      <c r="B9" s="3">
        <v>3</v>
      </c>
      <c r="C9" s="3">
        <v>8</v>
      </c>
      <c r="D9" s="3">
        <v>-6.1</v>
      </c>
      <c r="E9" s="4" t="s">
        <v>9</v>
      </c>
      <c r="F9" s="4" t="s">
        <v>9</v>
      </c>
      <c r="G9">
        <f t="shared" si="0"/>
        <v>-1.0999999999999996</v>
      </c>
      <c r="H9" s="5">
        <v>45359</v>
      </c>
      <c r="I9" s="60">
        <f t="shared" si="1"/>
        <v>-6.1</v>
      </c>
      <c r="J9" s="55">
        <v>0.3</v>
      </c>
      <c r="K9" s="143">
        <v>2.125</v>
      </c>
      <c r="L9" s="143">
        <v>4.875</v>
      </c>
      <c r="M9" s="143">
        <v>77.125</v>
      </c>
      <c r="N9" s="143" t="s">
        <v>119</v>
      </c>
      <c r="Q9" s="229"/>
      <c r="R9" s="229"/>
      <c r="U9" s="229"/>
      <c r="V9" s="229"/>
      <c r="Y9" s="229"/>
      <c r="Z9" s="229"/>
    </row>
    <row r="10" spans="1:42" ht="15.75" thickBot="1" x14ac:dyDescent="0.3">
      <c r="A10" s="3">
        <v>2024</v>
      </c>
      <c r="B10" s="3">
        <v>3</v>
      </c>
      <c r="C10" s="3">
        <v>9</v>
      </c>
      <c r="D10" s="3">
        <v>-9.4</v>
      </c>
      <c r="E10" s="4" t="s">
        <v>9</v>
      </c>
      <c r="F10" s="4" t="s">
        <v>9</v>
      </c>
      <c r="G10">
        <f t="shared" si="0"/>
        <v>-4.4000000000000004</v>
      </c>
      <c r="H10" s="5">
        <v>45360</v>
      </c>
      <c r="I10" s="60">
        <f t="shared" si="1"/>
        <v>-9.4</v>
      </c>
      <c r="J10" s="55">
        <v>0</v>
      </c>
      <c r="K10" s="143">
        <v>2</v>
      </c>
      <c r="L10" s="143">
        <v>4.875</v>
      </c>
      <c r="M10" s="143">
        <v>70</v>
      </c>
      <c r="N10" s="143" t="s">
        <v>121</v>
      </c>
      <c r="Q10" s="229"/>
      <c r="R10" s="229"/>
      <c r="U10" s="229"/>
      <c r="V10" s="229"/>
      <c r="Y10" s="229"/>
      <c r="Z10" s="229"/>
    </row>
    <row r="11" spans="1:42" ht="15.75" thickBot="1" x14ac:dyDescent="0.3">
      <c r="A11" s="3">
        <v>2024</v>
      </c>
      <c r="B11" s="3">
        <v>3</v>
      </c>
      <c r="C11" s="3">
        <v>10</v>
      </c>
      <c r="D11" s="3">
        <v>1.9</v>
      </c>
      <c r="E11" s="4" t="s">
        <v>11</v>
      </c>
      <c r="F11" s="4" t="s">
        <v>9</v>
      </c>
      <c r="G11">
        <f t="shared" si="0"/>
        <v>6.9</v>
      </c>
      <c r="H11" s="5">
        <v>45361</v>
      </c>
      <c r="I11" s="60">
        <f t="shared" si="1"/>
        <v>1.9</v>
      </c>
      <c r="J11" s="55">
        <v>0.3</v>
      </c>
      <c r="K11" s="143">
        <v>4.625</v>
      </c>
      <c r="L11" s="143">
        <v>11.5</v>
      </c>
      <c r="M11" s="143">
        <v>71.375</v>
      </c>
      <c r="N11" s="143" t="s">
        <v>119</v>
      </c>
      <c r="Q11" s="229"/>
      <c r="R11" s="229"/>
      <c r="U11" s="229"/>
      <c r="V11" s="229"/>
      <c r="Y11" s="229"/>
      <c r="Z11" s="229"/>
    </row>
    <row r="12" spans="1:42" ht="15.75" thickBot="1" x14ac:dyDescent="0.3">
      <c r="A12" s="3">
        <v>2024</v>
      </c>
      <c r="B12" s="3">
        <v>3</v>
      </c>
      <c r="C12" s="3">
        <v>11</v>
      </c>
      <c r="D12" s="3">
        <v>-0.4</v>
      </c>
      <c r="E12" s="4" t="s">
        <v>10</v>
      </c>
      <c r="F12" s="4" t="s">
        <v>9</v>
      </c>
      <c r="G12">
        <f t="shared" si="0"/>
        <v>4.5999999999999996</v>
      </c>
      <c r="H12" s="5">
        <v>45362</v>
      </c>
      <c r="I12" s="60">
        <f t="shared" si="1"/>
        <v>-0.4</v>
      </c>
      <c r="J12" s="55">
        <v>0.3</v>
      </c>
      <c r="K12" s="143">
        <v>3.875</v>
      </c>
      <c r="L12" s="143">
        <v>8.5</v>
      </c>
      <c r="M12" s="143">
        <v>76.25</v>
      </c>
      <c r="N12" s="143" t="s">
        <v>119</v>
      </c>
      <c r="Q12" s="229"/>
      <c r="R12" s="229"/>
      <c r="U12" s="229"/>
      <c r="V12" s="229"/>
      <c r="Y12" s="229"/>
      <c r="Z12" s="229"/>
    </row>
    <row r="13" spans="1:42" ht="15.75" thickBot="1" x14ac:dyDescent="0.3">
      <c r="A13" s="3">
        <v>2024</v>
      </c>
      <c r="B13" s="3">
        <v>3</v>
      </c>
      <c r="C13" s="3">
        <v>12</v>
      </c>
      <c r="D13" s="3">
        <v>-4.3</v>
      </c>
      <c r="E13" s="4" t="s">
        <v>10</v>
      </c>
      <c r="F13" s="4" t="s">
        <v>9</v>
      </c>
      <c r="G13">
        <f t="shared" si="0"/>
        <v>0.70000000000000018</v>
      </c>
      <c r="H13" s="5">
        <v>45363</v>
      </c>
      <c r="I13" s="60">
        <f t="shared" si="1"/>
        <v>-4.3</v>
      </c>
      <c r="J13" s="55">
        <v>1.6</v>
      </c>
      <c r="K13" s="143">
        <v>1.875</v>
      </c>
      <c r="L13" s="143">
        <v>4.625</v>
      </c>
      <c r="M13" s="143">
        <v>73</v>
      </c>
      <c r="N13" s="143" t="s">
        <v>121</v>
      </c>
      <c r="Q13" s="229"/>
      <c r="R13" s="229"/>
      <c r="U13" s="229"/>
      <c r="V13" s="229"/>
      <c r="Y13" s="229"/>
      <c r="Z13" s="229"/>
    </row>
    <row r="14" spans="1:42" ht="15.75" thickBot="1" x14ac:dyDescent="0.3">
      <c r="A14" s="3">
        <v>2024</v>
      </c>
      <c r="B14" s="3">
        <v>3</v>
      </c>
      <c r="C14" s="3">
        <v>13</v>
      </c>
      <c r="D14" s="3">
        <v>-5.8</v>
      </c>
      <c r="E14" s="4" t="s">
        <v>9</v>
      </c>
      <c r="F14" s="4" t="s">
        <v>9</v>
      </c>
      <c r="G14">
        <f t="shared" si="0"/>
        <v>-0.79999999999999982</v>
      </c>
      <c r="H14" s="5">
        <v>45364</v>
      </c>
      <c r="I14" s="60">
        <f t="shared" si="1"/>
        <v>-5.8</v>
      </c>
      <c r="J14" s="55">
        <v>9</v>
      </c>
      <c r="K14" s="143">
        <v>2</v>
      </c>
      <c r="L14" s="143">
        <v>5.25</v>
      </c>
      <c r="M14" s="143">
        <v>73.625</v>
      </c>
      <c r="N14" s="143" t="s">
        <v>119</v>
      </c>
      <c r="Q14" s="229"/>
      <c r="R14" s="229"/>
      <c r="U14" s="229"/>
      <c r="V14" s="229"/>
      <c r="Y14" s="229"/>
      <c r="Z14" s="229"/>
    </row>
    <row r="15" spans="1:42" ht="15.75" thickBot="1" x14ac:dyDescent="0.3">
      <c r="A15" s="3">
        <v>2024</v>
      </c>
      <c r="B15" s="3">
        <v>3</v>
      </c>
      <c r="C15" s="3">
        <v>14</v>
      </c>
      <c r="D15" s="3">
        <v>-9.1999999999999993</v>
      </c>
      <c r="E15" s="4" t="s">
        <v>9</v>
      </c>
      <c r="F15" s="4" t="s">
        <v>9</v>
      </c>
      <c r="G15">
        <f t="shared" si="0"/>
        <v>-4.1999999999999993</v>
      </c>
      <c r="H15" s="5">
        <v>45365</v>
      </c>
      <c r="I15" s="60">
        <f t="shared" si="1"/>
        <v>-9.1999999999999993</v>
      </c>
      <c r="J15" s="55">
        <v>0.9</v>
      </c>
      <c r="K15" s="143">
        <v>3.25</v>
      </c>
      <c r="L15" s="143">
        <v>7.375</v>
      </c>
      <c r="M15" s="143">
        <v>75.875</v>
      </c>
      <c r="N15" s="143" t="s">
        <v>119</v>
      </c>
      <c r="Q15" s="229"/>
      <c r="R15" s="229"/>
      <c r="U15" s="229"/>
      <c r="V15" s="229"/>
      <c r="Y15" s="229"/>
      <c r="Z15" s="229"/>
    </row>
    <row r="16" spans="1:42" ht="15.75" thickBot="1" x14ac:dyDescent="0.3">
      <c r="A16" s="3">
        <v>2024</v>
      </c>
      <c r="B16" s="3">
        <v>3</v>
      </c>
      <c r="C16" s="3">
        <v>15</v>
      </c>
      <c r="D16" s="3">
        <v>-12.3</v>
      </c>
      <c r="E16" s="4" t="s">
        <v>9</v>
      </c>
      <c r="F16" s="4" t="s">
        <v>9</v>
      </c>
      <c r="G16">
        <f t="shared" si="0"/>
        <v>-7.3000000000000007</v>
      </c>
      <c r="H16" s="5">
        <v>45366</v>
      </c>
      <c r="I16" s="60">
        <f t="shared" si="1"/>
        <v>-12.3</v>
      </c>
      <c r="J16" s="55">
        <v>0.4</v>
      </c>
      <c r="K16" s="143">
        <v>2.25</v>
      </c>
      <c r="L16" s="143">
        <v>5.875</v>
      </c>
      <c r="M16" s="143">
        <v>78.375</v>
      </c>
      <c r="N16" s="143" t="s">
        <v>119</v>
      </c>
      <c r="Q16" s="229"/>
      <c r="R16" s="229"/>
      <c r="U16" s="229"/>
      <c r="V16" s="229"/>
      <c r="Y16" s="229"/>
      <c r="Z16" s="229"/>
    </row>
    <row r="17" spans="1:26" ht="15.75" thickBot="1" x14ac:dyDescent="0.3">
      <c r="A17" s="3">
        <v>2024</v>
      </c>
      <c r="B17" s="3">
        <v>3</v>
      </c>
      <c r="C17" s="3">
        <v>16</v>
      </c>
      <c r="D17" s="3">
        <v>-7.7</v>
      </c>
      <c r="E17" s="4" t="s">
        <v>9</v>
      </c>
      <c r="F17" s="4" t="s">
        <v>9</v>
      </c>
      <c r="G17">
        <f t="shared" si="0"/>
        <v>-2.7</v>
      </c>
      <c r="H17" s="5">
        <v>45367</v>
      </c>
      <c r="I17" s="60">
        <f t="shared" si="1"/>
        <v>-7.7</v>
      </c>
      <c r="J17" s="55">
        <v>0</v>
      </c>
      <c r="K17" s="143">
        <v>4.875</v>
      </c>
      <c r="L17" s="143">
        <v>10.875</v>
      </c>
      <c r="M17" s="143">
        <v>74.125</v>
      </c>
      <c r="N17" s="143" t="s">
        <v>119</v>
      </c>
      <c r="Q17" s="229"/>
      <c r="R17" s="229"/>
      <c r="U17" s="229"/>
      <c r="V17" s="229"/>
      <c r="Y17" s="229"/>
      <c r="Z17" s="229"/>
    </row>
    <row r="18" spans="1:26" ht="16.5" thickBot="1" x14ac:dyDescent="0.3">
      <c r="A18" s="3">
        <v>2024</v>
      </c>
      <c r="B18" s="3">
        <v>3</v>
      </c>
      <c r="C18" s="3">
        <v>17</v>
      </c>
      <c r="D18" s="3">
        <v>-2.4</v>
      </c>
      <c r="E18" s="4" t="s">
        <v>10</v>
      </c>
      <c r="F18" s="8" t="s">
        <v>10</v>
      </c>
      <c r="G18">
        <f t="shared" si="0"/>
        <v>2.6</v>
      </c>
      <c r="H18" s="5">
        <v>45368</v>
      </c>
      <c r="I18" s="60">
        <f t="shared" si="1"/>
        <v>-2.4</v>
      </c>
      <c r="J18" s="55">
        <v>1.7</v>
      </c>
      <c r="K18" s="165">
        <v>3.5</v>
      </c>
      <c r="L18" s="165">
        <v>8.25</v>
      </c>
      <c r="M18" s="165">
        <v>64.875</v>
      </c>
      <c r="N18" s="166" t="s">
        <v>122</v>
      </c>
      <c r="Q18" s="229"/>
      <c r="R18" s="229"/>
      <c r="U18" s="229"/>
      <c r="V18" s="229"/>
      <c r="Y18" s="229"/>
      <c r="Z18" s="229"/>
    </row>
    <row r="19" spans="1:26" ht="16.5" thickBot="1" x14ac:dyDescent="0.3">
      <c r="A19" s="3">
        <v>2024</v>
      </c>
      <c r="B19" s="3">
        <v>3</v>
      </c>
      <c r="C19" s="3">
        <v>18</v>
      </c>
      <c r="D19" s="3">
        <v>0.5</v>
      </c>
      <c r="E19" s="4" t="s">
        <v>11</v>
      </c>
      <c r="F19" s="8" t="s">
        <v>10</v>
      </c>
      <c r="G19">
        <f t="shared" si="0"/>
        <v>5.5</v>
      </c>
      <c r="H19" s="5">
        <v>45369</v>
      </c>
      <c r="I19" s="60">
        <f t="shared" si="1"/>
        <v>0.5</v>
      </c>
      <c r="J19" s="55">
        <v>0</v>
      </c>
      <c r="K19" s="167">
        <v>2.125</v>
      </c>
      <c r="L19" s="167">
        <v>5.25</v>
      </c>
      <c r="M19" s="167">
        <v>68.25</v>
      </c>
      <c r="N19" s="168" t="s">
        <v>120</v>
      </c>
      <c r="Q19" s="229"/>
      <c r="R19" s="229"/>
      <c r="U19" s="229"/>
      <c r="V19" s="229"/>
      <c r="Y19" s="229"/>
      <c r="Z19" s="229"/>
    </row>
    <row r="20" spans="1:26" ht="16.5" thickBot="1" x14ac:dyDescent="0.3">
      <c r="A20" s="3">
        <v>2024</v>
      </c>
      <c r="B20" s="3">
        <v>3</v>
      </c>
      <c r="C20" s="3">
        <v>19</v>
      </c>
      <c r="D20" s="3">
        <v>0.2</v>
      </c>
      <c r="E20" s="4" t="s">
        <v>11</v>
      </c>
      <c r="F20" s="8" t="s">
        <v>10</v>
      </c>
      <c r="G20">
        <f t="shared" si="0"/>
        <v>5.2</v>
      </c>
      <c r="H20" s="5">
        <v>45370</v>
      </c>
      <c r="I20" s="60">
        <f t="shared" si="1"/>
        <v>0.2</v>
      </c>
      <c r="J20" s="55">
        <v>0</v>
      </c>
      <c r="K20" s="167">
        <v>2.625</v>
      </c>
      <c r="L20" s="167">
        <v>6.25</v>
      </c>
      <c r="M20" s="167">
        <v>65.25</v>
      </c>
      <c r="N20" s="168" t="s">
        <v>119</v>
      </c>
      <c r="Q20" s="229"/>
      <c r="R20" s="229"/>
      <c r="U20" s="229"/>
      <c r="V20" s="229"/>
      <c r="Y20" s="229"/>
      <c r="Z20" s="229"/>
    </row>
    <row r="21" spans="1:26" ht="15.75" customHeight="1" thickBot="1" x14ac:dyDescent="0.3">
      <c r="A21" s="3">
        <v>2024</v>
      </c>
      <c r="B21" s="3">
        <v>3</v>
      </c>
      <c r="C21" s="3">
        <v>20</v>
      </c>
      <c r="D21" s="3">
        <v>0</v>
      </c>
      <c r="E21" s="4" t="s">
        <v>11</v>
      </c>
      <c r="F21" s="8" t="s">
        <v>10</v>
      </c>
      <c r="G21">
        <f t="shared" si="0"/>
        <v>5</v>
      </c>
      <c r="H21" s="5">
        <v>45371</v>
      </c>
      <c r="I21" s="60">
        <f t="shared" si="1"/>
        <v>0</v>
      </c>
      <c r="J21" s="55">
        <v>2.4</v>
      </c>
      <c r="K21" s="167">
        <v>4</v>
      </c>
      <c r="L21" s="167">
        <v>7.5</v>
      </c>
      <c r="M21" s="167">
        <v>80.25</v>
      </c>
      <c r="N21" s="168" t="s">
        <v>123</v>
      </c>
      <c r="Q21" s="229"/>
      <c r="R21" s="229"/>
      <c r="U21" s="229"/>
      <c r="V21" s="229"/>
      <c r="Y21" s="229"/>
      <c r="Z21" s="229"/>
    </row>
    <row r="22" spans="1:26" ht="15.75" customHeight="1" thickBot="1" x14ac:dyDescent="0.3">
      <c r="A22" s="3">
        <v>2024</v>
      </c>
      <c r="B22" s="3">
        <v>3</v>
      </c>
      <c r="C22" s="3">
        <v>21</v>
      </c>
      <c r="D22" s="3">
        <v>-3.7</v>
      </c>
      <c r="E22" s="4" t="s">
        <v>10</v>
      </c>
      <c r="F22" s="8" t="s">
        <v>10</v>
      </c>
      <c r="G22">
        <f t="shared" si="0"/>
        <v>1.2999999999999998</v>
      </c>
      <c r="H22" s="5">
        <v>45372</v>
      </c>
      <c r="I22" s="60">
        <f t="shared" si="1"/>
        <v>-3.7</v>
      </c>
      <c r="J22" s="55">
        <v>0</v>
      </c>
      <c r="K22" s="167">
        <v>3.25</v>
      </c>
      <c r="L22" s="167">
        <v>6.625</v>
      </c>
      <c r="M22" s="167">
        <v>62.75</v>
      </c>
      <c r="N22" s="168" t="s">
        <v>123</v>
      </c>
      <c r="Q22" s="229"/>
      <c r="R22" s="229"/>
      <c r="U22" s="229"/>
      <c r="V22" s="229"/>
      <c r="Y22" s="229"/>
      <c r="Z22" s="229"/>
    </row>
    <row r="23" spans="1:26" ht="15.75" customHeight="1" thickBot="1" x14ac:dyDescent="0.3">
      <c r="A23" s="3">
        <v>2024</v>
      </c>
      <c r="B23" s="3">
        <v>3</v>
      </c>
      <c r="C23" s="3">
        <v>22</v>
      </c>
      <c r="D23" s="3">
        <v>-4.4000000000000004</v>
      </c>
      <c r="E23" s="4" t="s">
        <v>10</v>
      </c>
      <c r="F23" s="8" t="s">
        <v>10</v>
      </c>
      <c r="G23">
        <f t="shared" si="0"/>
        <v>0.59999999999999964</v>
      </c>
      <c r="H23" s="5">
        <v>45373</v>
      </c>
      <c r="I23" s="60">
        <f t="shared" si="1"/>
        <v>-4.4000000000000004</v>
      </c>
      <c r="J23" s="55">
        <v>0</v>
      </c>
      <c r="K23" s="167">
        <v>3.625</v>
      </c>
      <c r="L23" s="167">
        <v>8</v>
      </c>
      <c r="M23" s="167">
        <v>63.625</v>
      </c>
      <c r="N23" s="168" t="s">
        <v>122</v>
      </c>
      <c r="Q23" s="229"/>
      <c r="R23" s="229"/>
      <c r="U23" s="229"/>
      <c r="V23" s="229"/>
      <c r="Y23" s="229"/>
      <c r="Z23" s="229"/>
    </row>
    <row r="24" spans="1:26" ht="15.75" customHeight="1" thickBot="1" x14ac:dyDescent="0.3">
      <c r="A24" s="52">
        <v>2024</v>
      </c>
      <c r="B24" s="52">
        <v>3</v>
      </c>
      <c r="C24" s="52">
        <v>23</v>
      </c>
      <c r="D24" s="52">
        <v>-1.1000000000000001</v>
      </c>
      <c r="E24" s="54" t="s">
        <v>10</v>
      </c>
      <c r="F24" s="8" t="s">
        <v>10</v>
      </c>
      <c r="G24" s="30">
        <f t="shared" si="0"/>
        <v>3.9</v>
      </c>
      <c r="H24" s="31">
        <v>45374</v>
      </c>
      <c r="I24" s="117">
        <f t="shared" si="1"/>
        <v>-1.1000000000000001</v>
      </c>
      <c r="J24" s="55">
        <v>0</v>
      </c>
      <c r="K24" s="167">
        <v>2.875</v>
      </c>
      <c r="L24" s="167">
        <v>7</v>
      </c>
      <c r="M24" s="167">
        <v>67.5</v>
      </c>
      <c r="N24" s="168" t="s">
        <v>119</v>
      </c>
      <c r="Q24" s="229"/>
      <c r="R24" s="229"/>
      <c r="U24" s="229"/>
      <c r="V24" s="229"/>
      <c r="Y24" s="229"/>
      <c r="Z24" s="229"/>
    </row>
    <row r="25" spans="1:26" ht="15.75" customHeight="1" thickBot="1" x14ac:dyDescent="0.3">
      <c r="A25" s="3">
        <v>2024</v>
      </c>
      <c r="B25" s="3">
        <v>3</v>
      </c>
      <c r="C25" s="3">
        <v>24</v>
      </c>
      <c r="D25" s="3">
        <v>0.6</v>
      </c>
      <c r="E25" s="4" t="s">
        <v>11</v>
      </c>
      <c r="F25" s="11" t="s">
        <v>11</v>
      </c>
      <c r="G25">
        <f>D25</f>
        <v>0.6</v>
      </c>
      <c r="H25" s="5">
        <v>45375</v>
      </c>
      <c r="I25" s="60">
        <f t="shared" si="1"/>
        <v>0.6</v>
      </c>
      <c r="J25" s="55">
        <v>0</v>
      </c>
      <c r="K25" s="167">
        <v>2.375</v>
      </c>
      <c r="L25" s="167">
        <v>4.75</v>
      </c>
      <c r="M25" s="167">
        <v>64.375</v>
      </c>
      <c r="N25" s="168" t="s">
        <v>119</v>
      </c>
      <c r="Q25" s="229"/>
      <c r="R25" s="229"/>
      <c r="U25" s="229"/>
      <c r="V25" s="229"/>
      <c r="Y25" s="229"/>
      <c r="Z25" s="229"/>
    </row>
    <row r="26" spans="1:26" ht="15.75" customHeight="1" thickBot="1" x14ac:dyDescent="0.3">
      <c r="A26" s="3">
        <v>2024</v>
      </c>
      <c r="B26" s="3">
        <v>3</v>
      </c>
      <c r="C26" s="3">
        <v>25</v>
      </c>
      <c r="D26" s="3">
        <v>1.1000000000000001</v>
      </c>
      <c r="E26" s="4" t="s">
        <v>11</v>
      </c>
      <c r="F26" s="11" t="s">
        <v>11</v>
      </c>
      <c r="G26">
        <f t="shared" ref="G26:G49" si="2">D26</f>
        <v>1.1000000000000001</v>
      </c>
      <c r="H26" s="5">
        <v>45376</v>
      </c>
      <c r="I26" s="60">
        <f t="shared" si="1"/>
        <v>1.1000000000000001</v>
      </c>
      <c r="J26" s="55">
        <v>1.5</v>
      </c>
      <c r="K26" s="167">
        <v>5.5</v>
      </c>
      <c r="L26" s="167">
        <v>9.875</v>
      </c>
      <c r="M26" s="167">
        <v>78.625</v>
      </c>
      <c r="N26" s="168" t="s">
        <v>122</v>
      </c>
      <c r="Q26" s="229"/>
      <c r="R26" s="229"/>
      <c r="U26" s="229"/>
      <c r="V26" s="229"/>
      <c r="Y26" s="229"/>
      <c r="Z26" s="229"/>
    </row>
    <row r="27" spans="1:26" ht="15.75" customHeight="1" thickBot="1" x14ac:dyDescent="0.3">
      <c r="A27" s="3">
        <v>2024</v>
      </c>
      <c r="B27" s="3">
        <v>3</v>
      </c>
      <c r="C27" s="3">
        <v>26</v>
      </c>
      <c r="D27" s="3">
        <v>1</v>
      </c>
      <c r="E27" s="4" t="s">
        <v>11</v>
      </c>
      <c r="F27" s="11" t="s">
        <v>11</v>
      </c>
      <c r="G27">
        <f t="shared" si="2"/>
        <v>1</v>
      </c>
      <c r="H27" s="5">
        <v>45377</v>
      </c>
      <c r="I27" s="60">
        <f t="shared" si="1"/>
        <v>1</v>
      </c>
      <c r="J27" s="55">
        <v>0</v>
      </c>
      <c r="K27" s="167">
        <v>2.625</v>
      </c>
      <c r="L27" s="167">
        <v>5.75</v>
      </c>
      <c r="M27" s="167">
        <v>77.625</v>
      </c>
      <c r="N27" s="168" t="s">
        <v>121</v>
      </c>
      <c r="Q27" s="229"/>
      <c r="R27" s="229"/>
      <c r="U27" s="229"/>
      <c r="V27" s="229"/>
      <c r="Y27" s="229"/>
      <c r="Z27" s="229"/>
    </row>
    <row r="28" spans="1:26" ht="15.75" customHeight="1" thickBot="1" x14ac:dyDescent="0.3">
      <c r="A28" s="3">
        <v>2024</v>
      </c>
      <c r="B28" s="3">
        <v>3</v>
      </c>
      <c r="C28" s="3">
        <v>27</v>
      </c>
      <c r="D28" s="3">
        <v>1.5</v>
      </c>
      <c r="E28" s="4" t="s">
        <v>11</v>
      </c>
      <c r="F28" s="11" t="s">
        <v>11</v>
      </c>
      <c r="G28">
        <f t="shared" si="2"/>
        <v>1.5</v>
      </c>
      <c r="H28" s="5">
        <v>45378</v>
      </c>
      <c r="I28" s="60">
        <f t="shared" si="1"/>
        <v>1.5</v>
      </c>
      <c r="J28" s="55">
        <v>0</v>
      </c>
      <c r="K28" s="167">
        <v>1</v>
      </c>
      <c r="L28" s="167">
        <v>3</v>
      </c>
      <c r="M28" s="167">
        <v>63.125</v>
      </c>
      <c r="N28" s="168" t="s">
        <v>118</v>
      </c>
      <c r="Q28" s="229"/>
      <c r="R28" s="229"/>
      <c r="U28" s="229"/>
      <c r="V28" s="229"/>
      <c r="Y28" s="229"/>
      <c r="Z28" s="229"/>
    </row>
    <row r="29" spans="1:26" ht="15.75" customHeight="1" thickBot="1" x14ac:dyDescent="0.3">
      <c r="A29" s="3">
        <v>2024</v>
      </c>
      <c r="B29" s="3">
        <v>3</v>
      </c>
      <c r="C29" s="3">
        <v>28</v>
      </c>
      <c r="D29" s="3">
        <v>3.8</v>
      </c>
      <c r="E29" s="4" t="s">
        <v>11</v>
      </c>
      <c r="F29" s="11" t="s">
        <v>11</v>
      </c>
      <c r="G29">
        <f t="shared" si="2"/>
        <v>3.8</v>
      </c>
      <c r="H29" s="5">
        <v>45379</v>
      </c>
      <c r="I29" s="60">
        <f t="shared" si="1"/>
        <v>3.8</v>
      </c>
      <c r="J29" s="55">
        <v>0</v>
      </c>
      <c r="K29" s="167">
        <v>1.375</v>
      </c>
      <c r="L29" s="167">
        <v>4.125</v>
      </c>
      <c r="M29" s="167">
        <v>79.375</v>
      </c>
      <c r="N29" s="168" t="s">
        <v>117</v>
      </c>
      <c r="Q29" s="229"/>
      <c r="R29" s="229"/>
      <c r="U29" s="229"/>
      <c r="V29" s="229"/>
      <c r="Y29" s="229"/>
      <c r="Z29" s="229"/>
    </row>
    <row r="30" spans="1:26" ht="15.75" customHeight="1" thickBot="1" x14ac:dyDescent="0.3">
      <c r="A30" s="3">
        <v>2024</v>
      </c>
      <c r="B30" s="3">
        <v>3</v>
      </c>
      <c r="C30" s="3">
        <v>29</v>
      </c>
      <c r="D30" s="3">
        <v>4</v>
      </c>
      <c r="E30" s="4" t="s">
        <v>11</v>
      </c>
      <c r="F30" s="11" t="s">
        <v>11</v>
      </c>
      <c r="G30">
        <f t="shared" si="2"/>
        <v>4</v>
      </c>
      <c r="H30" s="5">
        <v>45380</v>
      </c>
      <c r="I30" s="60">
        <f t="shared" si="1"/>
        <v>4</v>
      </c>
      <c r="J30" s="55">
        <v>0</v>
      </c>
      <c r="K30" s="167">
        <v>3.125</v>
      </c>
      <c r="L30" s="167">
        <v>9.5</v>
      </c>
      <c r="M30" s="167">
        <v>69.875</v>
      </c>
      <c r="N30" s="168" t="s">
        <v>119</v>
      </c>
      <c r="Q30" s="229"/>
      <c r="R30" s="229"/>
      <c r="U30" s="229"/>
      <c r="V30" s="229"/>
      <c r="Y30" s="229"/>
      <c r="Z30" s="229"/>
    </row>
    <row r="31" spans="1:26" ht="15.75" customHeight="1" thickBot="1" x14ac:dyDescent="0.3">
      <c r="A31" s="3">
        <v>2024</v>
      </c>
      <c r="B31" s="3">
        <v>3</v>
      </c>
      <c r="C31" s="3">
        <v>30</v>
      </c>
      <c r="D31" s="3">
        <v>4.7</v>
      </c>
      <c r="E31" s="4" t="s">
        <v>11</v>
      </c>
      <c r="F31" s="11" t="s">
        <v>11</v>
      </c>
      <c r="G31">
        <f t="shared" si="2"/>
        <v>4.7</v>
      </c>
      <c r="H31" s="5">
        <v>45381</v>
      </c>
      <c r="I31" s="60">
        <f t="shared" si="1"/>
        <v>4.7</v>
      </c>
      <c r="J31" s="55">
        <v>0.4</v>
      </c>
      <c r="K31" s="167">
        <v>3.25</v>
      </c>
      <c r="L31" s="167">
        <v>8.25</v>
      </c>
      <c r="M31" s="167">
        <v>75.25</v>
      </c>
      <c r="N31" s="168" t="s">
        <v>119</v>
      </c>
      <c r="Q31" s="229"/>
      <c r="R31" s="229"/>
      <c r="U31" s="229"/>
      <c r="V31" s="229"/>
      <c r="Y31" s="229"/>
      <c r="Z31" s="229"/>
    </row>
    <row r="32" spans="1:26" ht="15.75" customHeight="1" thickBot="1" x14ac:dyDescent="0.3">
      <c r="A32" s="3">
        <v>2024</v>
      </c>
      <c r="B32" s="3">
        <v>3</v>
      </c>
      <c r="C32" s="3">
        <v>31</v>
      </c>
      <c r="D32" s="3">
        <v>1.1000000000000001</v>
      </c>
      <c r="E32" s="4" t="s">
        <v>11</v>
      </c>
      <c r="F32" s="11" t="s">
        <v>11</v>
      </c>
      <c r="G32">
        <f t="shared" si="2"/>
        <v>1.1000000000000001</v>
      </c>
      <c r="H32" s="5">
        <v>45382</v>
      </c>
      <c r="I32" s="60">
        <f t="shared" si="1"/>
        <v>1.1000000000000001</v>
      </c>
      <c r="J32" s="55">
        <v>3</v>
      </c>
      <c r="K32" s="167">
        <v>5.25</v>
      </c>
      <c r="L32" s="167">
        <v>10</v>
      </c>
      <c r="M32" s="167">
        <v>78.125</v>
      </c>
      <c r="N32" s="168" t="s">
        <v>122</v>
      </c>
      <c r="Q32" s="229"/>
      <c r="R32" s="229"/>
      <c r="U32" s="229"/>
      <c r="V32" s="229"/>
      <c r="Y32" s="229"/>
      <c r="Z32" s="229"/>
    </row>
    <row r="33" spans="1:26" ht="15.75" customHeight="1" thickBot="1" x14ac:dyDescent="0.3">
      <c r="A33" s="3">
        <v>2024</v>
      </c>
      <c r="B33" s="3">
        <v>4</v>
      </c>
      <c r="C33" s="3">
        <v>1</v>
      </c>
      <c r="D33" s="3">
        <v>1.8</v>
      </c>
      <c r="E33" s="4" t="s">
        <v>11</v>
      </c>
      <c r="F33" s="11" t="s">
        <v>11</v>
      </c>
      <c r="G33">
        <f t="shared" si="2"/>
        <v>1.8</v>
      </c>
      <c r="H33" s="5">
        <v>45383</v>
      </c>
      <c r="I33" s="60">
        <f t="shared" si="1"/>
        <v>1.8</v>
      </c>
      <c r="J33" s="55">
        <v>0</v>
      </c>
      <c r="K33" s="167">
        <v>2</v>
      </c>
      <c r="L33" s="167">
        <v>4.75</v>
      </c>
      <c r="M33" s="167">
        <v>81.75</v>
      </c>
      <c r="N33" s="168" t="s">
        <v>119</v>
      </c>
      <c r="Q33" s="229"/>
      <c r="R33" s="229"/>
      <c r="U33" s="229"/>
      <c r="V33" s="229"/>
      <c r="Y33" s="229"/>
      <c r="Z33" s="229"/>
    </row>
    <row r="34" spans="1:26" ht="15.75" customHeight="1" thickBot="1" x14ac:dyDescent="0.3">
      <c r="A34" s="3">
        <v>2024</v>
      </c>
      <c r="B34" s="3">
        <v>4</v>
      </c>
      <c r="C34" s="3">
        <v>2</v>
      </c>
      <c r="D34" s="3">
        <v>3.1</v>
      </c>
      <c r="E34" s="4" t="s">
        <v>11</v>
      </c>
      <c r="F34" s="11" t="s">
        <v>11</v>
      </c>
      <c r="G34">
        <f t="shared" si="2"/>
        <v>3.1</v>
      </c>
      <c r="H34" s="5">
        <v>45384</v>
      </c>
      <c r="I34" s="60">
        <f t="shared" si="1"/>
        <v>3.1</v>
      </c>
      <c r="J34" s="55">
        <v>0</v>
      </c>
      <c r="K34" s="167">
        <v>1.75</v>
      </c>
      <c r="L34" s="167">
        <v>5.625</v>
      </c>
      <c r="M34" s="167">
        <v>78.375</v>
      </c>
      <c r="N34" s="168" t="s">
        <v>119</v>
      </c>
      <c r="Q34" s="229"/>
      <c r="R34" s="229"/>
      <c r="U34" s="229"/>
      <c r="V34" s="229"/>
      <c r="Y34" s="229"/>
      <c r="Z34" s="229"/>
    </row>
    <row r="35" spans="1:26" ht="15.75" customHeight="1" thickBot="1" x14ac:dyDescent="0.3">
      <c r="A35" s="3">
        <v>2024</v>
      </c>
      <c r="B35" s="3">
        <v>4</v>
      </c>
      <c r="C35" s="3">
        <v>3</v>
      </c>
      <c r="D35" s="3">
        <v>2.6</v>
      </c>
      <c r="E35" s="4" t="s">
        <v>11</v>
      </c>
      <c r="F35" s="11" t="s">
        <v>11</v>
      </c>
      <c r="G35">
        <f t="shared" si="2"/>
        <v>2.6</v>
      </c>
      <c r="H35" s="5">
        <v>45385</v>
      </c>
      <c r="I35" s="60">
        <f t="shared" si="1"/>
        <v>2.6</v>
      </c>
      <c r="J35" s="55">
        <v>0.3</v>
      </c>
      <c r="K35" s="167">
        <v>2.375</v>
      </c>
      <c r="L35" s="167">
        <v>5.875</v>
      </c>
      <c r="M35" s="167">
        <v>80.25</v>
      </c>
      <c r="N35" s="168" t="s">
        <v>122</v>
      </c>
      <c r="Q35" s="229"/>
      <c r="R35" s="229"/>
      <c r="U35" s="229"/>
      <c r="V35" s="229"/>
      <c r="Y35" s="229"/>
      <c r="Z35" s="229"/>
    </row>
    <row r="36" spans="1:26" ht="15.75" customHeight="1" thickBot="1" x14ac:dyDescent="0.3">
      <c r="A36" s="3">
        <v>2024</v>
      </c>
      <c r="B36" s="3">
        <v>4</v>
      </c>
      <c r="C36" s="3">
        <v>4</v>
      </c>
      <c r="D36" s="3">
        <v>4.3</v>
      </c>
      <c r="E36" s="4" t="s">
        <v>11</v>
      </c>
      <c r="F36" s="11" t="s">
        <v>11</v>
      </c>
      <c r="G36">
        <f t="shared" si="2"/>
        <v>4.3</v>
      </c>
      <c r="H36" s="5">
        <v>45386</v>
      </c>
      <c r="I36" s="60">
        <f t="shared" si="1"/>
        <v>4.3</v>
      </c>
      <c r="J36" s="55">
        <v>0</v>
      </c>
      <c r="K36" s="167">
        <v>2.625</v>
      </c>
      <c r="L36" s="167">
        <v>6.375</v>
      </c>
      <c r="M36" s="167">
        <v>69.25</v>
      </c>
      <c r="N36" s="168" t="s">
        <v>119</v>
      </c>
      <c r="Q36" s="229"/>
      <c r="R36" s="229"/>
      <c r="U36" s="229"/>
      <c r="V36" s="229"/>
      <c r="Y36" s="229"/>
      <c r="Z36" s="229"/>
    </row>
    <row r="37" spans="1:26" ht="15.75" customHeight="1" thickBot="1" x14ac:dyDescent="0.3">
      <c r="A37" s="3">
        <v>2024</v>
      </c>
      <c r="B37" s="3">
        <v>4</v>
      </c>
      <c r="C37" s="3">
        <v>5</v>
      </c>
      <c r="D37" s="3">
        <v>9.1</v>
      </c>
      <c r="E37" s="4" t="s">
        <v>12</v>
      </c>
      <c r="F37" s="11" t="s">
        <v>11</v>
      </c>
      <c r="G37">
        <f t="shared" si="2"/>
        <v>9.1</v>
      </c>
      <c r="H37" s="5">
        <v>45387</v>
      </c>
      <c r="I37" s="60">
        <f t="shared" si="1"/>
        <v>9.1</v>
      </c>
      <c r="J37" s="55">
        <v>0</v>
      </c>
      <c r="K37" s="167">
        <v>0.625</v>
      </c>
      <c r="L37" s="167">
        <v>2.625</v>
      </c>
      <c r="M37" s="167">
        <v>70.25</v>
      </c>
      <c r="N37" s="168" t="s">
        <v>124</v>
      </c>
      <c r="Q37" s="229"/>
      <c r="R37" s="229"/>
      <c r="U37" s="229"/>
      <c r="V37" s="229"/>
      <c r="Y37" s="229"/>
      <c r="Z37" s="229"/>
    </row>
    <row r="38" spans="1:26" ht="15.75" customHeight="1" thickBot="1" x14ac:dyDescent="0.3">
      <c r="A38" s="3">
        <v>2024</v>
      </c>
      <c r="B38" s="3">
        <v>4</v>
      </c>
      <c r="C38" s="3">
        <v>6</v>
      </c>
      <c r="D38" s="3">
        <v>9.1</v>
      </c>
      <c r="E38" s="4" t="s">
        <v>12</v>
      </c>
      <c r="F38" s="11" t="s">
        <v>11</v>
      </c>
      <c r="G38">
        <f t="shared" si="2"/>
        <v>9.1</v>
      </c>
      <c r="H38" s="5">
        <v>45388</v>
      </c>
      <c r="I38" s="60">
        <f t="shared" si="1"/>
        <v>9.1</v>
      </c>
      <c r="J38" s="55">
        <v>0</v>
      </c>
      <c r="K38" s="167">
        <v>0.75</v>
      </c>
      <c r="L38" s="167">
        <v>2.75</v>
      </c>
      <c r="M38" s="167">
        <v>62.875</v>
      </c>
      <c r="N38" s="168" t="s">
        <v>125</v>
      </c>
      <c r="Q38" s="229"/>
      <c r="R38" s="229"/>
      <c r="U38" s="229"/>
      <c r="V38" s="229"/>
      <c r="Y38" s="229"/>
      <c r="Z38" s="229"/>
    </row>
    <row r="39" spans="1:26" ht="15.75" customHeight="1" thickBot="1" x14ac:dyDescent="0.3">
      <c r="A39" s="3">
        <v>2024</v>
      </c>
      <c r="B39" s="3">
        <v>4</v>
      </c>
      <c r="C39" s="3">
        <v>7</v>
      </c>
      <c r="D39" s="3">
        <v>7.1</v>
      </c>
      <c r="E39" s="4" t="s">
        <v>12</v>
      </c>
      <c r="F39" s="11" t="s">
        <v>11</v>
      </c>
      <c r="G39">
        <f t="shared" si="2"/>
        <v>7.1</v>
      </c>
      <c r="H39" s="5">
        <v>45389</v>
      </c>
      <c r="I39" s="60">
        <f t="shared" si="1"/>
        <v>7.1</v>
      </c>
      <c r="J39" s="55">
        <v>0</v>
      </c>
      <c r="K39" s="167">
        <v>1.75</v>
      </c>
      <c r="L39" s="167">
        <v>5.375</v>
      </c>
      <c r="M39" s="167">
        <v>67.875</v>
      </c>
      <c r="N39" s="168" t="s">
        <v>119</v>
      </c>
      <c r="Q39" s="229"/>
      <c r="R39" s="229"/>
      <c r="U39" s="229"/>
      <c r="V39" s="229"/>
      <c r="Y39" s="229"/>
      <c r="Z39" s="229"/>
    </row>
    <row r="40" spans="1:26" ht="15.75" customHeight="1" thickBot="1" x14ac:dyDescent="0.3">
      <c r="A40" s="3">
        <v>2024</v>
      </c>
      <c r="B40" s="3">
        <v>4</v>
      </c>
      <c r="C40" s="3">
        <v>8</v>
      </c>
      <c r="D40" s="3">
        <v>4</v>
      </c>
      <c r="E40" s="4" t="s">
        <v>11</v>
      </c>
      <c r="F40" s="11" t="s">
        <v>11</v>
      </c>
      <c r="G40">
        <f t="shared" si="2"/>
        <v>4</v>
      </c>
      <c r="H40" s="5">
        <v>45390</v>
      </c>
      <c r="I40" s="60">
        <f t="shared" si="1"/>
        <v>4</v>
      </c>
      <c r="J40" s="55">
        <v>0</v>
      </c>
      <c r="K40" s="167">
        <v>1.375</v>
      </c>
      <c r="L40" s="167">
        <v>4.375</v>
      </c>
      <c r="M40" s="167">
        <v>60.75</v>
      </c>
      <c r="N40" s="168" t="s">
        <v>118</v>
      </c>
      <c r="Q40" s="229"/>
      <c r="R40" s="229"/>
      <c r="U40" s="229"/>
      <c r="V40" s="229"/>
      <c r="Y40" s="229"/>
      <c r="Z40" s="229"/>
    </row>
    <row r="41" spans="1:26" ht="15.75" customHeight="1" thickBot="1" x14ac:dyDescent="0.3">
      <c r="A41" s="3">
        <v>2024</v>
      </c>
      <c r="B41" s="3">
        <v>4</v>
      </c>
      <c r="C41" s="3">
        <v>9</v>
      </c>
      <c r="D41" s="3">
        <v>8.6</v>
      </c>
      <c r="E41" s="4" t="s">
        <v>12</v>
      </c>
      <c r="F41" s="11" t="s">
        <v>11</v>
      </c>
      <c r="G41">
        <f t="shared" si="2"/>
        <v>8.6</v>
      </c>
      <c r="H41" s="5">
        <v>45391</v>
      </c>
      <c r="I41" s="60">
        <f t="shared" si="1"/>
        <v>8.6</v>
      </c>
      <c r="J41" s="55">
        <v>4.5999999999999996</v>
      </c>
      <c r="K41" s="167">
        <v>3.25</v>
      </c>
      <c r="L41" s="167">
        <v>8.125</v>
      </c>
      <c r="M41" s="167">
        <v>85.25</v>
      </c>
      <c r="N41" s="168" t="s">
        <v>119</v>
      </c>
      <c r="Q41" s="229"/>
      <c r="R41" s="229"/>
      <c r="U41" s="229"/>
      <c r="V41" s="229"/>
      <c r="Y41" s="229"/>
      <c r="Z41" s="229"/>
    </row>
    <row r="42" spans="1:26" ht="15.75" customHeight="1" thickBot="1" x14ac:dyDescent="0.3">
      <c r="A42" s="3">
        <v>2024</v>
      </c>
      <c r="B42" s="3">
        <v>4</v>
      </c>
      <c r="C42" s="3">
        <v>10</v>
      </c>
      <c r="D42" s="3">
        <v>5.5</v>
      </c>
      <c r="E42" s="4" t="s">
        <v>12</v>
      </c>
      <c r="F42" s="11" t="s">
        <v>11</v>
      </c>
      <c r="G42">
        <f t="shared" si="2"/>
        <v>5.5</v>
      </c>
      <c r="H42" s="5">
        <v>45392</v>
      </c>
      <c r="I42" s="60">
        <f t="shared" si="1"/>
        <v>5.5</v>
      </c>
      <c r="J42" s="55">
        <v>9.3000000000000007</v>
      </c>
      <c r="K42" s="167">
        <v>2</v>
      </c>
      <c r="L42" s="167">
        <v>6.125</v>
      </c>
      <c r="M42" s="167">
        <v>88.125</v>
      </c>
      <c r="N42" s="168" t="s">
        <v>126</v>
      </c>
      <c r="Q42" s="229"/>
      <c r="R42" s="229"/>
      <c r="U42" s="229"/>
      <c r="V42" s="229"/>
      <c r="Y42" s="229"/>
      <c r="Z42" s="229"/>
    </row>
    <row r="43" spans="1:26" ht="15.75" customHeight="1" thickBot="1" x14ac:dyDescent="0.3">
      <c r="A43" s="3">
        <v>2024</v>
      </c>
      <c r="B43" s="3">
        <v>4</v>
      </c>
      <c r="C43" s="3">
        <v>11</v>
      </c>
      <c r="D43" s="3">
        <v>1.5</v>
      </c>
      <c r="E43" s="4" t="s">
        <v>11</v>
      </c>
      <c r="F43" s="11" t="s">
        <v>11</v>
      </c>
      <c r="G43">
        <f t="shared" si="2"/>
        <v>1.5</v>
      </c>
      <c r="H43" s="5">
        <v>45393</v>
      </c>
      <c r="I43" s="60">
        <f t="shared" si="1"/>
        <v>1.5</v>
      </c>
      <c r="J43" s="55">
        <v>4.0999999999999996</v>
      </c>
      <c r="K43" s="167">
        <v>1.375</v>
      </c>
      <c r="L43" s="167">
        <v>5.375</v>
      </c>
      <c r="M43" s="167">
        <v>91.75</v>
      </c>
      <c r="N43" s="168" t="s">
        <v>127</v>
      </c>
      <c r="Q43" s="229"/>
      <c r="R43" s="229"/>
      <c r="U43" s="229"/>
      <c r="V43" s="229"/>
      <c r="Y43" s="229"/>
      <c r="Z43" s="229"/>
    </row>
    <row r="44" spans="1:26" ht="15.75" customHeight="1" thickBot="1" x14ac:dyDescent="0.3">
      <c r="A44" s="3">
        <v>2024</v>
      </c>
      <c r="B44" s="3">
        <v>4</v>
      </c>
      <c r="C44" s="3">
        <v>12</v>
      </c>
      <c r="D44" s="3">
        <v>-2.8</v>
      </c>
      <c r="E44" s="4" t="s">
        <v>10</v>
      </c>
      <c r="F44" s="11" t="s">
        <v>11</v>
      </c>
      <c r="G44">
        <f t="shared" si="2"/>
        <v>-2.8</v>
      </c>
      <c r="H44" s="5">
        <v>45394</v>
      </c>
      <c r="I44" s="60">
        <f t="shared" si="1"/>
        <v>-2.8</v>
      </c>
      <c r="J44" s="55">
        <v>2.1</v>
      </c>
      <c r="K44" s="167">
        <v>2.25</v>
      </c>
      <c r="L44" s="167">
        <v>5.75</v>
      </c>
      <c r="M44" s="167">
        <v>57.375</v>
      </c>
      <c r="N44" s="168" t="s">
        <v>122</v>
      </c>
      <c r="Q44" s="229"/>
      <c r="R44" s="229"/>
      <c r="U44" s="229"/>
      <c r="V44" s="229"/>
      <c r="Y44" s="229"/>
      <c r="Z44" s="229"/>
    </row>
    <row r="45" spans="1:26" ht="15.75" customHeight="1" thickBot="1" x14ac:dyDescent="0.3">
      <c r="A45" s="3">
        <v>2024</v>
      </c>
      <c r="B45" s="3">
        <v>4</v>
      </c>
      <c r="C45" s="3">
        <v>13</v>
      </c>
      <c r="D45" s="3">
        <v>2</v>
      </c>
      <c r="E45" s="4" t="s">
        <v>11</v>
      </c>
      <c r="F45" s="11" t="s">
        <v>11</v>
      </c>
      <c r="G45">
        <f t="shared" si="2"/>
        <v>2</v>
      </c>
      <c r="H45" s="5">
        <v>45395</v>
      </c>
      <c r="I45" s="60">
        <f t="shared" si="1"/>
        <v>2</v>
      </c>
      <c r="J45" s="55">
        <v>0</v>
      </c>
      <c r="K45" s="167">
        <v>3</v>
      </c>
      <c r="L45" s="167">
        <v>8.5</v>
      </c>
      <c r="M45" s="167">
        <v>57.5</v>
      </c>
      <c r="N45" s="168" t="s">
        <v>117</v>
      </c>
      <c r="O45" s="140">
        <v>5</v>
      </c>
      <c r="P45" s="240">
        <f>O45/1091*100</f>
        <v>0.45829514207149402</v>
      </c>
      <c r="Q45" s="229"/>
      <c r="R45" s="229"/>
      <c r="U45" s="229"/>
      <c r="V45" s="229"/>
      <c r="Y45" s="229"/>
      <c r="Z45" s="229"/>
    </row>
    <row r="46" spans="1:26" ht="15.75" customHeight="1" thickBot="1" x14ac:dyDescent="0.3">
      <c r="A46" s="3">
        <v>2024</v>
      </c>
      <c r="B46" s="3">
        <v>4</v>
      </c>
      <c r="C46" s="3">
        <v>14</v>
      </c>
      <c r="D46" s="3">
        <v>10.3</v>
      </c>
      <c r="E46" s="4" t="s">
        <v>13</v>
      </c>
      <c r="F46" s="11" t="s">
        <v>11</v>
      </c>
      <c r="G46">
        <f t="shared" si="2"/>
        <v>10.3</v>
      </c>
      <c r="H46" s="5">
        <v>45396</v>
      </c>
      <c r="I46" s="60">
        <f t="shared" si="1"/>
        <v>10.3</v>
      </c>
      <c r="J46" s="55">
        <v>0.3</v>
      </c>
      <c r="K46" s="167">
        <v>3.5</v>
      </c>
      <c r="L46" s="167">
        <v>10.25</v>
      </c>
      <c r="M46" s="167">
        <v>43.375</v>
      </c>
      <c r="N46" s="168" t="s">
        <v>119</v>
      </c>
      <c r="O46" s="140">
        <v>12</v>
      </c>
      <c r="P46" s="240">
        <f t="shared" ref="P46:P73" si="3">O46/1091*100</f>
        <v>1.0999083409715857</v>
      </c>
      <c r="Q46" s="229">
        <v>5</v>
      </c>
      <c r="R46" s="235">
        <f>Q46/16293*100</f>
        <v>3.0688025532437241E-2</v>
      </c>
      <c r="U46" s="229"/>
      <c r="V46" s="229"/>
      <c r="Y46" s="229"/>
      <c r="Z46" s="229"/>
    </row>
    <row r="47" spans="1:26" ht="15.75" customHeight="1" thickBot="1" x14ac:dyDescent="0.3">
      <c r="A47" s="3">
        <v>2024</v>
      </c>
      <c r="B47" s="3">
        <v>4</v>
      </c>
      <c r="C47" s="3">
        <v>15</v>
      </c>
      <c r="D47" s="3">
        <v>10.9</v>
      </c>
      <c r="E47" s="4" t="s">
        <v>13</v>
      </c>
      <c r="F47" s="11" t="s">
        <v>11</v>
      </c>
      <c r="G47">
        <f t="shared" si="2"/>
        <v>10.9</v>
      </c>
      <c r="H47" s="5">
        <v>45397</v>
      </c>
      <c r="I47" s="60">
        <f t="shared" si="1"/>
        <v>10.9</v>
      </c>
      <c r="J47" s="55">
        <v>1.4</v>
      </c>
      <c r="K47" s="167">
        <v>3.625</v>
      </c>
      <c r="L47" s="167">
        <v>10.25</v>
      </c>
      <c r="M47" s="167">
        <v>68.125</v>
      </c>
      <c r="N47" s="168" t="s">
        <v>120</v>
      </c>
      <c r="O47" s="140">
        <v>9</v>
      </c>
      <c r="P47" s="240">
        <f t="shared" si="3"/>
        <v>0.82493125572868919</v>
      </c>
      <c r="Q47" s="229">
        <v>4</v>
      </c>
      <c r="R47" s="235">
        <f t="shared" ref="R47:R102" si="4">Q47/16293*100</f>
        <v>2.4550420425949796E-2</v>
      </c>
      <c r="S47" s="140">
        <v>3</v>
      </c>
      <c r="T47" s="241">
        <f>S47/2219*100</f>
        <v>0.13519603424966201</v>
      </c>
      <c r="U47" s="229"/>
      <c r="V47" s="229"/>
      <c r="Y47" s="229"/>
      <c r="Z47" s="229"/>
    </row>
    <row r="48" spans="1:26" ht="15.75" customHeight="1" thickBot="1" x14ac:dyDescent="0.3">
      <c r="A48" s="3">
        <v>2024</v>
      </c>
      <c r="B48" s="3">
        <v>4</v>
      </c>
      <c r="C48" s="3">
        <v>16</v>
      </c>
      <c r="D48" s="3">
        <v>3.6</v>
      </c>
      <c r="E48" s="4" t="s">
        <v>11</v>
      </c>
      <c r="F48" s="11" t="s">
        <v>11</v>
      </c>
      <c r="G48">
        <f t="shared" si="2"/>
        <v>3.6</v>
      </c>
      <c r="H48" s="5">
        <v>45398</v>
      </c>
      <c r="I48" s="60">
        <f t="shared" si="1"/>
        <v>3.6</v>
      </c>
      <c r="J48" s="55">
        <v>0</v>
      </c>
      <c r="K48" s="167">
        <v>1</v>
      </c>
      <c r="L48" s="167">
        <v>4</v>
      </c>
      <c r="M48" s="167">
        <v>65.25</v>
      </c>
      <c r="N48" s="168" t="s">
        <v>127</v>
      </c>
      <c r="O48" s="140">
        <v>14</v>
      </c>
      <c r="P48" s="240">
        <f t="shared" si="3"/>
        <v>1.2832263978001834</v>
      </c>
      <c r="Q48" s="229">
        <v>8</v>
      </c>
      <c r="R48" s="235">
        <f t="shared" si="4"/>
        <v>4.9100840851899592E-2</v>
      </c>
      <c r="S48" s="140">
        <v>24</v>
      </c>
      <c r="T48" s="241">
        <f t="shared" ref="T48:T70" si="5">S48/2219*100</f>
        <v>1.081568273997296</v>
      </c>
      <c r="U48" s="60">
        <v>12</v>
      </c>
      <c r="V48" s="239">
        <f>U48/4160*100</f>
        <v>0.28846153846153849</v>
      </c>
      <c r="Y48" s="229"/>
      <c r="Z48" s="229"/>
    </row>
    <row r="49" spans="1:32" ht="15.75" customHeight="1" thickBot="1" x14ac:dyDescent="0.3">
      <c r="A49" s="52">
        <v>2024</v>
      </c>
      <c r="B49" s="52">
        <v>4</v>
      </c>
      <c r="C49" s="52">
        <v>17</v>
      </c>
      <c r="D49" s="52">
        <v>5</v>
      </c>
      <c r="E49" s="54" t="s">
        <v>12</v>
      </c>
      <c r="F49" s="11" t="s">
        <v>11</v>
      </c>
      <c r="G49" s="30">
        <f t="shared" si="2"/>
        <v>5</v>
      </c>
      <c r="H49" s="31">
        <v>45399</v>
      </c>
      <c r="I49" s="117">
        <f t="shared" si="1"/>
        <v>5</v>
      </c>
      <c r="J49" s="55">
        <v>0</v>
      </c>
      <c r="K49" s="167">
        <v>2.375</v>
      </c>
      <c r="L49" s="167">
        <v>5.375</v>
      </c>
      <c r="M49" s="167">
        <v>58.75</v>
      </c>
      <c r="N49" s="168" t="s">
        <v>120</v>
      </c>
      <c r="O49" s="140">
        <v>18</v>
      </c>
      <c r="P49" s="240">
        <f t="shared" si="3"/>
        <v>1.6498625114573784</v>
      </c>
      <c r="Q49" s="229">
        <v>10</v>
      </c>
      <c r="R49" s="235">
        <f t="shared" si="4"/>
        <v>6.1376051064874482E-2</v>
      </c>
      <c r="S49" s="140">
        <v>89</v>
      </c>
      <c r="T49" s="241">
        <f t="shared" si="5"/>
        <v>4.010815682739973</v>
      </c>
      <c r="U49" s="60">
        <v>19</v>
      </c>
      <c r="V49" s="239">
        <f t="shared" ref="V49:V73" si="6">U49/4160*100</f>
        <v>0.45673076923076927</v>
      </c>
      <c r="Y49" s="229"/>
      <c r="Z49" s="229"/>
    </row>
    <row r="50" spans="1:32" ht="15.75" customHeight="1" thickBot="1" x14ac:dyDescent="0.3">
      <c r="A50" s="3">
        <v>2024</v>
      </c>
      <c r="B50" s="3">
        <v>4</v>
      </c>
      <c r="C50" s="3">
        <v>18</v>
      </c>
      <c r="D50" s="3">
        <v>11.1</v>
      </c>
      <c r="E50" s="4" t="s">
        <v>13</v>
      </c>
      <c r="F50" s="13" t="s">
        <v>12</v>
      </c>
      <c r="G50">
        <f>D50-5</f>
        <v>6.1</v>
      </c>
      <c r="H50" s="5">
        <v>45400</v>
      </c>
      <c r="I50" s="60">
        <f t="shared" si="1"/>
        <v>11.1</v>
      </c>
      <c r="J50" s="55">
        <v>0.3</v>
      </c>
      <c r="K50" s="167">
        <v>3</v>
      </c>
      <c r="L50" s="167">
        <v>6.875</v>
      </c>
      <c r="M50" s="167">
        <v>59.875</v>
      </c>
      <c r="N50" s="168" t="s">
        <v>119</v>
      </c>
      <c r="O50" s="140">
        <v>24</v>
      </c>
      <c r="P50" s="240">
        <f t="shared" si="3"/>
        <v>2.1998166819431715</v>
      </c>
      <c r="Q50" s="60">
        <v>58</v>
      </c>
      <c r="R50" s="235">
        <f t="shared" si="4"/>
        <v>0.35598109617627205</v>
      </c>
      <c r="S50" s="140">
        <v>134</v>
      </c>
      <c r="T50" s="241">
        <f t="shared" si="5"/>
        <v>6.0387561964849032</v>
      </c>
      <c r="U50" s="60">
        <v>28</v>
      </c>
      <c r="V50" s="239">
        <f t="shared" si="6"/>
        <v>0.67307692307692313</v>
      </c>
      <c r="Y50" s="229"/>
      <c r="Z50" s="229"/>
    </row>
    <row r="51" spans="1:32" ht="15.75" customHeight="1" thickBot="1" x14ac:dyDescent="0.3">
      <c r="A51" s="3">
        <v>2024</v>
      </c>
      <c r="B51" s="3">
        <v>4</v>
      </c>
      <c r="C51" s="3">
        <v>19</v>
      </c>
      <c r="D51" s="3">
        <v>13.7</v>
      </c>
      <c r="E51" s="4" t="s">
        <v>13</v>
      </c>
      <c r="F51" s="13" t="s">
        <v>12</v>
      </c>
      <c r="G51">
        <f t="shared" ref="G51:G69" si="7">D51-5</f>
        <v>8.6999999999999993</v>
      </c>
      <c r="H51" s="5">
        <v>45401</v>
      </c>
      <c r="I51" s="60">
        <f t="shared" si="1"/>
        <v>13.7</v>
      </c>
      <c r="J51" s="55">
        <v>1.5</v>
      </c>
      <c r="K51" s="167">
        <v>2.875</v>
      </c>
      <c r="L51" s="167">
        <v>7.625</v>
      </c>
      <c r="M51" s="167">
        <v>55.25</v>
      </c>
      <c r="N51" s="168" t="s">
        <v>128</v>
      </c>
      <c r="O51" s="140">
        <v>20</v>
      </c>
      <c r="P51" s="240">
        <f t="shared" si="3"/>
        <v>1.8331805682859761</v>
      </c>
      <c r="Q51" s="60">
        <v>105</v>
      </c>
      <c r="R51" s="235">
        <f t="shared" si="4"/>
        <v>0.64444853618118203</v>
      </c>
      <c r="S51" s="140">
        <v>182</v>
      </c>
      <c r="T51" s="241">
        <f t="shared" si="5"/>
        <v>8.2018927444794958</v>
      </c>
      <c r="U51" s="60">
        <v>42</v>
      </c>
      <c r="V51" s="239">
        <f t="shared" si="6"/>
        <v>1.0096153846153846</v>
      </c>
      <c r="Y51" s="229"/>
      <c r="Z51" s="229"/>
    </row>
    <row r="52" spans="1:32" ht="15.75" customHeight="1" thickBot="1" x14ac:dyDescent="0.3">
      <c r="A52" s="3">
        <v>2024</v>
      </c>
      <c r="B52" s="3">
        <v>4</v>
      </c>
      <c r="C52" s="3">
        <v>20</v>
      </c>
      <c r="D52" s="3">
        <v>7.2</v>
      </c>
      <c r="E52" s="4" t="s">
        <v>12</v>
      </c>
      <c r="F52" s="13" t="s">
        <v>12</v>
      </c>
      <c r="G52">
        <f t="shared" si="7"/>
        <v>2.2000000000000002</v>
      </c>
      <c r="H52" s="5">
        <v>45402</v>
      </c>
      <c r="I52" s="60">
        <f t="shared" si="1"/>
        <v>7.2</v>
      </c>
      <c r="J52" s="55">
        <v>0</v>
      </c>
      <c r="K52" s="167">
        <v>1.75</v>
      </c>
      <c r="L52" s="167">
        <v>5.125</v>
      </c>
      <c r="M52" s="167">
        <v>42.5</v>
      </c>
      <c r="N52" s="168" t="s">
        <v>117</v>
      </c>
      <c r="O52" s="140">
        <v>32</v>
      </c>
      <c r="P52" s="240">
        <f t="shared" si="3"/>
        <v>2.9330889092575618</v>
      </c>
      <c r="Q52" s="60">
        <v>153</v>
      </c>
      <c r="R52" s="235">
        <f t="shared" si="4"/>
        <v>0.93905358129257965</v>
      </c>
      <c r="S52" s="140">
        <v>273</v>
      </c>
      <c r="T52" s="241">
        <f t="shared" si="5"/>
        <v>12.302839116719243</v>
      </c>
      <c r="U52" s="60">
        <v>63</v>
      </c>
      <c r="V52" s="239">
        <f t="shared" si="6"/>
        <v>1.5144230769230769</v>
      </c>
      <c r="Y52" s="229"/>
      <c r="Z52" s="229"/>
    </row>
    <row r="53" spans="1:32" ht="15.75" customHeight="1" thickBot="1" x14ac:dyDescent="0.3">
      <c r="A53" s="3">
        <v>2024</v>
      </c>
      <c r="B53" s="3">
        <v>4</v>
      </c>
      <c r="C53" s="3">
        <v>21</v>
      </c>
      <c r="D53" s="3">
        <v>7.1</v>
      </c>
      <c r="E53" s="4" t="s">
        <v>12</v>
      </c>
      <c r="F53" s="13" t="s">
        <v>12</v>
      </c>
      <c r="G53">
        <f t="shared" si="7"/>
        <v>2.0999999999999996</v>
      </c>
      <c r="H53" s="5">
        <v>45403</v>
      </c>
      <c r="I53" s="60">
        <f t="shared" si="1"/>
        <v>7.1</v>
      </c>
      <c r="J53" s="55">
        <v>0</v>
      </c>
      <c r="K53" s="167">
        <v>2</v>
      </c>
      <c r="L53" s="167">
        <v>4.375</v>
      </c>
      <c r="M53" s="167">
        <v>44.625</v>
      </c>
      <c r="N53" s="168" t="s">
        <v>121</v>
      </c>
      <c r="O53" s="140">
        <v>45</v>
      </c>
      <c r="P53" s="240">
        <f t="shared" si="3"/>
        <v>4.1246562786434469</v>
      </c>
      <c r="Q53" s="60">
        <v>204</v>
      </c>
      <c r="R53" s="235">
        <f t="shared" si="4"/>
        <v>1.2520714417234395</v>
      </c>
      <c r="S53" s="140">
        <v>302</v>
      </c>
      <c r="T53" s="241">
        <f t="shared" si="5"/>
        <v>13.609734114465976</v>
      </c>
      <c r="U53" s="60">
        <v>89</v>
      </c>
      <c r="V53" s="239">
        <f t="shared" si="6"/>
        <v>2.1394230769230771</v>
      </c>
      <c r="Y53" s="229"/>
      <c r="Z53" s="229"/>
    </row>
    <row r="54" spans="1:32" ht="15.75" customHeight="1" thickBot="1" x14ac:dyDescent="0.3">
      <c r="A54" s="3">
        <v>2024</v>
      </c>
      <c r="B54" s="3">
        <v>4</v>
      </c>
      <c r="C54" s="3">
        <v>22</v>
      </c>
      <c r="D54" s="3">
        <v>11.7</v>
      </c>
      <c r="E54" s="4" t="s">
        <v>13</v>
      </c>
      <c r="F54" s="13" t="s">
        <v>12</v>
      </c>
      <c r="G54">
        <f t="shared" si="7"/>
        <v>6.6999999999999993</v>
      </c>
      <c r="H54" s="5">
        <v>45404</v>
      </c>
      <c r="I54" s="60">
        <f t="shared" si="1"/>
        <v>11.7</v>
      </c>
      <c r="J54" s="55">
        <v>3.9</v>
      </c>
      <c r="K54" s="167">
        <v>3</v>
      </c>
      <c r="L54" s="167">
        <v>8.75</v>
      </c>
      <c r="M54" s="167">
        <v>45.625</v>
      </c>
      <c r="N54" s="168" t="s">
        <v>128</v>
      </c>
      <c r="O54" s="140">
        <v>38</v>
      </c>
      <c r="P54" s="240">
        <f t="shared" si="3"/>
        <v>3.4830430797433545</v>
      </c>
      <c r="Q54" s="60">
        <v>297</v>
      </c>
      <c r="R54" s="235">
        <f t="shared" si="4"/>
        <v>1.8228687166267723</v>
      </c>
      <c r="S54" s="140">
        <v>391</v>
      </c>
      <c r="T54" s="241">
        <f t="shared" si="5"/>
        <v>17.620549797205946</v>
      </c>
      <c r="U54" s="60">
        <v>124</v>
      </c>
      <c r="V54" s="239">
        <f t="shared" si="6"/>
        <v>2.9807692307692308</v>
      </c>
      <c r="Y54" s="229"/>
      <c r="Z54" s="229"/>
    </row>
    <row r="55" spans="1:32" ht="15.75" customHeight="1" thickBot="1" x14ac:dyDescent="0.3">
      <c r="A55" s="3">
        <v>2024</v>
      </c>
      <c r="B55" s="3">
        <v>4</v>
      </c>
      <c r="C55" s="3">
        <v>23</v>
      </c>
      <c r="D55" s="3">
        <v>5.3</v>
      </c>
      <c r="E55" s="4" t="s">
        <v>12</v>
      </c>
      <c r="F55" s="13" t="s">
        <v>12</v>
      </c>
      <c r="G55">
        <f t="shared" si="7"/>
        <v>0.29999999999999982</v>
      </c>
      <c r="H55" s="5">
        <v>45405</v>
      </c>
      <c r="I55" s="60">
        <f t="shared" si="1"/>
        <v>5.3</v>
      </c>
      <c r="J55" s="55">
        <v>0.6</v>
      </c>
      <c r="K55" s="167">
        <v>2.625</v>
      </c>
      <c r="L55" s="167">
        <v>7.75</v>
      </c>
      <c r="M55" s="167">
        <v>50.875</v>
      </c>
      <c r="N55" s="168" t="s">
        <v>117</v>
      </c>
      <c r="O55" s="140">
        <v>30</v>
      </c>
      <c r="P55" s="240">
        <f t="shared" si="3"/>
        <v>2.7497708524289641</v>
      </c>
      <c r="Q55" s="60">
        <v>448</v>
      </c>
      <c r="R55" s="235">
        <f t="shared" si="4"/>
        <v>2.7496470877063772</v>
      </c>
      <c r="S55" s="140">
        <v>211</v>
      </c>
      <c r="T55" s="241">
        <f t="shared" si="5"/>
        <v>9.5087877422262288</v>
      </c>
      <c r="U55" s="60">
        <v>168</v>
      </c>
      <c r="V55" s="239">
        <f t="shared" si="6"/>
        <v>4.0384615384615383</v>
      </c>
      <c r="Y55" s="229"/>
      <c r="Z55" s="229"/>
    </row>
    <row r="56" spans="1:32" ht="15.75" customHeight="1" thickBot="1" x14ac:dyDescent="0.3">
      <c r="A56" s="3">
        <v>2024</v>
      </c>
      <c r="B56" s="3">
        <v>4</v>
      </c>
      <c r="C56" s="3">
        <v>24</v>
      </c>
      <c r="D56" s="3">
        <v>-0.8</v>
      </c>
      <c r="E56" s="4" t="s">
        <v>10</v>
      </c>
      <c r="F56" s="13" t="s">
        <v>12</v>
      </c>
      <c r="G56">
        <f t="shared" si="7"/>
        <v>-5.8</v>
      </c>
      <c r="H56" s="5">
        <v>45406</v>
      </c>
      <c r="I56" s="60">
        <f t="shared" si="1"/>
        <v>-0.8</v>
      </c>
      <c r="J56" s="55">
        <v>1.1000000000000001</v>
      </c>
      <c r="K56" s="167">
        <v>1.75</v>
      </c>
      <c r="L56" s="167">
        <v>6.375</v>
      </c>
      <c r="M56" s="167">
        <v>51.625</v>
      </c>
      <c r="N56" s="168" t="s">
        <v>120</v>
      </c>
      <c r="O56" s="140">
        <v>18</v>
      </c>
      <c r="P56" s="240">
        <f t="shared" si="3"/>
        <v>1.6498625114573784</v>
      </c>
      <c r="Q56" s="60">
        <v>604</v>
      </c>
      <c r="R56" s="235">
        <f t="shared" si="4"/>
        <v>3.7071134843184188</v>
      </c>
      <c r="S56" s="140">
        <v>63</v>
      </c>
      <c r="T56" s="241">
        <f t="shared" si="5"/>
        <v>2.8391167192429023</v>
      </c>
      <c r="U56" s="60">
        <v>224</v>
      </c>
      <c r="V56" s="239">
        <f t="shared" si="6"/>
        <v>5.384615384615385</v>
      </c>
      <c r="Y56" s="229"/>
      <c r="Z56" s="229"/>
    </row>
    <row r="57" spans="1:32" ht="15.75" customHeight="1" thickBot="1" x14ac:dyDescent="0.3">
      <c r="A57" s="3">
        <v>2024</v>
      </c>
      <c r="B57" s="3">
        <v>4</v>
      </c>
      <c r="C57" s="3">
        <v>25</v>
      </c>
      <c r="D57" s="3">
        <v>-0.3</v>
      </c>
      <c r="E57" s="4" t="s">
        <v>10</v>
      </c>
      <c r="F57" s="13" t="s">
        <v>12</v>
      </c>
      <c r="G57">
        <f t="shared" si="7"/>
        <v>-5.3</v>
      </c>
      <c r="H57" s="5">
        <v>45407</v>
      </c>
      <c r="I57" s="60">
        <f t="shared" si="1"/>
        <v>-0.3</v>
      </c>
      <c r="J57" s="55">
        <v>0</v>
      </c>
      <c r="K57" s="167">
        <v>1.5</v>
      </c>
      <c r="L57" s="167">
        <v>4.5</v>
      </c>
      <c r="M57" s="167">
        <v>68.375</v>
      </c>
      <c r="N57" s="168" t="s">
        <v>125</v>
      </c>
      <c r="O57" s="140">
        <v>55</v>
      </c>
      <c r="P57" s="240">
        <f t="shared" si="3"/>
        <v>5.0412465627864345</v>
      </c>
      <c r="Q57" s="60">
        <v>1303</v>
      </c>
      <c r="R57" s="235">
        <f t="shared" si="4"/>
        <v>7.9972994537531452</v>
      </c>
      <c r="S57" s="140">
        <v>56</v>
      </c>
      <c r="T57" s="241">
        <f t="shared" si="5"/>
        <v>2.5236593059936907</v>
      </c>
      <c r="U57" s="60">
        <v>287</v>
      </c>
      <c r="V57" s="239">
        <f t="shared" si="6"/>
        <v>6.8990384615384617</v>
      </c>
    </row>
    <row r="58" spans="1:32" ht="15.75" customHeight="1" thickBot="1" x14ac:dyDescent="0.3">
      <c r="A58" s="3">
        <v>2024</v>
      </c>
      <c r="B58" s="3">
        <v>4</v>
      </c>
      <c r="C58" s="3">
        <v>26</v>
      </c>
      <c r="D58" s="3">
        <v>2.6</v>
      </c>
      <c r="E58" s="4" t="s">
        <v>11</v>
      </c>
      <c r="F58" s="13" t="s">
        <v>12</v>
      </c>
      <c r="G58">
        <f t="shared" si="7"/>
        <v>-2.4</v>
      </c>
      <c r="H58" s="5">
        <v>45408</v>
      </c>
      <c r="I58" s="60">
        <f t="shared" si="1"/>
        <v>2.6</v>
      </c>
      <c r="J58" s="55">
        <v>0</v>
      </c>
      <c r="K58" s="167">
        <v>1.125</v>
      </c>
      <c r="L58" s="167">
        <v>4.125</v>
      </c>
      <c r="M58" s="167">
        <v>42.875</v>
      </c>
      <c r="N58" s="168" t="s">
        <v>118</v>
      </c>
      <c r="O58" s="140">
        <v>78</v>
      </c>
      <c r="P58" s="240">
        <f t="shared" si="3"/>
        <v>7.1494042163153066</v>
      </c>
      <c r="Q58" s="60">
        <v>1408</v>
      </c>
      <c r="R58" s="235">
        <f t="shared" si="4"/>
        <v>8.641747989934327</v>
      </c>
      <c r="S58" s="140">
        <v>61</v>
      </c>
      <c r="T58" s="241">
        <f t="shared" si="5"/>
        <v>2.7489860297431274</v>
      </c>
      <c r="U58" s="60">
        <v>342</v>
      </c>
      <c r="V58" s="239">
        <f t="shared" si="6"/>
        <v>8.2211538461538467</v>
      </c>
    </row>
    <row r="59" spans="1:32" ht="15.75" customHeight="1" thickBot="1" x14ac:dyDescent="0.3">
      <c r="A59" s="3">
        <v>2024</v>
      </c>
      <c r="B59" s="3">
        <v>4</v>
      </c>
      <c r="C59" s="3">
        <v>27</v>
      </c>
      <c r="D59" s="3">
        <v>6.4</v>
      </c>
      <c r="E59" s="4" t="s">
        <v>12</v>
      </c>
      <c r="F59" s="13" t="s">
        <v>12</v>
      </c>
      <c r="G59">
        <f t="shared" si="7"/>
        <v>1.4000000000000004</v>
      </c>
      <c r="H59" s="5">
        <v>45409</v>
      </c>
      <c r="I59" s="60">
        <f t="shared" si="1"/>
        <v>6.4</v>
      </c>
      <c r="J59" s="55">
        <v>0</v>
      </c>
      <c r="K59" s="167">
        <v>0.875</v>
      </c>
      <c r="L59" s="167">
        <v>3.25</v>
      </c>
      <c r="M59" s="167">
        <v>47.625</v>
      </c>
      <c r="N59" s="168" t="s">
        <v>127</v>
      </c>
      <c r="O59" s="140">
        <v>95</v>
      </c>
      <c r="P59" s="240">
        <f t="shared" si="3"/>
        <v>8.7076076993583875</v>
      </c>
      <c r="Q59" s="60">
        <v>1348</v>
      </c>
      <c r="R59" s="235">
        <f t="shared" si="4"/>
        <v>8.2734916835450818</v>
      </c>
      <c r="S59" s="140">
        <v>55</v>
      </c>
      <c r="T59" s="241">
        <f t="shared" si="5"/>
        <v>2.4785939612438033</v>
      </c>
      <c r="U59" s="60">
        <v>379</v>
      </c>
      <c r="V59" s="239">
        <f t="shared" si="6"/>
        <v>9.1105769230769234</v>
      </c>
    </row>
    <row r="60" spans="1:32" ht="15.75" customHeight="1" thickBot="1" x14ac:dyDescent="0.3">
      <c r="A60" s="3">
        <v>2024</v>
      </c>
      <c r="B60" s="3">
        <v>4</v>
      </c>
      <c r="C60" s="3">
        <v>28</v>
      </c>
      <c r="D60" s="3">
        <v>9.5</v>
      </c>
      <c r="E60" s="4" t="s">
        <v>12</v>
      </c>
      <c r="F60" s="13" t="s">
        <v>12</v>
      </c>
      <c r="G60">
        <f t="shared" si="7"/>
        <v>4.5</v>
      </c>
      <c r="H60" s="5">
        <v>45410</v>
      </c>
      <c r="I60" s="60">
        <f t="shared" si="1"/>
        <v>9.5</v>
      </c>
      <c r="J60" s="55">
        <v>0</v>
      </c>
      <c r="K60" s="167">
        <v>4.375</v>
      </c>
      <c r="L60" s="167">
        <v>8.875</v>
      </c>
      <c r="M60" s="167">
        <v>28.875</v>
      </c>
      <c r="N60" s="168" t="s">
        <v>122</v>
      </c>
      <c r="O60" s="140">
        <v>102</v>
      </c>
      <c r="P60" s="240">
        <f t="shared" si="3"/>
        <v>9.3492208982584781</v>
      </c>
      <c r="Q60" s="60">
        <v>1247</v>
      </c>
      <c r="R60" s="235">
        <f t="shared" si="4"/>
        <v>7.6535935677898488</v>
      </c>
      <c r="S60" s="140">
        <v>119</v>
      </c>
      <c r="T60" s="241">
        <f t="shared" si="5"/>
        <v>5.3627760252365935</v>
      </c>
      <c r="U60" s="60">
        <v>394</v>
      </c>
      <c r="V60" s="239">
        <f t="shared" si="6"/>
        <v>9.4711538461538467</v>
      </c>
    </row>
    <row r="61" spans="1:32" ht="15.75" customHeight="1" thickBot="1" x14ac:dyDescent="0.3">
      <c r="A61" s="3">
        <v>2024</v>
      </c>
      <c r="B61" s="3">
        <v>4</v>
      </c>
      <c r="C61" s="3">
        <v>29</v>
      </c>
      <c r="D61" s="3">
        <v>13.2</v>
      </c>
      <c r="E61" s="4" t="s">
        <v>13</v>
      </c>
      <c r="F61" s="13" t="s">
        <v>12</v>
      </c>
      <c r="G61">
        <f t="shared" si="7"/>
        <v>8.1999999999999993</v>
      </c>
      <c r="H61" s="5">
        <v>45411</v>
      </c>
      <c r="I61" s="60">
        <f t="shared" si="1"/>
        <v>13.2</v>
      </c>
      <c r="J61" s="55">
        <v>4.5999999999999996</v>
      </c>
      <c r="K61" s="167">
        <v>4.125</v>
      </c>
      <c r="L61" s="167">
        <v>12.375</v>
      </c>
      <c r="M61" s="167">
        <v>63.875</v>
      </c>
      <c r="N61" s="168" t="s">
        <v>123</v>
      </c>
      <c r="O61" s="140">
        <v>68</v>
      </c>
      <c r="P61" s="240">
        <f t="shared" si="3"/>
        <v>6.232813932172319</v>
      </c>
      <c r="Q61" s="60">
        <v>1103</v>
      </c>
      <c r="R61" s="235">
        <f t="shared" si="4"/>
        <v>6.7697784324556558</v>
      </c>
      <c r="S61" s="140">
        <v>123</v>
      </c>
      <c r="T61" s="241">
        <f t="shared" si="5"/>
        <v>5.5430374042361423</v>
      </c>
      <c r="U61" s="60">
        <v>376</v>
      </c>
      <c r="V61" s="239">
        <f t="shared" si="6"/>
        <v>9.0384615384615383</v>
      </c>
      <c r="Y61" s="229"/>
      <c r="Z61" s="229"/>
    </row>
    <row r="62" spans="1:32" ht="15.75" customHeight="1" thickBot="1" x14ac:dyDescent="0.3">
      <c r="A62" s="3">
        <v>2024</v>
      </c>
      <c r="B62" s="3">
        <v>4</v>
      </c>
      <c r="C62" s="3">
        <v>30</v>
      </c>
      <c r="D62" s="3">
        <v>5.5</v>
      </c>
      <c r="E62" s="4" t="s">
        <v>12</v>
      </c>
      <c r="F62" s="13" t="s">
        <v>12</v>
      </c>
      <c r="G62">
        <f t="shared" si="7"/>
        <v>0.5</v>
      </c>
      <c r="H62" s="5">
        <v>45412</v>
      </c>
      <c r="I62" s="60">
        <f t="shared" si="1"/>
        <v>5.5</v>
      </c>
      <c r="J62" s="55">
        <v>2.7</v>
      </c>
      <c r="K62" s="167">
        <v>1.875</v>
      </c>
      <c r="L62" s="167">
        <v>5.5</v>
      </c>
      <c r="M62" s="167">
        <v>43.625</v>
      </c>
      <c r="N62" s="168" t="s">
        <v>120</v>
      </c>
      <c r="O62" s="140">
        <v>55</v>
      </c>
      <c r="P62" s="240">
        <f t="shared" si="3"/>
        <v>5.0412465627864345</v>
      </c>
      <c r="Q62" s="60">
        <v>798</v>
      </c>
      <c r="R62" s="235">
        <f t="shared" si="4"/>
        <v>4.8978088749769837</v>
      </c>
      <c r="S62" s="140">
        <v>42</v>
      </c>
      <c r="T62" s="241">
        <f t="shared" si="5"/>
        <v>1.8927444794952681</v>
      </c>
      <c r="U62" s="60">
        <v>341</v>
      </c>
      <c r="V62" s="239">
        <f t="shared" si="6"/>
        <v>8.197115384615385</v>
      </c>
      <c r="Y62" s="229"/>
      <c r="Z62" s="229"/>
      <c r="AE62" s="140"/>
      <c r="AF62" s="140"/>
    </row>
    <row r="63" spans="1:32" ht="15.75" customHeight="1" thickBot="1" x14ac:dyDescent="0.3">
      <c r="A63" s="3">
        <v>2024</v>
      </c>
      <c r="B63" s="3">
        <v>5</v>
      </c>
      <c r="C63" s="3">
        <v>1</v>
      </c>
      <c r="D63" s="3">
        <v>2.9</v>
      </c>
      <c r="E63" s="4" t="s">
        <v>11</v>
      </c>
      <c r="F63" s="13" t="s">
        <v>12</v>
      </c>
      <c r="G63">
        <f t="shared" si="7"/>
        <v>-2.1</v>
      </c>
      <c r="H63" s="5">
        <v>45413</v>
      </c>
      <c r="I63" s="60">
        <f t="shared" si="1"/>
        <v>2.9</v>
      </c>
      <c r="J63" s="55">
        <v>2.2999999999999998</v>
      </c>
      <c r="K63" s="167">
        <v>2.125</v>
      </c>
      <c r="L63" s="167">
        <v>5.625</v>
      </c>
      <c r="M63" s="167">
        <v>70.125</v>
      </c>
      <c r="N63" s="168" t="s">
        <v>121</v>
      </c>
      <c r="O63" s="140">
        <v>40</v>
      </c>
      <c r="P63" s="240">
        <f t="shared" si="3"/>
        <v>3.6663611365719522</v>
      </c>
      <c r="Q63" s="60">
        <v>954</v>
      </c>
      <c r="R63" s="235">
        <f t="shared" si="4"/>
        <v>5.8552752715890257</v>
      </c>
      <c r="S63" s="140">
        <v>37</v>
      </c>
      <c r="T63" s="241">
        <f t="shared" si="5"/>
        <v>1.6674177557458314</v>
      </c>
      <c r="U63" s="60">
        <v>298</v>
      </c>
      <c r="V63" s="239">
        <f t="shared" si="6"/>
        <v>7.1634615384615383</v>
      </c>
      <c r="Y63" s="229"/>
      <c r="Z63" s="229"/>
      <c r="AE63" s="140"/>
      <c r="AF63" s="140"/>
    </row>
    <row r="64" spans="1:32" ht="15.75" customHeight="1" thickBot="1" x14ac:dyDescent="0.3">
      <c r="A64" s="3">
        <v>2024</v>
      </c>
      <c r="B64" s="3">
        <v>5</v>
      </c>
      <c r="C64" s="3">
        <v>2</v>
      </c>
      <c r="D64" s="3">
        <v>3.8</v>
      </c>
      <c r="E64" s="4" t="s">
        <v>11</v>
      </c>
      <c r="F64" s="13" t="s">
        <v>12</v>
      </c>
      <c r="G64">
        <f t="shared" si="7"/>
        <v>-1.2000000000000002</v>
      </c>
      <c r="H64" s="5">
        <v>45414</v>
      </c>
      <c r="I64" s="60">
        <f t="shared" si="1"/>
        <v>3.8</v>
      </c>
      <c r="J64" s="55">
        <v>0.9</v>
      </c>
      <c r="K64" s="167">
        <v>3.625</v>
      </c>
      <c r="L64" s="167">
        <v>9.375</v>
      </c>
      <c r="M64" s="167">
        <v>77</v>
      </c>
      <c r="N64" s="168" t="s">
        <v>120</v>
      </c>
      <c r="O64" s="140">
        <v>32</v>
      </c>
      <c r="P64" s="240">
        <f t="shared" si="3"/>
        <v>2.9330889092575618</v>
      </c>
      <c r="Q64" s="60">
        <v>898</v>
      </c>
      <c r="R64" s="235">
        <f t="shared" si="4"/>
        <v>5.5115693856257284</v>
      </c>
      <c r="S64" s="140">
        <v>21</v>
      </c>
      <c r="T64" s="241">
        <f t="shared" si="5"/>
        <v>0.94637223974763407</v>
      </c>
      <c r="U64" s="60">
        <v>251</v>
      </c>
      <c r="V64" s="239">
        <f t="shared" si="6"/>
        <v>6.0336538461538458</v>
      </c>
      <c r="Y64" s="229"/>
      <c r="Z64" s="229"/>
      <c r="AE64" s="140"/>
      <c r="AF64" s="140"/>
    </row>
    <row r="65" spans="1:32" ht="15.75" customHeight="1" thickBot="1" x14ac:dyDescent="0.3">
      <c r="A65" s="3">
        <v>2024</v>
      </c>
      <c r="B65" s="3">
        <v>5</v>
      </c>
      <c r="C65" s="3">
        <v>3</v>
      </c>
      <c r="D65" s="3">
        <v>9.3000000000000007</v>
      </c>
      <c r="E65" s="4" t="s">
        <v>12</v>
      </c>
      <c r="F65" s="13" t="s">
        <v>12</v>
      </c>
      <c r="G65">
        <f t="shared" si="7"/>
        <v>4.3000000000000007</v>
      </c>
      <c r="H65" s="5">
        <v>45415</v>
      </c>
      <c r="I65" s="60">
        <f t="shared" si="1"/>
        <v>9.3000000000000007</v>
      </c>
      <c r="J65" s="55">
        <v>4.5</v>
      </c>
      <c r="K65" s="167">
        <v>2.375</v>
      </c>
      <c r="L65" s="167">
        <v>6.625</v>
      </c>
      <c r="M65" s="167">
        <v>72.25</v>
      </c>
      <c r="N65" s="168" t="s">
        <v>117</v>
      </c>
      <c r="O65" s="140">
        <v>27</v>
      </c>
      <c r="P65" s="240">
        <f t="shared" si="3"/>
        <v>2.474793767186068</v>
      </c>
      <c r="Q65" s="60">
        <v>704</v>
      </c>
      <c r="R65" s="235">
        <f t="shared" si="4"/>
        <v>4.3208739949671635</v>
      </c>
      <c r="S65" s="140">
        <v>11</v>
      </c>
      <c r="T65" s="241">
        <f t="shared" si="5"/>
        <v>0.4957187922487607</v>
      </c>
      <c r="U65" s="60">
        <v>203</v>
      </c>
      <c r="V65" s="239">
        <f t="shared" si="6"/>
        <v>4.8798076923076925</v>
      </c>
      <c r="Y65" s="229"/>
      <c r="Z65" s="229"/>
      <c r="AE65" s="140"/>
      <c r="AF65" s="140"/>
    </row>
    <row r="66" spans="1:32" ht="15.75" customHeight="1" thickBot="1" x14ac:dyDescent="0.3">
      <c r="A66" s="3">
        <v>2024</v>
      </c>
      <c r="B66" s="3">
        <v>5</v>
      </c>
      <c r="C66" s="3">
        <v>4</v>
      </c>
      <c r="D66" s="3">
        <v>8.5</v>
      </c>
      <c r="E66" s="4" t="s">
        <v>12</v>
      </c>
      <c r="F66" s="13" t="s">
        <v>12</v>
      </c>
      <c r="G66">
        <f t="shared" si="7"/>
        <v>3.5</v>
      </c>
      <c r="H66" s="5">
        <v>45416</v>
      </c>
      <c r="I66" s="60">
        <f t="shared" si="1"/>
        <v>8.5</v>
      </c>
      <c r="J66" s="55">
        <v>0</v>
      </c>
      <c r="K66" s="167">
        <v>1.875</v>
      </c>
      <c r="L66" s="167">
        <v>5.875</v>
      </c>
      <c r="M66" s="167">
        <v>64.125</v>
      </c>
      <c r="N66" s="168" t="s">
        <v>121</v>
      </c>
      <c r="O66" s="140">
        <v>45</v>
      </c>
      <c r="P66" s="240">
        <f t="shared" si="3"/>
        <v>4.1246562786434469</v>
      </c>
      <c r="Q66" s="60">
        <v>754</v>
      </c>
      <c r="R66" s="235">
        <f t="shared" si="4"/>
        <v>4.6277542502915363</v>
      </c>
      <c r="S66" s="140">
        <v>10</v>
      </c>
      <c r="T66" s="241">
        <f t="shared" si="5"/>
        <v>0.45065344749887337</v>
      </c>
      <c r="U66" s="60">
        <v>159</v>
      </c>
      <c r="V66" s="239">
        <f t="shared" si="6"/>
        <v>3.822115384615385</v>
      </c>
      <c r="AE66" s="140"/>
      <c r="AF66" s="140"/>
    </row>
    <row r="67" spans="1:32" ht="15.75" customHeight="1" thickBot="1" x14ac:dyDescent="0.3">
      <c r="A67" s="3">
        <v>2024</v>
      </c>
      <c r="B67" s="3">
        <v>5</v>
      </c>
      <c r="C67" s="3">
        <v>5</v>
      </c>
      <c r="D67" s="3">
        <v>15.8</v>
      </c>
      <c r="E67" s="4" t="s">
        <v>14</v>
      </c>
      <c r="F67" s="13" t="s">
        <v>12</v>
      </c>
      <c r="G67">
        <f t="shared" si="7"/>
        <v>10.8</v>
      </c>
      <c r="H67" s="5">
        <v>45417</v>
      </c>
      <c r="I67" s="60">
        <f t="shared" ref="I67:I130" si="8">D67</f>
        <v>15.8</v>
      </c>
      <c r="J67" s="55">
        <v>0</v>
      </c>
      <c r="K67" s="167">
        <v>2.25</v>
      </c>
      <c r="L67" s="167">
        <v>6.875</v>
      </c>
      <c r="M67" s="167">
        <v>56.25</v>
      </c>
      <c r="N67" s="168" t="s">
        <v>123</v>
      </c>
      <c r="O67" s="140">
        <v>52</v>
      </c>
      <c r="P67" s="240">
        <f t="shared" si="3"/>
        <v>4.7662694775435384</v>
      </c>
      <c r="Q67" s="60">
        <v>1198</v>
      </c>
      <c r="R67" s="235">
        <f t="shared" si="4"/>
        <v>7.3528509175719643</v>
      </c>
      <c r="S67" s="140">
        <v>5</v>
      </c>
      <c r="T67" s="241">
        <f t="shared" si="5"/>
        <v>0.22532672374943669</v>
      </c>
      <c r="U67" s="60">
        <v>121</v>
      </c>
      <c r="V67" s="239">
        <f t="shared" si="6"/>
        <v>2.9086538461538463</v>
      </c>
      <c r="AE67" s="140"/>
      <c r="AF67" s="140"/>
    </row>
    <row r="68" spans="1:32" ht="15.75" customHeight="1" thickBot="1" x14ac:dyDescent="0.3">
      <c r="A68" s="3">
        <v>2024</v>
      </c>
      <c r="B68" s="3">
        <v>5</v>
      </c>
      <c r="C68" s="3">
        <v>6</v>
      </c>
      <c r="D68" s="3">
        <v>11</v>
      </c>
      <c r="E68" s="4" t="s">
        <v>13</v>
      </c>
      <c r="F68" s="13" t="s">
        <v>12</v>
      </c>
      <c r="G68">
        <f t="shared" si="7"/>
        <v>6</v>
      </c>
      <c r="H68" s="5">
        <v>45418</v>
      </c>
      <c r="I68" s="60">
        <f t="shared" si="8"/>
        <v>11</v>
      </c>
      <c r="J68" s="55">
        <v>5</v>
      </c>
      <c r="K68" s="167">
        <v>3.25</v>
      </c>
      <c r="L68" s="167">
        <v>7.75</v>
      </c>
      <c r="M68" s="167">
        <v>50.125</v>
      </c>
      <c r="N68" s="168" t="s">
        <v>122</v>
      </c>
      <c r="O68" s="140">
        <v>42</v>
      </c>
      <c r="P68" s="240">
        <f t="shared" si="3"/>
        <v>3.8496791934005499</v>
      </c>
      <c r="Q68" s="60">
        <v>503</v>
      </c>
      <c r="R68" s="235">
        <f t="shared" si="4"/>
        <v>3.0872153685631867</v>
      </c>
      <c r="S68" s="140">
        <v>2</v>
      </c>
      <c r="T68" s="241">
        <f t="shared" si="5"/>
        <v>9.013068949977468E-2</v>
      </c>
      <c r="U68" s="60">
        <v>87</v>
      </c>
      <c r="V68" s="239">
        <f t="shared" si="6"/>
        <v>2.0913461538461537</v>
      </c>
      <c r="Y68" s="229"/>
      <c r="Z68" s="229"/>
      <c r="AE68" s="140"/>
      <c r="AF68" s="140"/>
    </row>
    <row r="69" spans="1:32" ht="15.75" customHeight="1" thickBot="1" x14ac:dyDescent="0.3">
      <c r="A69" s="52">
        <v>2024</v>
      </c>
      <c r="B69" s="52">
        <v>5</v>
      </c>
      <c r="C69" s="52">
        <v>7</v>
      </c>
      <c r="D69" s="52">
        <v>9.9</v>
      </c>
      <c r="E69" s="54" t="s">
        <v>12</v>
      </c>
      <c r="F69" s="13" t="s">
        <v>12</v>
      </c>
      <c r="G69" s="30">
        <f t="shared" si="7"/>
        <v>4.9000000000000004</v>
      </c>
      <c r="H69" s="31">
        <v>45419</v>
      </c>
      <c r="I69" s="117">
        <f t="shared" si="8"/>
        <v>9.9</v>
      </c>
      <c r="J69" s="55">
        <v>0</v>
      </c>
      <c r="K69" s="167">
        <v>1.125</v>
      </c>
      <c r="L69" s="167">
        <v>4.75</v>
      </c>
      <c r="M69" s="167">
        <v>39.375</v>
      </c>
      <c r="N69" s="168" t="s">
        <v>129</v>
      </c>
      <c r="O69" s="140">
        <v>35</v>
      </c>
      <c r="P69" s="240">
        <f t="shared" si="3"/>
        <v>3.2080659945004584</v>
      </c>
      <c r="Q69" s="60">
        <v>398</v>
      </c>
      <c r="R69" s="235">
        <f t="shared" si="4"/>
        <v>2.4427668323820049</v>
      </c>
      <c r="S69" s="140">
        <v>4</v>
      </c>
      <c r="T69" s="241">
        <f t="shared" si="5"/>
        <v>0.18026137899954936</v>
      </c>
      <c r="U69" s="60">
        <v>61</v>
      </c>
      <c r="V69" s="239">
        <f t="shared" si="6"/>
        <v>1.4663461538461537</v>
      </c>
      <c r="Y69" s="229"/>
      <c r="Z69" s="229"/>
      <c r="AE69" s="140"/>
      <c r="AF69" s="140"/>
    </row>
    <row r="70" spans="1:32" ht="15.75" customHeight="1" thickBot="1" x14ac:dyDescent="0.3">
      <c r="A70" s="3">
        <v>2024</v>
      </c>
      <c r="B70" s="3">
        <v>5</v>
      </c>
      <c r="C70" s="3">
        <v>8</v>
      </c>
      <c r="D70" s="3">
        <v>14.9</v>
      </c>
      <c r="E70" s="4" t="s">
        <v>13</v>
      </c>
      <c r="F70" s="15" t="s">
        <v>15</v>
      </c>
      <c r="G70">
        <f>D70-10</f>
        <v>4.9000000000000004</v>
      </c>
      <c r="H70" s="5">
        <v>45420</v>
      </c>
      <c r="I70" s="60">
        <f t="shared" si="8"/>
        <v>14.9</v>
      </c>
      <c r="J70" s="55">
        <v>0</v>
      </c>
      <c r="K70" s="167">
        <v>2.625</v>
      </c>
      <c r="L70" s="167">
        <v>6.125</v>
      </c>
      <c r="M70" s="167">
        <v>38.125</v>
      </c>
      <c r="N70" s="168" t="s">
        <v>126</v>
      </c>
      <c r="O70" s="140">
        <v>40</v>
      </c>
      <c r="P70" s="240">
        <f t="shared" si="3"/>
        <v>3.6663611365719522</v>
      </c>
      <c r="Q70" s="60">
        <v>305</v>
      </c>
      <c r="R70" s="235">
        <f t="shared" si="4"/>
        <v>1.8719695574786719</v>
      </c>
      <c r="S70" s="140">
        <v>1</v>
      </c>
      <c r="T70" s="241">
        <f t="shared" si="5"/>
        <v>4.506534474988734E-2</v>
      </c>
      <c r="U70" s="60">
        <v>41</v>
      </c>
      <c r="V70" s="239">
        <f t="shared" si="6"/>
        <v>0.98557692307692302</v>
      </c>
      <c r="Y70" s="229"/>
      <c r="Z70" s="229"/>
      <c r="AE70" s="140"/>
      <c r="AF70" s="140"/>
    </row>
    <row r="71" spans="1:32" ht="15.75" customHeight="1" thickBot="1" x14ac:dyDescent="0.3">
      <c r="A71" s="3">
        <v>2024</v>
      </c>
      <c r="B71" s="3">
        <v>5</v>
      </c>
      <c r="C71" s="3">
        <v>9</v>
      </c>
      <c r="D71" s="3">
        <v>15.8</v>
      </c>
      <c r="E71" s="4" t="s">
        <v>14</v>
      </c>
      <c r="F71" s="15" t="s">
        <v>15</v>
      </c>
      <c r="G71">
        <f t="shared" ref="G71:G80" si="9">D71-10</f>
        <v>5.8000000000000007</v>
      </c>
      <c r="H71" s="5">
        <v>45421</v>
      </c>
      <c r="I71" s="60">
        <f t="shared" si="8"/>
        <v>15.8</v>
      </c>
      <c r="J71" s="55">
        <v>0</v>
      </c>
      <c r="K71" s="167">
        <v>1.25</v>
      </c>
      <c r="L71" s="167">
        <v>4.75</v>
      </c>
      <c r="M71" s="167">
        <v>37.25</v>
      </c>
      <c r="N71" s="168" t="s">
        <v>129</v>
      </c>
      <c r="O71" s="140">
        <v>35</v>
      </c>
      <c r="P71" s="240">
        <f t="shared" si="3"/>
        <v>3.2080659945004584</v>
      </c>
      <c r="Q71" s="60">
        <v>252</v>
      </c>
      <c r="R71" s="235">
        <f t="shared" si="4"/>
        <v>1.546676486834837</v>
      </c>
      <c r="U71" s="60">
        <v>27</v>
      </c>
      <c r="V71" s="239">
        <f t="shared" si="6"/>
        <v>0.64903846153846156</v>
      </c>
      <c r="Y71" s="229"/>
      <c r="Z71" s="229"/>
      <c r="AE71" s="140"/>
      <c r="AF71" s="140"/>
    </row>
    <row r="72" spans="1:32" ht="15.75" customHeight="1" thickBot="1" x14ac:dyDescent="0.3">
      <c r="A72" s="3">
        <v>2024</v>
      </c>
      <c r="B72" s="3">
        <v>5</v>
      </c>
      <c r="C72" s="3">
        <v>10</v>
      </c>
      <c r="D72" s="3">
        <v>20.100000000000001</v>
      </c>
      <c r="E72" s="4" t="s">
        <v>14</v>
      </c>
      <c r="F72" s="15" t="s">
        <v>15</v>
      </c>
      <c r="G72">
        <f t="shared" si="9"/>
        <v>10.100000000000001</v>
      </c>
      <c r="H72" s="5">
        <v>45422</v>
      </c>
      <c r="I72" s="60">
        <f t="shared" si="8"/>
        <v>20.100000000000001</v>
      </c>
      <c r="J72" s="55">
        <v>0</v>
      </c>
      <c r="K72" s="167">
        <v>2.875</v>
      </c>
      <c r="L72" s="167">
        <v>7.5</v>
      </c>
      <c r="M72" s="167">
        <v>42.125</v>
      </c>
      <c r="N72" s="168" t="s">
        <v>119</v>
      </c>
      <c r="O72" s="140">
        <v>14</v>
      </c>
      <c r="P72" s="240">
        <f t="shared" si="3"/>
        <v>1.2832263978001834</v>
      </c>
      <c r="Q72" s="60">
        <v>204</v>
      </c>
      <c r="R72" s="235">
        <f t="shared" si="4"/>
        <v>1.2520714417234395</v>
      </c>
      <c r="U72" s="60">
        <v>16</v>
      </c>
      <c r="V72" s="239">
        <f t="shared" si="6"/>
        <v>0.38461538461538464</v>
      </c>
      <c r="Y72" s="229"/>
      <c r="Z72" s="229"/>
      <c r="AE72" s="140"/>
      <c r="AF72" s="140"/>
    </row>
    <row r="73" spans="1:32" ht="15.75" customHeight="1" thickBot="1" x14ac:dyDescent="0.3">
      <c r="A73" s="3">
        <v>2024</v>
      </c>
      <c r="B73" s="3">
        <v>5</v>
      </c>
      <c r="C73" s="3">
        <v>11</v>
      </c>
      <c r="D73" s="3">
        <v>16</v>
      </c>
      <c r="E73" s="4" t="s">
        <v>14</v>
      </c>
      <c r="F73" s="15" t="s">
        <v>15</v>
      </c>
      <c r="G73">
        <f t="shared" si="9"/>
        <v>6</v>
      </c>
      <c r="H73" s="5">
        <v>45423</v>
      </c>
      <c r="I73" s="60">
        <f t="shared" si="8"/>
        <v>16</v>
      </c>
      <c r="J73" s="55">
        <v>2.1</v>
      </c>
      <c r="K73" s="167">
        <v>1.75</v>
      </c>
      <c r="L73" s="167">
        <v>4.625</v>
      </c>
      <c r="M73" s="167">
        <v>66</v>
      </c>
      <c r="N73" s="168" t="s">
        <v>123</v>
      </c>
      <c r="O73" s="140">
        <v>11</v>
      </c>
      <c r="P73" s="240">
        <f t="shared" si="3"/>
        <v>1.0082493125572869</v>
      </c>
      <c r="Q73" s="60">
        <v>178</v>
      </c>
      <c r="R73" s="235">
        <f t="shared" si="4"/>
        <v>1.0924937089547659</v>
      </c>
      <c r="U73" s="60">
        <v>8</v>
      </c>
      <c r="V73" s="239">
        <f t="shared" si="6"/>
        <v>0.19230769230769232</v>
      </c>
      <c r="Y73" s="229"/>
      <c r="Z73" s="229"/>
      <c r="AE73" s="140"/>
      <c r="AF73" s="140"/>
    </row>
    <row r="74" spans="1:32" ht="15.75" customHeight="1" thickBot="1" x14ac:dyDescent="0.3">
      <c r="A74" s="3">
        <v>2024</v>
      </c>
      <c r="B74" s="3">
        <v>5</v>
      </c>
      <c r="C74" s="3">
        <v>12</v>
      </c>
      <c r="D74" s="3">
        <v>14</v>
      </c>
      <c r="E74" s="4" t="s">
        <v>13</v>
      </c>
      <c r="F74" s="15" t="s">
        <v>15</v>
      </c>
      <c r="G74">
        <f t="shared" si="9"/>
        <v>4</v>
      </c>
      <c r="H74" s="5">
        <v>45424</v>
      </c>
      <c r="I74" s="60">
        <f t="shared" si="8"/>
        <v>14</v>
      </c>
      <c r="J74" s="55">
        <v>0</v>
      </c>
      <c r="K74" s="167">
        <v>1.25</v>
      </c>
      <c r="L74" s="167">
        <v>5.375</v>
      </c>
      <c r="M74" s="167">
        <v>36.75</v>
      </c>
      <c r="N74" s="168" t="s">
        <v>117</v>
      </c>
      <c r="Q74" s="60">
        <v>148</v>
      </c>
      <c r="R74" s="235">
        <f t="shared" si="4"/>
        <v>0.90836555576014244</v>
      </c>
      <c r="U74" s="229"/>
      <c r="V74" s="229"/>
      <c r="W74" s="139">
        <v>1</v>
      </c>
      <c r="X74" s="238">
        <f>W74/241*100</f>
        <v>0.41493775933609961</v>
      </c>
      <c r="Y74" s="229"/>
      <c r="Z74" s="229"/>
      <c r="AE74" s="140"/>
      <c r="AF74" s="140"/>
    </row>
    <row r="75" spans="1:32" ht="15.75" customHeight="1" thickBot="1" x14ac:dyDescent="0.3">
      <c r="A75" s="3">
        <v>2024</v>
      </c>
      <c r="B75" s="3">
        <v>5</v>
      </c>
      <c r="C75" s="3">
        <v>13</v>
      </c>
      <c r="D75" s="3">
        <v>13.6</v>
      </c>
      <c r="E75" s="4" t="s">
        <v>13</v>
      </c>
      <c r="F75" s="15" t="s">
        <v>15</v>
      </c>
      <c r="G75">
        <f t="shared" si="9"/>
        <v>3.5999999999999996</v>
      </c>
      <c r="H75" s="5">
        <v>45425</v>
      </c>
      <c r="I75" s="60">
        <f t="shared" si="8"/>
        <v>13.6</v>
      </c>
      <c r="J75" s="55">
        <v>0</v>
      </c>
      <c r="K75" s="167">
        <v>0.625</v>
      </c>
      <c r="L75" s="167">
        <v>3.125</v>
      </c>
      <c r="M75" s="167">
        <v>38.375</v>
      </c>
      <c r="N75" s="168" t="s">
        <v>125</v>
      </c>
      <c r="Q75" s="60">
        <v>128</v>
      </c>
      <c r="R75" s="235">
        <f t="shared" si="4"/>
        <v>0.78561345363039348</v>
      </c>
      <c r="U75" s="229"/>
      <c r="V75" s="229"/>
      <c r="W75" s="140">
        <v>8</v>
      </c>
      <c r="X75" s="238">
        <f t="shared" ref="X75:X90" si="10">W75/241*100</f>
        <v>3.3195020746887969</v>
      </c>
      <c r="Y75" s="229"/>
      <c r="Z75" s="229"/>
      <c r="AE75" s="140"/>
      <c r="AF75" s="140"/>
    </row>
    <row r="76" spans="1:32" ht="15.75" customHeight="1" thickBot="1" x14ac:dyDescent="0.3">
      <c r="A76" s="3">
        <v>2024</v>
      </c>
      <c r="B76" s="3">
        <v>5</v>
      </c>
      <c r="C76" s="3">
        <v>14</v>
      </c>
      <c r="D76" s="3">
        <v>17.100000000000001</v>
      </c>
      <c r="E76" s="4" t="s">
        <v>14</v>
      </c>
      <c r="F76" s="15" t="s">
        <v>15</v>
      </c>
      <c r="G76">
        <f t="shared" si="9"/>
        <v>7.1000000000000014</v>
      </c>
      <c r="H76" s="5">
        <v>45426</v>
      </c>
      <c r="I76" s="60">
        <f t="shared" si="8"/>
        <v>17.100000000000001</v>
      </c>
      <c r="J76" s="55">
        <v>0</v>
      </c>
      <c r="K76" s="167">
        <v>2.625</v>
      </c>
      <c r="L76" s="167">
        <v>7.75</v>
      </c>
      <c r="M76" s="167">
        <v>36.125</v>
      </c>
      <c r="N76" s="168" t="s">
        <v>120</v>
      </c>
      <c r="Q76" s="60">
        <v>113</v>
      </c>
      <c r="R76" s="235">
        <f t="shared" si="4"/>
        <v>0.69354937703308162</v>
      </c>
      <c r="U76" s="229"/>
      <c r="V76" s="229"/>
      <c r="W76" s="140">
        <v>12</v>
      </c>
      <c r="X76" s="238">
        <f t="shared" si="10"/>
        <v>4.9792531120331951</v>
      </c>
      <c r="Y76" s="229"/>
      <c r="Z76" s="229"/>
      <c r="AE76" s="140"/>
      <c r="AF76" s="140"/>
    </row>
    <row r="77" spans="1:32" ht="15.75" customHeight="1" thickBot="1" x14ac:dyDescent="0.3">
      <c r="A77" s="3">
        <v>2024</v>
      </c>
      <c r="B77" s="3">
        <v>5</v>
      </c>
      <c r="C77" s="3">
        <v>15</v>
      </c>
      <c r="D77" s="3">
        <v>15</v>
      </c>
      <c r="E77" s="4" t="s">
        <v>14</v>
      </c>
      <c r="F77" s="15" t="s">
        <v>15</v>
      </c>
      <c r="G77">
        <f t="shared" si="9"/>
        <v>5</v>
      </c>
      <c r="H77" s="5">
        <v>45427</v>
      </c>
      <c r="I77" s="60">
        <f t="shared" si="8"/>
        <v>15</v>
      </c>
      <c r="J77" s="55">
        <v>7.8</v>
      </c>
      <c r="K77" s="167">
        <v>1.5</v>
      </c>
      <c r="L77" s="167">
        <v>5.875</v>
      </c>
      <c r="M77" s="167">
        <v>85.875</v>
      </c>
      <c r="N77" s="168" t="s">
        <v>117</v>
      </c>
      <c r="Q77" s="60">
        <v>88</v>
      </c>
      <c r="R77" s="235">
        <f t="shared" si="4"/>
        <v>0.54010924937089544</v>
      </c>
      <c r="U77" s="229"/>
      <c r="V77" s="229"/>
      <c r="W77" s="140">
        <v>5</v>
      </c>
      <c r="X77" s="238">
        <f t="shared" si="10"/>
        <v>2.0746887966804977</v>
      </c>
      <c r="Y77" s="229"/>
      <c r="Z77" s="229"/>
      <c r="AE77" s="140"/>
      <c r="AF77" s="140"/>
    </row>
    <row r="78" spans="1:32" ht="15.75" customHeight="1" thickBot="1" x14ac:dyDescent="0.3">
      <c r="A78" s="3">
        <v>2024</v>
      </c>
      <c r="B78" s="3">
        <v>5</v>
      </c>
      <c r="C78" s="3">
        <v>16</v>
      </c>
      <c r="D78" s="3">
        <v>9.6999999999999993</v>
      </c>
      <c r="E78" s="4" t="s">
        <v>12</v>
      </c>
      <c r="F78" s="15" t="s">
        <v>15</v>
      </c>
      <c r="G78">
        <f t="shared" si="9"/>
        <v>-0.30000000000000071</v>
      </c>
      <c r="H78" s="5">
        <v>45428</v>
      </c>
      <c r="I78" s="60">
        <f t="shared" si="8"/>
        <v>9.6999999999999993</v>
      </c>
      <c r="J78" s="55">
        <v>0</v>
      </c>
      <c r="K78" s="167">
        <v>1</v>
      </c>
      <c r="L78" s="167">
        <v>3.625</v>
      </c>
      <c r="M78" s="167">
        <v>53.125</v>
      </c>
      <c r="N78" s="168" t="s">
        <v>124</v>
      </c>
      <c r="Q78" s="60">
        <v>73</v>
      </c>
      <c r="R78" s="235">
        <f t="shared" si="4"/>
        <v>0.44804517277358374</v>
      </c>
      <c r="U78" s="229"/>
      <c r="V78" s="229"/>
      <c r="W78" s="140">
        <v>18</v>
      </c>
      <c r="X78" s="238">
        <f t="shared" si="10"/>
        <v>7.4688796680497926</v>
      </c>
      <c r="Y78" s="229"/>
      <c r="Z78" s="229"/>
      <c r="AE78" s="140"/>
      <c r="AF78" s="140"/>
    </row>
    <row r="79" spans="1:32" ht="15.75" customHeight="1" thickBot="1" x14ac:dyDescent="0.3">
      <c r="A79" s="3">
        <v>2024</v>
      </c>
      <c r="B79" s="3">
        <v>5</v>
      </c>
      <c r="C79" s="3">
        <v>17</v>
      </c>
      <c r="D79" s="3">
        <v>11.5</v>
      </c>
      <c r="E79" s="4" t="s">
        <v>13</v>
      </c>
      <c r="F79" s="15" t="s">
        <v>15</v>
      </c>
      <c r="G79">
        <f t="shared" si="9"/>
        <v>1.5</v>
      </c>
      <c r="H79" s="5">
        <v>45429</v>
      </c>
      <c r="I79" s="60">
        <f t="shared" si="8"/>
        <v>11.5</v>
      </c>
      <c r="J79" s="55">
        <v>0</v>
      </c>
      <c r="K79" s="167">
        <v>0.625</v>
      </c>
      <c r="L79" s="167">
        <v>3.5</v>
      </c>
      <c r="M79" s="167">
        <v>46.625</v>
      </c>
      <c r="N79" s="168" t="s">
        <v>121</v>
      </c>
      <c r="Q79" s="60">
        <v>53</v>
      </c>
      <c r="R79" s="235">
        <f t="shared" si="4"/>
        <v>0.32529307064383478</v>
      </c>
      <c r="U79" s="229"/>
      <c r="V79" s="229"/>
      <c r="W79" s="140">
        <v>24</v>
      </c>
      <c r="X79" s="238">
        <f t="shared" si="10"/>
        <v>9.9585062240663902</v>
      </c>
      <c r="Y79" s="229">
        <v>1</v>
      </c>
      <c r="Z79" s="237">
        <f>Y79/135*100</f>
        <v>0.74074074074074081</v>
      </c>
      <c r="AE79" s="140"/>
      <c r="AF79" s="140"/>
    </row>
    <row r="80" spans="1:32" ht="15.75" customHeight="1" thickBot="1" x14ac:dyDescent="0.3">
      <c r="A80" s="52">
        <v>2024</v>
      </c>
      <c r="B80" s="52">
        <v>5</v>
      </c>
      <c r="C80" s="52">
        <v>18</v>
      </c>
      <c r="D80" s="52">
        <v>14.7</v>
      </c>
      <c r="E80" s="54" t="s">
        <v>13</v>
      </c>
      <c r="F80" s="15" t="s">
        <v>15</v>
      </c>
      <c r="G80" s="30">
        <f t="shared" si="9"/>
        <v>4.6999999999999993</v>
      </c>
      <c r="H80" s="31">
        <v>45430</v>
      </c>
      <c r="I80" s="117">
        <f t="shared" si="8"/>
        <v>14.7</v>
      </c>
      <c r="J80" s="55">
        <v>0</v>
      </c>
      <c r="K80" s="167">
        <v>0.625</v>
      </c>
      <c r="L80" s="167">
        <v>4.25</v>
      </c>
      <c r="M80" s="167">
        <v>35.125</v>
      </c>
      <c r="N80" s="168" t="s">
        <v>129</v>
      </c>
      <c r="Q80" s="60">
        <v>41</v>
      </c>
      <c r="R80" s="235">
        <f t="shared" si="4"/>
        <v>0.2516418093659854</v>
      </c>
      <c r="U80" s="229"/>
      <c r="V80" s="229"/>
      <c r="W80" s="140">
        <v>32</v>
      </c>
      <c r="X80" s="238">
        <f t="shared" si="10"/>
        <v>13.278008298755188</v>
      </c>
      <c r="Y80" s="229">
        <v>1</v>
      </c>
      <c r="Z80" s="237">
        <f t="shared" ref="Z80:Z95" si="11">Y80/135*100</f>
        <v>0.74074074074074081</v>
      </c>
      <c r="AE80" s="140"/>
      <c r="AF80" s="140"/>
    </row>
    <row r="81" spans="1:32" ht="15.75" customHeight="1" thickBot="1" x14ac:dyDescent="0.3">
      <c r="A81" s="3">
        <v>2024</v>
      </c>
      <c r="B81" s="3">
        <v>5</v>
      </c>
      <c r="C81" s="3">
        <v>19</v>
      </c>
      <c r="D81" s="3">
        <v>16.899999999999999</v>
      </c>
      <c r="E81" s="4" t="s">
        <v>14</v>
      </c>
      <c r="F81" s="17" t="s">
        <v>16</v>
      </c>
      <c r="G81">
        <f>D81-15</f>
        <v>1.8999999999999986</v>
      </c>
      <c r="H81" s="5">
        <v>45431</v>
      </c>
      <c r="I81" s="60">
        <f t="shared" si="8"/>
        <v>16.899999999999999</v>
      </c>
      <c r="J81" s="55">
        <v>0.4</v>
      </c>
      <c r="K81" s="167">
        <v>0.625</v>
      </c>
      <c r="L81" s="167">
        <v>3.875</v>
      </c>
      <c r="M81" s="167">
        <v>71.875</v>
      </c>
      <c r="N81" s="168" t="s">
        <v>125</v>
      </c>
      <c r="Q81" s="60">
        <v>33</v>
      </c>
      <c r="R81" s="235">
        <f t="shared" si="4"/>
        <v>0.20254096851408579</v>
      </c>
      <c r="U81" s="229"/>
      <c r="V81" s="229"/>
      <c r="W81" s="140">
        <v>38</v>
      </c>
      <c r="X81" s="238">
        <f t="shared" si="10"/>
        <v>15.767634854771783</v>
      </c>
      <c r="Y81" s="229">
        <v>2</v>
      </c>
      <c r="Z81" s="237">
        <f t="shared" si="11"/>
        <v>1.4814814814814816</v>
      </c>
      <c r="AE81" s="140"/>
      <c r="AF81" s="140"/>
    </row>
    <row r="82" spans="1:32" ht="15.75" customHeight="1" thickBot="1" x14ac:dyDescent="0.3">
      <c r="A82" s="3">
        <v>2024</v>
      </c>
      <c r="B82" s="3">
        <v>5</v>
      </c>
      <c r="C82" s="3">
        <v>20</v>
      </c>
      <c r="D82" s="3">
        <v>17.600000000000001</v>
      </c>
      <c r="E82" s="4" t="s">
        <v>14</v>
      </c>
      <c r="F82" s="17" t="s">
        <v>16</v>
      </c>
      <c r="G82">
        <f t="shared" ref="G82:G145" si="12">D82-15</f>
        <v>2.6000000000000014</v>
      </c>
      <c r="H82" s="5">
        <v>45432</v>
      </c>
      <c r="I82" s="60">
        <f t="shared" si="8"/>
        <v>17.600000000000001</v>
      </c>
      <c r="J82" s="55">
        <v>3.1</v>
      </c>
      <c r="K82" s="167">
        <v>2.125</v>
      </c>
      <c r="L82" s="167">
        <v>5.625</v>
      </c>
      <c r="M82" s="167">
        <v>68.625</v>
      </c>
      <c r="N82" s="168" t="s">
        <v>119</v>
      </c>
      <c r="Q82" s="60">
        <v>25</v>
      </c>
      <c r="R82" s="235">
        <f t="shared" si="4"/>
        <v>0.1534401276621862</v>
      </c>
      <c r="U82" s="229"/>
      <c r="V82" s="229"/>
      <c r="W82" s="140">
        <v>22</v>
      </c>
      <c r="X82" s="238">
        <f t="shared" si="10"/>
        <v>9.1286307053941904</v>
      </c>
      <c r="Y82" s="229">
        <v>5</v>
      </c>
      <c r="Z82" s="237">
        <f t="shared" si="11"/>
        <v>3.7037037037037033</v>
      </c>
      <c r="AA82" s="214">
        <v>1</v>
      </c>
      <c r="AB82" s="236">
        <f>AA82/7634*100</f>
        <v>1.3099292638197538E-2</v>
      </c>
      <c r="AE82" s="140"/>
      <c r="AF82" s="140"/>
    </row>
    <row r="83" spans="1:32" ht="15.75" customHeight="1" thickBot="1" x14ac:dyDescent="0.3">
      <c r="A83" s="3">
        <v>2024</v>
      </c>
      <c r="B83" s="3">
        <v>5</v>
      </c>
      <c r="C83" s="3">
        <v>21</v>
      </c>
      <c r="D83" s="3">
        <v>17.3</v>
      </c>
      <c r="E83" s="4" t="s">
        <v>14</v>
      </c>
      <c r="F83" s="17" t="s">
        <v>16</v>
      </c>
      <c r="G83">
        <f t="shared" si="12"/>
        <v>2.3000000000000007</v>
      </c>
      <c r="H83" s="5">
        <v>45433</v>
      </c>
      <c r="I83" s="60">
        <f t="shared" si="8"/>
        <v>17.3</v>
      </c>
      <c r="J83" s="55">
        <v>1.4</v>
      </c>
      <c r="K83" s="167">
        <v>2.875</v>
      </c>
      <c r="L83" s="167">
        <v>7.5</v>
      </c>
      <c r="M83" s="167">
        <v>54.875</v>
      </c>
      <c r="N83" s="168" t="s">
        <v>120</v>
      </c>
      <c r="Q83" s="60">
        <v>20</v>
      </c>
      <c r="R83" s="235">
        <f t="shared" si="4"/>
        <v>0.12275210212974896</v>
      </c>
      <c r="U83" s="229"/>
      <c r="V83" s="229"/>
      <c r="W83" s="140">
        <v>16</v>
      </c>
      <c r="X83" s="238">
        <f t="shared" si="10"/>
        <v>6.6390041493775938</v>
      </c>
      <c r="Y83" s="229">
        <v>7</v>
      </c>
      <c r="Z83" s="237">
        <f t="shared" si="11"/>
        <v>5.1851851851851851</v>
      </c>
      <c r="AA83" s="230">
        <v>7</v>
      </c>
      <c r="AB83" s="236">
        <f t="shared" ref="AB83:AB113" si="13">AA83/7634*100</f>
        <v>9.1695048467382759E-2</v>
      </c>
      <c r="AE83" s="140">
        <v>1</v>
      </c>
      <c r="AF83" s="241">
        <f>AE83/1730*100</f>
        <v>5.7803468208092491E-2</v>
      </c>
    </row>
    <row r="84" spans="1:32" ht="15.75" customHeight="1" thickBot="1" x14ac:dyDescent="0.3">
      <c r="A84" s="3">
        <v>2024</v>
      </c>
      <c r="B84" s="3">
        <v>5</v>
      </c>
      <c r="C84" s="3">
        <v>22</v>
      </c>
      <c r="D84" s="3">
        <v>15.5</v>
      </c>
      <c r="E84" s="4" t="s">
        <v>14</v>
      </c>
      <c r="F84" s="17" t="s">
        <v>16</v>
      </c>
      <c r="G84">
        <f t="shared" si="12"/>
        <v>0.5</v>
      </c>
      <c r="H84" s="5">
        <v>45434</v>
      </c>
      <c r="I84" s="60">
        <f t="shared" si="8"/>
        <v>15.5</v>
      </c>
      <c r="J84" s="55">
        <v>2.9</v>
      </c>
      <c r="K84" s="167">
        <v>2.875</v>
      </c>
      <c r="L84" s="167">
        <v>9</v>
      </c>
      <c r="M84" s="167">
        <v>65.75</v>
      </c>
      <c r="N84" s="168" t="s">
        <v>122</v>
      </c>
      <c r="Q84" s="60">
        <v>14</v>
      </c>
      <c r="R84" s="235">
        <f t="shared" si="4"/>
        <v>8.5926471490824288E-2</v>
      </c>
      <c r="U84" s="229"/>
      <c r="V84" s="229"/>
      <c r="W84" s="140">
        <v>10</v>
      </c>
      <c r="X84" s="238">
        <f t="shared" si="10"/>
        <v>4.1493775933609953</v>
      </c>
      <c r="Y84" s="229">
        <v>6</v>
      </c>
      <c r="Z84" s="237">
        <f t="shared" si="11"/>
        <v>4.4444444444444446</v>
      </c>
      <c r="AA84" s="230">
        <v>15</v>
      </c>
      <c r="AB84" s="236">
        <f t="shared" si="13"/>
        <v>0.19648938957296308</v>
      </c>
      <c r="AE84" s="140">
        <v>1</v>
      </c>
      <c r="AF84" s="241">
        <f t="shared" ref="AF84:AF147" si="14">AE84/1730*100</f>
        <v>5.7803468208092491E-2</v>
      </c>
    </row>
    <row r="85" spans="1:32" ht="15.75" customHeight="1" thickBot="1" x14ac:dyDescent="0.3">
      <c r="A85" s="3">
        <v>2024</v>
      </c>
      <c r="B85" s="3">
        <v>5</v>
      </c>
      <c r="C85" s="3">
        <v>23</v>
      </c>
      <c r="D85" s="3">
        <v>15.9</v>
      </c>
      <c r="E85" s="4" t="s">
        <v>14</v>
      </c>
      <c r="F85" s="17" t="s">
        <v>16</v>
      </c>
      <c r="G85">
        <f t="shared" si="12"/>
        <v>0.90000000000000036</v>
      </c>
      <c r="H85" s="5">
        <v>45435</v>
      </c>
      <c r="I85" s="60">
        <f t="shared" si="8"/>
        <v>15.9</v>
      </c>
      <c r="J85" s="55">
        <v>1.3</v>
      </c>
      <c r="K85" s="167">
        <v>1.625</v>
      </c>
      <c r="L85" s="167">
        <v>6.25</v>
      </c>
      <c r="M85" s="167">
        <v>53.25</v>
      </c>
      <c r="N85" s="168" t="s">
        <v>120</v>
      </c>
      <c r="Q85" s="60">
        <v>10</v>
      </c>
      <c r="R85" s="235">
        <f t="shared" si="4"/>
        <v>6.1376051064874482E-2</v>
      </c>
      <c r="U85" s="229"/>
      <c r="V85" s="229"/>
      <c r="W85" s="140">
        <v>14</v>
      </c>
      <c r="X85" s="238">
        <f t="shared" si="10"/>
        <v>5.809128630705394</v>
      </c>
      <c r="Y85" s="229">
        <v>11</v>
      </c>
      <c r="Z85" s="237">
        <f t="shared" si="11"/>
        <v>8.1481481481481488</v>
      </c>
      <c r="AA85" s="230">
        <v>24</v>
      </c>
      <c r="AB85" s="236">
        <f t="shared" si="13"/>
        <v>0.31438302331674089</v>
      </c>
      <c r="AE85" s="140">
        <v>6</v>
      </c>
      <c r="AF85" s="241">
        <f t="shared" si="14"/>
        <v>0.34682080924855491</v>
      </c>
    </row>
    <row r="86" spans="1:32" ht="15.75" customHeight="1" thickBot="1" x14ac:dyDescent="0.3">
      <c r="A86" s="3">
        <v>2024</v>
      </c>
      <c r="B86" s="3">
        <v>5</v>
      </c>
      <c r="C86" s="3">
        <v>24</v>
      </c>
      <c r="D86" s="3">
        <v>18.399999999999999</v>
      </c>
      <c r="E86" s="4" t="s">
        <v>14</v>
      </c>
      <c r="F86" s="17" t="s">
        <v>16</v>
      </c>
      <c r="G86">
        <f t="shared" si="12"/>
        <v>3.3999999999999986</v>
      </c>
      <c r="H86" s="5">
        <v>45436</v>
      </c>
      <c r="I86" s="60">
        <f t="shared" si="8"/>
        <v>18.399999999999999</v>
      </c>
      <c r="J86" s="55">
        <v>0</v>
      </c>
      <c r="K86" s="167">
        <v>2.625</v>
      </c>
      <c r="L86" s="167">
        <v>7.625</v>
      </c>
      <c r="M86" s="167">
        <v>51.75</v>
      </c>
      <c r="N86" s="168" t="s">
        <v>126</v>
      </c>
      <c r="Q86" s="60">
        <v>5</v>
      </c>
      <c r="R86" s="235">
        <f t="shared" si="4"/>
        <v>3.0688025532437241E-2</v>
      </c>
      <c r="U86" s="229"/>
      <c r="V86" s="229"/>
      <c r="W86" s="140">
        <v>19</v>
      </c>
      <c r="X86" s="238">
        <f t="shared" si="10"/>
        <v>7.8838174273858916</v>
      </c>
      <c r="Y86" s="229">
        <v>19</v>
      </c>
      <c r="Z86" s="237">
        <f t="shared" si="11"/>
        <v>14.074074074074074</v>
      </c>
      <c r="AA86" s="230">
        <v>38</v>
      </c>
      <c r="AB86" s="236">
        <f t="shared" si="13"/>
        <v>0.49777312025150644</v>
      </c>
      <c r="AE86" s="140">
        <v>8</v>
      </c>
      <c r="AF86" s="241">
        <f t="shared" si="14"/>
        <v>0.46242774566473993</v>
      </c>
    </row>
    <row r="87" spans="1:32" ht="15.75" customHeight="1" thickBot="1" x14ac:dyDescent="0.3">
      <c r="A87" s="3">
        <v>2024</v>
      </c>
      <c r="B87" s="3">
        <v>5</v>
      </c>
      <c r="C87" s="3">
        <v>25</v>
      </c>
      <c r="D87" s="3">
        <v>13.4</v>
      </c>
      <c r="E87" s="4" t="s">
        <v>13</v>
      </c>
      <c r="F87" s="17" t="s">
        <v>16</v>
      </c>
      <c r="G87">
        <f t="shared" si="12"/>
        <v>-1.5999999999999996</v>
      </c>
      <c r="H87" s="5">
        <v>45437</v>
      </c>
      <c r="I87" s="60">
        <f t="shared" si="8"/>
        <v>13.4</v>
      </c>
      <c r="J87" s="55">
        <v>0</v>
      </c>
      <c r="K87" s="167">
        <v>2</v>
      </c>
      <c r="L87" s="167">
        <v>5.875</v>
      </c>
      <c r="M87" s="167">
        <v>66.625</v>
      </c>
      <c r="N87" s="168" t="s">
        <v>123</v>
      </c>
      <c r="Q87" s="60">
        <v>1</v>
      </c>
      <c r="R87" s="235">
        <f t="shared" si="4"/>
        <v>6.137605106487449E-3</v>
      </c>
      <c r="U87" s="229"/>
      <c r="V87" s="229"/>
      <c r="W87" s="140">
        <v>12</v>
      </c>
      <c r="X87" s="238">
        <f t="shared" si="10"/>
        <v>4.9792531120331951</v>
      </c>
      <c r="Y87" s="229">
        <v>17</v>
      </c>
      <c r="Z87" s="237">
        <f t="shared" si="11"/>
        <v>12.592592592592592</v>
      </c>
      <c r="AA87" s="230">
        <v>51</v>
      </c>
      <c r="AB87" s="236">
        <f t="shared" si="13"/>
        <v>0.66806392454807439</v>
      </c>
      <c r="AE87" s="140">
        <v>9</v>
      </c>
      <c r="AF87" s="241">
        <f t="shared" si="14"/>
        <v>0.52023121387283233</v>
      </c>
    </row>
    <row r="88" spans="1:32" ht="15.75" customHeight="1" thickBot="1" x14ac:dyDescent="0.3">
      <c r="A88" s="3">
        <v>2024</v>
      </c>
      <c r="B88" s="3">
        <v>5</v>
      </c>
      <c r="C88" s="3">
        <v>26</v>
      </c>
      <c r="D88" s="3">
        <v>11.4</v>
      </c>
      <c r="E88" s="4" t="s">
        <v>13</v>
      </c>
      <c r="F88" s="17" t="s">
        <v>16</v>
      </c>
      <c r="G88">
        <f t="shared" si="12"/>
        <v>-3.5999999999999996</v>
      </c>
      <c r="H88" s="5">
        <v>45438</v>
      </c>
      <c r="I88" s="60">
        <f t="shared" si="8"/>
        <v>11.4</v>
      </c>
      <c r="J88" s="55">
        <v>2.1</v>
      </c>
      <c r="K88" s="167">
        <v>2</v>
      </c>
      <c r="L88" s="167">
        <v>6.25</v>
      </c>
      <c r="M88" s="167">
        <v>65.375</v>
      </c>
      <c r="N88" s="168" t="s">
        <v>121</v>
      </c>
      <c r="Q88" s="229"/>
      <c r="R88" s="235"/>
      <c r="U88" s="229"/>
      <c r="V88" s="229"/>
      <c r="W88" s="140">
        <v>7</v>
      </c>
      <c r="X88" s="238">
        <f t="shared" si="10"/>
        <v>2.904564315352697</v>
      </c>
      <c r="Y88" s="229">
        <v>14</v>
      </c>
      <c r="Z88" s="237">
        <f t="shared" si="11"/>
        <v>10.37037037037037</v>
      </c>
      <c r="AA88" s="230">
        <v>42</v>
      </c>
      <c r="AB88" s="236">
        <f t="shared" si="13"/>
        <v>0.55017029080429658</v>
      </c>
      <c r="AE88" s="140"/>
      <c r="AF88" s="241"/>
    </row>
    <row r="89" spans="1:32" ht="15.75" customHeight="1" thickBot="1" x14ac:dyDescent="0.3">
      <c r="A89" s="3">
        <v>2024</v>
      </c>
      <c r="B89" s="3">
        <v>5</v>
      </c>
      <c r="C89" s="3">
        <v>27</v>
      </c>
      <c r="D89" s="3">
        <v>10.199999999999999</v>
      </c>
      <c r="E89" s="4" t="s">
        <v>13</v>
      </c>
      <c r="F89" s="17" t="s">
        <v>16</v>
      </c>
      <c r="G89">
        <f t="shared" si="12"/>
        <v>-4.8000000000000007</v>
      </c>
      <c r="H89" s="5">
        <v>45439</v>
      </c>
      <c r="I89" s="60">
        <f t="shared" si="8"/>
        <v>10.199999999999999</v>
      </c>
      <c r="J89" s="55">
        <v>1.8</v>
      </c>
      <c r="K89" s="167">
        <v>2.5</v>
      </c>
      <c r="L89" s="167">
        <v>8</v>
      </c>
      <c r="M89" s="167">
        <v>80.75</v>
      </c>
      <c r="N89" s="168" t="s">
        <v>119</v>
      </c>
      <c r="Q89" s="229"/>
      <c r="R89" s="235"/>
      <c r="U89" s="229"/>
      <c r="V89" s="229"/>
      <c r="W89" s="140">
        <v>2</v>
      </c>
      <c r="X89" s="238">
        <f t="shared" si="10"/>
        <v>0.82987551867219922</v>
      </c>
      <c r="Y89" s="229">
        <v>17</v>
      </c>
      <c r="Z89" s="237">
        <f t="shared" si="11"/>
        <v>12.592592592592592</v>
      </c>
      <c r="AA89" s="230">
        <v>67</v>
      </c>
      <c r="AB89" s="236">
        <f t="shared" si="13"/>
        <v>0.87765260675923495</v>
      </c>
      <c r="AE89" s="140"/>
      <c r="AF89" s="241"/>
    </row>
    <row r="90" spans="1:32" ht="15.75" customHeight="1" thickBot="1" x14ac:dyDescent="0.3">
      <c r="A90" s="3">
        <v>2024</v>
      </c>
      <c r="B90" s="3">
        <v>5</v>
      </c>
      <c r="C90" s="3">
        <v>28</v>
      </c>
      <c r="D90" s="3">
        <v>8.1999999999999993</v>
      </c>
      <c r="E90" s="4" t="s">
        <v>12</v>
      </c>
      <c r="F90" s="17" t="s">
        <v>16</v>
      </c>
      <c r="G90">
        <f t="shared" si="12"/>
        <v>-6.8000000000000007</v>
      </c>
      <c r="H90" s="5">
        <v>45440</v>
      </c>
      <c r="I90" s="60">
        <f t="shared" si="8"/>
        <v>8.1999999999999993</v>
      </c>
      <c r="J90" s="55">
        <v>14.4</v>
      </c>
      <c r="K90" s="167">
        <v>2.25</v>
      </c>
      <c r="L90" s="167">
        <v>6.25</v>
      </c>
      <c r="M90" s="167">
        <v>69.75</v>
      </c>
      <c r="N90" s="168" t="s">
        <v>122</v>
      </c>
      <c r="Q90" s="229"/>
      <c r="R90" s="235"/>
      <c r="U90" s="229"/>
      <c r="V90" s="229"/>
      <c r="W90" s="140">
        <v>1</v>
      </c>
      <c r="X90" s="238">
        <f t="shared" si="10"/>
        <v>0.41493775933609961</v>
      </c>
      <c r="Y90" s="229">
        <v>13</v>
      </c>
      <c r="Z90" s="237">
        <f t="shared" si="11"/>
        <v>9.6296296296296298</v>
      </c>
      <c r="AA90" s="230">
        <v>89</v>
      </c>
      <c r="AB90" s="236">
        <f t="shared" si="13"/>
        <v>1.1658370447995807</v>
      </c>
      <c r="AE90" s="140"/>
      <c r="AF90" s="241"/>
    </row>
    <row r="91" spans="1:32" ht="15.75" customHeight="1" thickBot="1" x14ac:dyDescent="0.3">
      <c r="A91" s="3">
        <v>2024</v>
      </c>
      <c r="B91" s="3">
        <v>5</v>
      </c>
      <c r="C91" s="3">
        <v>29</v>
      </c>
      <c r="D91" s="3">
        <v>7.2</v>
      </c>
      <c r="E91" s="4" t="s">
        <v>12</v>
      </c>
      <c r="F91" s="17" t="s">
        <v>16</v>
      </c>
      <c r="G91">
        <f t="shared" si="12"/>
        <v>-7.8</v>
      </c>
      <c r="H91" s="5">
        <v>45441</v>
      </c>
      <c r="I91" s="60">
        <f t="shared" si="8"/>
        <v>7.2</v>
      </c>
      <c r="J91" s="55">
        <v>5.7</v>
      </c>
      <c r="K91" s="167">
        <v>3.125</v>
      </c>
      <c r="L91" s="167">
        <v>9.125</v>
      </c>
      <c r="M91" s="167">
        <v>82.25</v>
      </c>
      <c r="N91" s="168" t="s">
        <v>119</v>
      </c>
      <c r="Q91" s="229"/>
      <c r="R91" s="235"/>
      <c r="U91" s="229"/>
      <c r="V91" s="229"/>
      <c r="Y91" s="229">
        <v>10</v>
      </c>
      <c r="Z91" s="237">
        <f t="shared" si="11"/>
        <v>7.4074074074074066</v>
      </c>
      <c r="AA91" s="230">
        <v>134</v>
      </c>
      <c r="AB91" s="236">
        <f t="shared" si="13"/>
        <v>1.7553052135184699</v>
      </c>
      <c r="AE91" s="140"/>
      <c r="AF91" s="241"/>
    </row>
    <row r="92" spans="1:32" ht="15.75" customHeight="1" thickBot="1" x14ac:dyDescent="0.3">
      <c r="A92" s="3">
        <v>2024</v>
      </c>
      <c r="B92" s="3">
        <v>5</v>
      </c>
      <c r="C92" s="3">
        <v>30</v>
      </c>
      <c r="D92" s="3">
        <v>5.9</v>
      </c>
      <c r="E92" s="4" t="s">
        <v>12</v>
      </c>
      <c r="F92" s="17" t="s">
        <v>16</v>
      </c>
      <c r="G92">
        <f t="shared" si="12"/>
        <v>-9.1</v>
      </c>
      <c r="H92" s="5">
        <v>45442</v>
      </c>
      <c r="I92" s="60">
        <f t="shared" si="8"/>
        <v>5.9</v>
      </c>
      <c r="J92" s="55">
        <v>3.4</v>
      </c>
      <c r="K92" s="167">
        <v>1.125</v>
      </c>
      <c r="L92" s="167">
        <v>4</v>
      </c>
      <c r="M92" s="167">
        <v>80.375</v>
      </c>
      <c r="N92" s="168" t="s">
        <v>127</v>
      </c>
      <c r="Q92" s="229"/>
      <c r="R92" s="235"/>
      <c r="U92" s="229"/>
      <c r="V92" s="229"/>
      <c r="Y92" s="229">
        <v>5</v>
      </c>
      <c r="Z92" s="237">
        <f t="shared" si="11"/>
        <v>3.7037037037037033</v>
      </c>
      <c r="AA92" s="230">
        <v>287</v>
      </c>
      <c r="AB92" s="236">
        <f t="shared" si="13"/>
        <v>3.7594969871626929</v>
      </c>
      <c r="AE92" s="140"/>
      <c r="AF92" s="241"/>
    </row>
    <row r="93" spans="1:32" ht="15.75" customHeight="1" thickBot="1" x14ac:dyDescent="0.3">
      <c r="A93" s="3">
        <v>2024</v>
      </c>
      <c r="B93" s="3">
        <v>5</v>
      </c>
      <c r="C93" s="3">
        <v>31</v>
      </c>
      <c r="D93" s="3">
        <v>7.1</v>
      </c>
      <c r="E93" s="4" t="s">
        <v>12</v>
      </c>
      <c r="F93" s="17" t="s">
        <v>16</v>
      </c>
      <c r="G93">
        <f t="shared" si="12"/>
        <v>-7.9</v>
      </c>
      <c r="H93" s="5">
        <v>45443</v>
      </c>
      <c r="I93" s="60">
        <f t="shared" si="8"/>
        <v>7.1</v>
      </c>
      <c r="J93" s="55">
        <v>21.9</v>
      </c>
      <c r="K93" s="167">
        <v>1.25</v>
      </c>
      <c r="L93" s="167">
        <v>5.625</v>
      </c>
      <c r="M93" s="167">
        <v>58</v>
      </c>
      <c r="N93" s="168" t="s">
        <v>119</v>
      </c>
      <c r="Q93" s="229"/>
      <c r="R93" s="235"/>
      <c r="U93" s="229"/>
      <c r="V93" s="229"/>
      <c r="Y93" s="229">
        <v>2</v>
      </c>
      <c r="Z93" s="237">
        <f t="shared" si="11"/>
        <v>1.4814814814814816</v>
      </c>
      <c r="AA93" s="230">
        <v>456</v>
      </c>
      <c r="AB93" s="236">
        <f t="shared" si="13"/>
        <v>5.9732774430180768</v>
      </c>
      <c r="AE93" s="140"/>
      <c r="AF93" s="241"/>
    </row>
    <row r="94" spans="1:32" ht="15.75" customHeight="1" thickBot="1" x14ac:dyDescent="0.3">
      <c r="A94" s="3">
        <v>2024</v>
      </c>
      <c r="B94" s="3">
        <v>6</v>
      </c>
      <c r="C94" s="3">
        <v>1</v>
      </c>
      <c r="D94" s="3">
        <v>10</v>
      </c>
      <c r="E94" s="4" t="s">
        <v>13</v>
      </c>
      <c r="F94" s="17" t="s">
        <v>16</v>
      </c>
      <c r="G94">
        <f t="shared" si="12"/>
        <v>-5</v>
      </c>
      <c r="H94" s="5">
        <v>45444</v>
      </c>
      <c r="I94" s="60">
        <f t="shared" si="8"/>
        <v>10</v>
      </c>
      <c r="J94" s="55">
        <v>0</v>
      </c>
      <c r="K94" s="167">
        <v>0.375</v>
      </c>
      <c r="L94" s="167">
        <v>3.375</v>
      </c>
      <c r="M94" s="167">
        <v>57.875</v>
      </c>
      <c r="N94" s="168" t="s">
        <v>130</v>
      </c>
      <c r="Q94" s="229"/>
      <c r="R94" s="235"/>
      <c r="U94" s="229"/>
      <c r="V94" s="229"/>
      <c r="Y94" s="229">
        <v>1</v>
      </c>
      <c r="Z94" s="237">
        <f t="shared" si="11"/>
        <v>0.74074074074074081</v>
      </c>
      <c r="AA94" s="230">
        <v>523</v>
      </c>
      <c r="AB94" s="236">
        <f t="shared" si="13"/>
        <v>6.850930049777312</v>
      </c>
      <c r="AE94" s="140">
        <v>5</v>
      </c>
      <c r="AF94" s="241">
        <f t="shared" si="14"/>
        <v>0.28901734104046239</v>
      </c>
    </row>
    <row r="95" spans="1:32" ht="15.75" customHeight="1" thickBot="1" x14ac:dyDescent="0.3">
      <c r="A95" s="3">
        <v>2024</v>
      </c>
      <c r="B95" s="3">
        <v>6</v>
      </c>
      <c r="C95" s="3">
        <v>2</v>
      </c>
      <c r="D95" s="3">
        <v>10.9</v>
      </c>
      <c r="E95" s="4" t="s">
        <v>13</v>
      </c>
      <c r="F95" s="17" t="s">
        <v>16</v>
      </c>
      <c r="G95">
        <f t="shared" si="12"/>
        <v>-4.0999999999999996</v>
      </c>
      <c r="H95" s="5">
        <v>45445</v>
      </c>
      <c r="I95" s="60">
        <f t="shared" si="8"/>
        <v>10.9</v>
      </c>
      <c r="J95" s="55">
        <v>0</v>
      </c>
      <c r="K95" s="167">
        <v>1</v>
      </c>
      <c r="L95" s="167">
        <v>4.5</v>
      </c>
      <c r="M95" s="167">
        <v>52.25</v>
      </c>
      <c r="N95" s="168" t="s">
        <v>127</v>
      </c>
      <c r="Q95" s="229"/>
      <c r="R95" s="235"/>
      <c r="U95" s="229"/>
      <c r="V95" s="229"/>
      <c r="Y95" s="229">
        <v>3</v>
      </c>
      <c r="Z95" s="237">
        <f t="shared" si="11"/>
        <v>2.2222222222222223</v>
      </c>
      <c r="AA95" s="230">
        <v>412</v>
      </c>
      <c r="AB95" s="236">
        <f t="shared" si="13"/>
        <v>5.3969085669373857</v>
      </c>
      <c r="AE95" s="140">
        <v>3</v>
      </c>
      <c r="AF95" s="241">
        <f t="shared" si="14"/>
        <v>0.17341040462427745</v>
      </c>
    </row>
    <row r="96" spans="1:32" ht="15.75" customHeight="1" thickBot="1" x14ac:dyDescent="0.3">
      <c r="A96" s="3">
        <v>2024</v>
      </c>
      <c r="B96" s="3">
        <v>6</v>
      </c>
      <c r="C96" s="3">
        <v>3</v>
      </c>
      <c r="D96" s="3">
        <v>14.6</v>
      </c>
      <c r="E96" s="4" t="s">
        <v>13</v>
      </c>
      <c r="F96" s="17" t="s">
        <v>16</v>
      </c>
      <c r="G96">
        <f t="shared" si="12"/>
        <v>-0.40000000000000036</v>
      </c>
      <c r="H96" s="5">
        <v>45446</v>
      </c>
      <c r="I96" s="60">
        <f t="shared" si="8"/>
        <v>14.6</v>
      </c>
      <c r="J96" s="55">
        <v>0</v>
      </c>
      <c r="K96" s="167">
        <v>1.875</v>
      </c>
      <c r="L96" s="167">
        <v>5.625</v>
      </c>
      <c r="M96" s="167">
        <v>46.5</v>
      </c>
      <c r="N96" s="168" t="s">
        <v>123</v>
      </c>
      <c r="Q96" s="229"/>
      <c r="R96" s="235"/>
      <c r="U96" s="229"/>
      <c r="V96" s="229"/>
      <c r="Y96" s="229">
        <v>1</v>
      </c>
      <c r="Z96" s="237">
        <f>Y96/135*100</f>
        <v>0.74074074074074081</v>
      </c>
      <c r="AA96" s="230">
        <v>687</v>
      </c>
      <c r="AB96" s="236">
        <f t="shared" si="13"/>
        <v>8.9992140424417091</v>
      </c>
      <c r="AE96" s="140">
        <v>2</v>
      </c>
      <c r="AF96" s="241">
        <f t="shared" si="14"/>
        <v>0.11560693641618498</v>
      </c>
    </row>
    <row r="97" spans="1:34" ht="15.75" customHeight="1" thickBot="1" x14ac:dyDescent="0.3">
      <c r="A97" s="3">
        <v>2024</v>
      </c>
      <c r="B97" s="3">
        <v>6</v>
      </c>
      <c r="C97" s="3">
        <v>4</v>
      </c>
      <c r="D97" s="3">
        <v>14.5</v>
      </c>
      <c r="E97" s="4" t="s">
        <v>13</v>
      </c>
      <c r="F97" s="17" t="s">
        <v>16</v>
      </c>
      <c r="G97">
        <f t="shared" si="12"/>
        <v>-0.5</v>
      </c>
      <c r="H97" s="5">
        <v>45447</v>
      </c>
      <c r="I97" s="60">
        <f t="shared" si="8"/>
        <v>14.5</v>
      </c>
      <c r="J97" s="55">
        <v>5.9</v>
      </c>
      <c r="K97" s="167">
        <v>2</v>
      </c>
      <c r="L97" s="167">
        <v>7.5</v>
      </c>
      <c r="M97" s="167">
        <v>76.75</v>
      </c>
      <c r="N97" s="168" t="s">
        <v>117</v>
      </c>
      <c r="Q97" s="229"/>
      <c r="R97" s="235"/>
      <c r="U97" s="229"/>
      <c r="V97" s="229"/>
      <c r="Y97" s="229"/>
      <c r="Z97" s="229"/>
      <c r="AA97" s="230">
        <v>998</v>
      </c>
      <c r="AB97" s="236">
        <f t="shared" si="13"/>
        <v>13.073094052921142</v>
      </c>
      <c r="AE97" s="140">
        <v>6</v>
      </c>
      <c r="AF97" s="241">
        <f t="shared" si="14"/>
        <v>0.34682080924855491</v>
      </c>
    </row>
    <row r="98" spans="1:34" ht="15.75" customHeight="1" thickBot="1" x14ac:dyDescent="0.3">
      <c r="A98" s="3">
        <v>2024</v>
      </c>
      <c r="B98" s="3">
        <v>6</v>
      </c>
      <c r="C98" s="3">
        <v>5</v>
      </c>
      <c r="D98" s="3">
        <v>10.5</v>
      </c>
      <c r="E98" s="4" t="s">
        <v>13</v>
      </c>
      <c r="F98" s="17" t="s">
        <v>16</v>
      </c>
      <c r="G98">
        <f t="shared" si="12"/>
        <v>-4.5</v>
      </c>
      <c r="H98" s="5">
        <v>45448</v>
      </c>
      <c r="I98" s="60">
        <f t="shared" si="8"/>
        <v>10.5</v>
      </c>
      <c r="J98" s="55">
        <v>0</v>
      </c>
      <c r="K98" s="167">
        <v>1.25</v>
      </c>
      <c r="L98" s="167">
        <v>4.125</v>
      </c>
      <c r="M98" s="167">
        <v>60.25</v>
      </c>
      <c r="N98" s="168" t="s">
        <v>124</v>
      </c>
      <c r="Q98" s="229"/>
      <c r="R98" s="235"/>
      <c r="U98" s="229"/>
      <c r="V98" s="229"/>
      <c r="Y98" s="229"/>
      <c r="Z98" s="229"/>
      <c r="AA98" s="230">
        <v>843</v>
      </c>
      <c r="AB98" s="236">
        <f t="shared" si="13"/>
        <v>11.042703694000524</v>
      </c>
      <c r="AE98" s="140">
        <v>4</v>
      </c>
      <c r="AF98" s="241">
        <f t="shared" si="14"/>
        <v>0.23121387283236997</v>
      </c>
    </row>
    <row r="99" spans="1:34" ht="15.75" customHeight="1" thickBot="1" x14ac:dyDescent="0.3">
      <c r="A99" s="3">
        <v>2024</v>
      </c>
      <c r="B99" s="3">
        <v>6</v>
      </c>
      <c r="C99" s="3">
        <v>6</v>
      </c>
      <c r="D99" s="3">
        <v>18.3</v>
      </c>
      <c r="E99" s="4" t="s">
        <v>14</v>
      </c>
      <c r="F99" s="17" t="s">
        <v>16</v>
      </c>
      <c r="G99">
        <f t="shared" si="12"/>
        <v>3.3000000000000007</v>
      </c>
      <c r="H99" s="5">
        <v>45449</v>
      </c>
      <c r="I99" s="60">
        <f t="shared" si="8"/>
        <v>18.3</v>
      </c>
      <c r="J99" s="55">
        <v>2.2000000000000002</v>
      </c>
      <c r="K99" s="167">
        <v>2.5</v>
      </c>
      <c r="L99" s="167">
        <v>8.25</v>
      </c>
      <c r="M99" s="167">
        <v>65.875</v>
      </c>
      <c r="N99" s="168" t="s">
        <v>120</v>
      </c>
      <c r="Q99" s="229">
        <v>1</v>
      </c>
      <c r="R99" s="235">
        <f t="shared" si="4"/>
        <v>6.137605106487449E-3</v>
      </c>
      <c r="U99" s="229"/>
      <c r="V99" s="229"/>
      <c r="Y99" s="229"/>
      <c r="Z99" s="229"/>
      <c r="AA99" s="230">
        <v>721</v>
      </c>
      <c r="AB99" s="236">
        <f t="shared" si="13"/>
        <v>9.4445899921404237</v>
      </c>
      <c r="AE99" s="140"/>
      <c r="AF99" s="241"/>
    </row>
    <row r="100" spans="1:34" ht="15.75" customHeight="1" thickBot="1" x14ac:dyDescent="0.3">
      <c r="A100" s="3">
        <v>2024</v>
      </c>
      <c r="B100" s="3">
        <v>6</v>
      </c>
      <c r="C100" s="3">
        <v>7</v>
      </c>
      <c r="D100" s="3">
        <v>20.100000000000001</v>
      </c>
      <c r="E100" s="4" t="s">
        <v>14</v>
      </c>
      <c r="F100" s="17" t="s">
        <v>16</v>
      </c>
      <c r="G100">
        <f t="shared" si="12"/>
        <v>5.1000000000000014</v>
      </c>
      <c r="H100" s="5">
        <v>45450</v>
      </c>
      <c r="I100" s="60">
        <f t="shared" si="8"/>
        <v>20.100000000000001</v>
      </c>
      <c r="J100" s="55">
        <v>7.4</v>
      </c>
      <c r="K100" s="167">
        <v>2.625</v>
      </c>
      <c r="L100" s="167">
        <v>7.625</v>
      </c>
      <c r="M100" s="167">
        <v>75.625</v>
      </c>
      <c r="N100" s="168" t="s">
        <v>117</v>
      </c>
      <c r="Q100" s="229"/>
      <c r="R100" s="235"/>
      <c r="U100" s="229"/>
      <c r="V100" s="229"/>
      <c r="Y100" s="229"/>
      <c r="Z100" s="229"/>
      <c r="AA100" s="230">
        <v>598</v>
      </c>
      <c r="AB100" s="236">
        <f t="shared" si="13"/>
        <v>7.8333769976421275</v>
      </c>
      <c r="AE100" s="140"/>
      <c r="AF100" s="241"/>
    </row>
    <row r="101" spans="1:34" ht="15.75" customHeight="1" thickBot="1" x14ac:dyDescent="0.3">
      <c r="A101" s="3">
        <v>2024</v>
      </c>
      <c r="B101" s="3">
        <v>6</v>
      </c>
      <c r="C101" s="3">
        <v>8</v>
      </c>
      <c r="D101" s="3">
        <v>19.399999999999999</v>
      </c>
      <c r="E101" s="4" t="s">
        <v>14</v>
      </c>
      <c r="F101" s="17" t="s">
        <v>16</v>
      </c>
      <c r="G101">
        <f t="shared" si="12"/>
        <v>4.3999999999999986</v>
      </c>
      <c r="H101" s="5">
        <v>45451</v>
      </c>
      <c r="I101" s="60">
        <f t="shared" si="8"/>
        <v>19.399999999999999</v>
      </c>
      <c r="J101" s="55">
        <v>7.3</v>
      </c>
      <c r="K101" s="167">
        <v>2.5</v>
      </c>
      <c r="L101" s="167">
        <v>6.75</v>
      </c>
      <c r="M101" s="167">
        <v>76.75</v>
      </c>
      <c r="N101" s="168" t="s">
        <v>122</v>
      </c>
      <c r="Q101" s="229">
        <v>2</v>
      </c>
      <c r="R101" s="235">
        <f t="shared" si="4"/>
        <v>1.2275210212974898E-2</v>
      </c>
      <c r="U101" s="229"/>
      <c r="V101" s="229"/>
      <c r="Y101" s="229"/>
      <c r="Z101" s="229"/>
      <c r="AA101" s="230">
        <v>476</v>
      </c>
      <c r="AB101" s="236">
        <f t="shared" si="13"/>
        <v>6.235263295782028</v>
      </c>
      <c r="AE101" s="140"/>
      <c r="AF101" s="241"/>
    </row>
    <row r="102" spans="1:34" ht="15.75" customHeight="1" thickBot="1" x14ac:dyDescent="0.3">
      <c r="A102" s="3">
        <v>2024</v>
      </c>
      <c r="B102" s="3">
        <v>6</v>
      </c>
      <c r="C102" s="3">
        <v>9</v>
      </c>
      <c r="D102" s="3">
        <v>19.600000000000001</v>
      </c>
      <c r="E102" s="4" t="s">
        <v>14</v>
      </c>
      <c r="F102" s="17" t="s">
        <v>16</v>
      </c>
      <c r="G102">
        <f t="shared" si="12"/>
        <v>4.6000000000000014</v>
      </c>
      <c r="H102" s="5">
        <v>45452</v>
      </c>
      <c r="I102" s="60">
        <f t="shared" si="8"/>
        <v>19.600000000000001</v>
      </c>
      <c r="J102" s="55">
        <v>0.5</v>
      </c>
      <c r="K102" s="167">
        <v>1.375</v>
      </c>
      <c r="L102" s="167">
        <v>4.875</v>
      </c>
      <c r="M102" s="167">
        <v>72.125</v>
      </c>
      <c r="N102" s="168" t="s">
        <v>118</v>
      </c>
      <c r="Q102" s="229">
        <v>1</v>
      </c>
      <c r="R102" s="235">
        <f t="shared" si="4"/>
        <v>6.137605106487449E-3</v>
      </c>
      <c r="U102" s="229"/>
      <c r="V102" s="229"/>
      <c r="Y102" s="229"/>
      <c r="Z102" s="229"/>
      <c r="AA102" s="230">
        <v>354</v>
      </c>
      <c r="AB102" s="236">
        <f t="shared" si="13"/>
        <v>4.6371495939219285</v>
      </c>
      <c r="AE102" s="140">
        <v>1</v>
      </c>
      <c r="AF102" s="241">
        <f t="shared" si="14"/>
        <v>5.7803468208092491E-2</v>
      </c>
    </row>
    <row r="103" spans="1:34" ht="15.75" customHeight="1" thickBot="1" x14ac:dyDescent="0.3">
      <c r="A103" s="3">
        <v>2024</v>
      </c>
      <c r="B103" s="3">
        <v>6</v>
      </c>
      <c r="C103" s="3">
        <v>10</v>
      </c>
      <c r="D103" s="3">
        <v>17.600000000000001</v>
      </c>
      <c r="E103" s="4" t="s">
        <v>14</v>
      </c>
      <c r="F103" s="17" t="s">
        <v>16</v>
      </c>
      <c r="G103">
        <f t="shared" si="12"/>
        <v>2.6000000000000014</v>
      </c>
      <c r="H103" s="5">
        <v>45453</v>
      </c>
      <c r="I103" s="60">
        <f t="shared" si="8"/>
        <v>17.600000000000001</v>
      </c>
      <c r="J103" s="55">
        <v>0</v>
      </c>
      <c r="K103" s="167">
        <v>1.125</v>
      </c>
      <c r="L103" s="167">
        <v>4.25</v>
      </c>
      <c r="M103" s="167">
        <v>62.5</v>
      </c>
      <c r="N103" s="168" t="s">
        <v>125</v>
      </c>
      <c r="Q103" s="229"/>
      <c r="R103" s="229"/>
      <c r="U103" s="229"/>
      <c r="V103" s="229"/>
      <c r="Y103" s="229"/>
      <c r="Z103" s="229"/>
      <c r="AA103" s="230">
        <v>287</v>
      </c>
      <c r="AB103" s="236">
        <f t="shared" si="13"/>
        <v>3.7594969871626929</v>
      </c>
      <c r="AE103" s="140">
        <v>6</v>
      </c>
      <c r="AF103" s="241">
        <f t="shared" si="14"/>
        <v>0.34682080924855491</v>
      </c>
    </row>
    <row r="104" spans="1:34" ht="15.75" customHeight="1" thickBot="1" x14ac:dyDescent="0.3">
      <c r="A104" s="3">
        <v>2024</v>
      </c>
      <c r="B104" s="3">
        <v>6</v>
      </c>
      <c r="C104" s="3">
        <v>11</v>
      </c>
      <c r="D104" s="3">
        <v>19.3</v>
      </c>
      <c r="E104" s="4" t="s">
        <v>14</v>
      </c>
      <c r="F104" s="17" t="s">
        <v>16</v>
      </c>
      <c r="G104">
        <f t="shared" si="12"/>
        <v>4.3000000000000007</v>
      </c>
      <c r="H104" s="5">
        <v>45454</v>
      </c>
      <c r="I104" s="60">
        <f t="shared" si="8"/>
        <v>19.3</v>
      </c>
      <c r="J104" s="55">
        <v>0.9</v>
      </c>
      <c r="K104" s="167">
        <v>0.75</v>
      </c>
      <c r="L104" s="167">
        <v>4.25</v>
      </c>
      <c r="M104" s="167">
        <v>79.875</v>
      </c>
      <c r="N104" s="168" t="s">
        <v>124</v>
      </c>
      <c r="Q104" s="229"/>
      <c r="R104" s="229"/>
      <c r="U104" s="229"/>
      <c r="V104" s="229"/>
      <c r="Y104" s="229"/>
      <c r="Z104" s="229"/>
      <c r="AA104" s="230">
        <v>198</v>
      </c>
      <c r="AB104" s="236">
        <f t="shared" si="13"/>
        <v>2.5936599423631126</v>
      </c>
      <c r="AE104" s="140">
        <v>15</v>
      </c>
      <c r="AF104" s="241">
        <f t="shared" si="14"/>
        <v>0.86705202312138718</v>
      </c>
    </row>
    <row r="105" spans="1:34" ht="15.75" customHeight="1" thickBot="1" x14ac:dyDescent="0.3">
      <c r="A105" s="3">
        <v>2024</v>
      </c>
      <c r="B105" s="3">
        <v>6</v>
      </c>
      <c r="C105" s="3">
        <v>12</v>
      </c>
      <c r="D105" s="3">
        <v>18.600000000000001</v>
      </c>
      <c r="E105" s="4" t="s">
        <v>14</v>
      </c>
      <c r="F105" s="17" t="s">
        <v>16</v>
      </c>
      <c r="G105">
        <f t="shared" si="12"/>
        <v>3.6000000000000014</v>
      </c>
      <c r="H105" s="5">
        <v>45455</v>
      </c>
      <c r="I105" s="60">
        <f t="shared" si="8"/>
        <v>18.600000000000001</v>
      </c>
      <c r="J105" s="55">
        <v>7</v>
      </c>
      <c r="K105" s="167">
        <v>1.125</v>
      </c>
      <c r="L105" s="167">
        <v>4.5</v>
      </c>
      <c r="M105" s="167">
        <v>82</v>
      </c>
      <c r="N105" s="168" t="s">
        <v>119</v>
      </c>
      <c r="Q105" s="229"/>
      <c r="R105" s="229"/>
      <c r="U105" s="229"/>
      <c r="V105" s="229"/>
      <c r="Y105" s="229"/>
      <c r="Z105" s="229"/>
      <c r="AA105" s="230">
        <v>124</v>
      </c>
      <c r="AB105" s="236">
        <f t="shared" si="13"/>
        <v>1.6243122871364948</v>
      </c>
      <c r="AE105" s="140">
        <v>14</v>
      </c>
      <c r="AF105" s="241">
        <f t="shared" si="14"/>
        <v>0.80924855491329473</v>
      </c>
    </row>
    <row r="106" spans="1:34" ht="15.75" customHeight="1" thickBot="1" x14ac:dyDescent="0.3">
      <c r="A106" s="3">
        <v>2024</v>
      </c>
      <c r="B106" s="3">
        <v>6</v>
      </c>
      <c r="C106" s="3">
        <v>13</v>
      </c>
      <c r="D106" s="3">
        <v>18.3</v>
      </c>
      <c r="E106" s="4" t="s">
        <v>14</v>
      </c>
      <c r="F106" s="17" t="s">
        <v>16</v>
      </c>
      <c r="G106">
        <f t="shared" si="12"/>
        <v>3.3000000000000007</v>
      </c>
      <c r="H106" s="5">
        <v>45456</v>
      </c>
      <c r="I106" s="60">
        <f t="shared" si="8"/>
        <v>18.3</v>
      </c>
      <c r="J106" s="55">
        <v>0</v>
      </c>
      <c r="K106" s="167">
        <v>0.625</v>
      </c>
      <c r="L106" s="167">
        <v>2.875</v>
      </c>
      <c r="M106" s="167">
        <v>79.5</v>
      </c>
      <c r="N106" s="168" t="s">
        <v>121</v>
      </c>
      <c r="Q106" s="229"/>
      <c r="R106" s="229"/>
      <c r="U106" s="229"/>
      <c r="V106" s="229"/>
      <c r="Y106" s="229"/>
      <c r="Z106" s="229"/>
      <c r="AA106" s="230">
        <v>87</v>
      </c>
      <c r="AB106" s="236">
        <f t="shared" si="13"/>
        <v>1.1396384595231857</v>
      </c>
      <c r="AC106" s="139">
        <v>1</v>
      </c>
      <c r="AD106" s="238">
        <f>AC106/334*100</f>
        <v>0.29940119760479045</v>
      </c>
      <c r="AE106" s="140">
        <v>14</v>
      </c>
      <c r="AF106" s="241">
        <f t="shared" si="14"/>
        <v>0.80924855491329473</v>
      </c>
    </row>
    <row r="107" spans="1:34" ht="15.75" customHeight="1" thickBot="1" x14ac:dyDescent="0.3">
      <c r="A107" s="3">
        <v>2024</v>
      </c>
      <c r="B107" s="3">
        <v>6</v>
      </c>
      <c r="C107" s="3">
        <v>14</v>
      </c>
      <c r="D107" s="3">
        <v>22.3</v>
      </c>
      <c r="E107" s="4" t="s">
        <v>14</v>
      </c>
      <c r="F107" s="17" t="s">
        <v>16</v>
      </c>
      <c r="G107">
        <f t="shared" si="12"/>
        <v>7.3000000000000007</v>
      </c>
      <c r="H107" s="5">
        <v>45457</v>
      </c>
      <c r="I107" s="60">
        <f t="shared" si="8"/>
        <v>22.3</v>
      </c>
      <c r="J107" s="55">
        <v>11.2</v>
      </c>
      <c r="K107" s="167">
        <v>1.25</v>
      </c>
      <c r="L107" s="167">
        <v>5.25</v>
      </c>
      <c r="M107" s="167">
        <v>60.125</v>
      </c>
      <c r="N107" s="168" t="s">
        <v>124</v>
      </c>
      <c r="Q107" s="229"/>
      <c r="R107" s="229"/>
      <c r="U107" s="229"/>
      <c r="V107" s="229"/>
      <c r="Y107" s="229"/>
      <c r="Z107" s="229"/>
      <c r="AA107" s="230">
        <v>53</v>
      </c>
      <c r="AB107" s="236">
        <f t="shared" si="13"/>
        <v>0.69426250982446946</v>
      </c>
      <c r="AC107" s="139">
        <v>1</v>
      </c>
      <c r="AD107" s="238">
        <f t="shared" ref="AD107:AD130" si="15">AC107/334*100</f>
        <v>0.29940119760479045</v>
      </c>
      <c r="AE107" s="140">
        <v>17</v>
      </c>
      <c r="AF107" s="241">
        <f t="shared" si="14"/>
        <v>0.98265895953757232</v>
      </c>
    </row>
    <row r="108" spans="1:34" ht="15.75" customHeight="1" thickBot="1" x14ac:dyDescent="0.3">
      <c r="A108" s="3">
        <v>2024</v>
      </c>
      <c r="B108" s="3">
        <v>6</v>
      </c>
      <c r="C108" s="3">
        <v>15</v>
      </c>
      <c r="D108" s="3">
        <v>24.6</v>
      </c>
      <c r="E108" s="4" t="s">
        <v>14</v>
      </c>
      <c r="F108" s="17" t="s">
        <v>16</v>
      </c>
      <c r="G108">
        <f t="shared" si="12"/>
        <v>9.6000000000000014</v>
      </c>
      <c r="H108" s="5">
        <v>45458</v>
      </c>
      <c r="I108" s="60">
        <f t="shared" si="8"/>
        <v>24.6</v>
      </c>
      <c r="J108" s="55">
        <v>0</v>
      </c>
      <c r="K108" s="167">
        <v>0.875</v>
      </c>
      <c r="L108" s="167">
        <v>3.125</v>
      </c>
      <c r="M108" s="167">
        <v>55.5</v>
      </c>
      <c r="N108" s="168" t="s">
        <v>129</v>
      </c>
      <c r="Q108" s="229"/>
      <c r="R108" s="229"/>
      <c r="U108" s="229"/>
      <c r="V108" s="229"/>
      <c r="Y108" s="229"/>
      <c r="Z108" s="229"/>
      <c r="AA108" s="230">
        <v>32</v>
      </c>
      <c r="AB108" s="236">
        <f t="shared" si="13"/>
        <v>0.41917736442232123</v>
      </c>
      <c r="AC108" s="139">
        <v>1</v>
      </c>
      <c r="AD108" s="238">
        <f t="shared" si="15"/>
        <v>0.29940119760479045</v>
      </c>
      <c r="AE108" s="140">
        <v>12</v>
      </c>
      <c r="AF108" s="241">
        <f t="shared" si="14"/>
        <v>0.69364161849710981</v>
      </c>
      <c r="AG108" s="140">
        <v>8</v>
      </c>
      <c r="AH108" s="241">
        <f>AG108/711*100</f>
        <v>1.1251758087201125</v>
      </c>
    </row>
    <row r="109" spans="1:34" ht="15.75" customHeight="1" thickBot="1" x14ac:dyDescent="0.3">
      <c r="A109" s="3">
        <v>2024</v>
      </c>
      <c r="B109" s="3">
        <v>6</v>
      </c>
      <c r="C109" s="3">
        <v>16</v>
      </c>
      <c r="D109" s="3">
        <v>24</v>
      </c>
      <c r="E109" s="4" t="s">
        <v>14</v>
      </c>
      <c r="F109" s="17" t="s">
        <v>16</v>
      </c>
      <c r="G109">
        <f t="shared" si="12"/>
        <v>9</v>
      </c>
      <c r="H109" s="5">
        <v>45459</v>
      </c>
      <c r="I109" s="60">
        <f t="shared" si="8"/>
        <v>24</v>
      </c>
      <c r="J109" s="55">
        <v>0</v>
      </c>
      <c r="K109" s="167">
        <v>1</v>
      </c>
      <c r="L109" s="167">
        <v>3.875</v>
      </c>
      <c r="M109" s="167">
        <v>62.5</v>
      </c>
      <c r="N109" s="168" t="s">
        <v>119</v>
      </c>
      <c r="Q109" s="229"/>
      <c r="R109" s="229"/>
      <c r="U109" s="229"/>
      <c r="V109" s="229"/>
      <c r="Y109" s="229"/>
      <c r="Z109" s="229"/>
      <c r="AA109" s="230">
        <v>19</v>
      </c>
      <c r="AB109" s="236">
        <f t="shared" si="13"/>
        <v>0.24888656012575322</v>
      </c>
      <c r="AC109" s="139">
        <v>3</v>
      </c>
      <c r="AD109" s="238">
        <f t="shared" si="15"/>
        <v>0.89820359281437123</v>
      </c>
      <c r="AE109" s="140">
        <v>11</v>
      </c>
      <c r="AF109" s="241">
        <f t="shared" si="14"/>
        <v>0.63583815028901736</v>
      </c>
      <c r="AG109" s="140">
        <v>12</v>
      </c>
      <c r="AH109" s="241">
        <f t="shared" ref="AH109:AH153" si="16">AG109/711*100</f>
        <v>1.6877637130801686</v>
      </c>
    </row>
    <row r="110" spans="1:34" ht="15.75" customHeight="1" thickBot="1" x14ac:dyDescent="0.3">
      <c r="A110" s="3">
        <v>2024</v>
      </c>
      <c r="B110" s="3">
        <v>6</v>
      </c>
      <c r="C110" s="3">
        <v>17</v>
      </c>
      <c r="D110" s="3">
        <v>22.3</v>
      </c>
      <c r="E110" s="4" t="s">
        <v>14</v>
      </c>
      <c r="F110" s="17" t="s">
        <v>16</v>
      </c>
      <c r="G110">
        <f t="shared" si="12"/>
        <v>7.3000000000000007</v>
      </c>
      <c r="H110" s="5">
        <v>45460</v>
      </c>
      <c r="I110" s="60">
        <f t="shared" si="8"/>
        <v>22.3</v>
      </c>
      <c r="J110" s="55">
        <v>4.7</v>
      </c>
      <c r="K110" s="167">
        <v>1.125</v>
      </c>
      <c r="L110" s="167">
        <v>5.375</v>
      </c>
      <c r="M110" s="167">
        <v>77.75</v>
      </c>
      <c r="N110" s="168" t="s">
        <v>119</v>
      </c>
      <c r="Q110" s="229"/>
      <c r="R110" s="229"/>
      <c r="U110" s="229"/>
      <c r="V110" s="229"/>
      <c r="Y110" s="229"/>
      <c r="Z110" s="229"/>
      <c r="AA110" s="230">
        <v>8</v>
      </c>
      <c r="AB110" s="236">
        <f t="shared" si="13"/>
        <v>0.10479434110558031</v>
      </c>
      <c r="AC110" s="139">
        <v>3</v>
      </c>
      <c r="AD110" s="238">
        <f t="shared" si="15"/>
        <v>0.89820359281437123</v>
      </c>
      <c r="AE110" s="140">
        <v>9</v>
      </c>
      <c r="AF110" s="241">
        <f t="shared" si="14"/>
        <v>0.52023121387283233</v>
      </c>
      <c r="AG110" s="140">
        <v>5</v>
      </c>
      <c r="AH110" s="241">
        <f t="shared" si="16"/>
        <v>0.70323488045007032</v>
      </c>
    </row>
    <row r="111" spans="1:34" ht="15.75" customHeight="1" thickBot="1" x14ac:dyDescent="0.3">
      <c r="A111" s="3">
        <v>2024</v>
      </c>
      <c r="B111" s="3">
        <v>6</v>
      </c>
      <c r="C111" s="3">
        <v>18</v>
      </c>
      <c r="D111" s="3">
        <v>21.5</v>
      </c>
      <c r="E111" s="4" t="s">
        <v>14</v>
      </c>
      <c r="F111" s="17" t="s">
        <v>16</v>
      </c>
      <c r="G111">
        <f t="shared" si="12"/>
        <v>6.5</v>
      </c>
      <c r="H111" s="5">
        <v>45461</v>
      </c>
      <c r="I111" s="60">
        <f t="shared" si="8"/>
        <v>21.5</v>
      </c>
      <c r="J111" s="55">
        <v>0</v>
      </c>
      <c r="K111" s="167">
        <v>2.875</v>
      </c>
      <c r="L111" s="167">
        <v>7.875</v>
      </c>
      <c r="M111" s="167">
        <v>59.75</v>
      </c>
      <c r="N111" s="168" t="s">
        <v>126</v>
      </c>
      <c r="Q111" s="229"/>
      <c r="R111" s="229"/>
      <c r="U111" s="229"/>
      <c r="V111" s="229"/>
      <c r="Y111" s="229"/>
      <c r="Z111" s="229"/>
      <c r="AA111" s="230">
        <v>1</v>
      </c>
      <c r="AB111" s="236">
        <f t="shared" si="13"/>
        <v>1.3099292638197538E-2</v>
      </c>
      <c r="AC111" s="140">
        <v>5</v>
      </c>
      <c r="AD111" s="238">
        <f t="shared" si="15"/>
        <v>1.4970059880239521</v>
      </c>
      <c r="AE111" s="140">
        <v>7</v>
      </c>
      <c r="AF111" s="241">
        <f t="shared" si="14"/>
        <v>0.40462427745664736</v>
      </c>
      <c r="AG111" s="140">
        <v>18</v>
      </c>
      <c r="AH111" s="241">
        <f t="shared" si="16"/>
        <v>2.5316455696202533</v>
      </c>
    </row>
    <row r="112" spans="1:34" ht="15.75" customHeight="1" thickBot="1" x14ac:dyDescent="0.3">
      <c r="A112" s="3">
        <v>2024</v>
      </c>
      <c r="B112" s="3">
        <v>6</v>
      </c>
      <c r="C112" s="3">
        <v>19</v>
      </c>
      <c r="D112" s="3">
        <v>16.100000000000001</v>
      </c>
      <c r="E112" s="4" t="s">
        <v>14</v>
      </c>
      <c r="F112" s="17" t="s">
        <v>16</v>
      </c>
      <c r="G112">
        <f t="shared" si="12"/>
        <v>1.1000000000000014</v>
      </c>
      <c r="H112" s="5">
        <v>45462</v>
      </c>
      <c r="I112" s="60">
        <f t="shared" si="8"/>
        <v>16.100000000000001</v>
      </c>
      <c r="J112" s="55">
        <v>0</v>
      </c>
      <c r="K112" s="167">
        <v>2.5</v>
      </c>
      <c r="L112" s="167">
        <v>7.25</v>
      </c>
      <c r="M112" s="167">
        <v>53</v>
      </c>
      <c r="N112" s="168" t="s">
        <v>123</v>
      </c>
      <c r="Q112" s="229"/>
      <c r="R112" s="229"/>
      <c r="U112" s="229"/>
      <c r="V112" s="229"/>
      <c r="Y112" s="229"/>
      <c r="Z112" s="229"/>
      <c r="AA112" s="231">
        <v>1</v>
      </c>
      <c r="AB112" s="236">
        <f t="shared" si="13"/>
        <v>1.3099292638197538E-2</v>
      </c>
      <c r="AC112" s="140">
        <v>7</v>
      </c>
      <c r="AD112" s="238">
        <f t="shared" si="15"/>
        <v>2.0958083832335328</v>
      </c>
      <c r="AE112" s="140">
        <v>5</v>
      </c>
      <c r="AF112" s="241">
        <f t="shared" si="14"/>
        <v>0.28901734104046239</v>
      </c>
      <c r="AG112" s="140">
        <v>23</v>
      </c>
      <c r="AH112" s="241">
        <f t="shared" si="16"/>
        <v>3.2348804500703237</v>
      </c>
    </row>
    <row r="113" spans="1:44" ht="15.75" customHeight="1" thickBot="1" x14ac:dyDescent="0.3">
      <c r="A113" s="3">
        <v>2024</v>
      </c>
      <c r="B113" s="3">
        <v>6</v>
      </c>
      <c r="C113" s="3">
        <v>20</v>
      </c>
      <c r="D113" s="3">
        <v>15.9</v>
      </c>
      <c r="E113" s="4" t="s">
        <v>14</v>
      </c>
      <c r="F113" s="17" t="s">
        <v>16</v>
      </c>
      <c r="G113">
        <f t="shared" si="12"/>
        <v>0.90000000000000036</v>
      </c>
      <c r="H113" s="5">
        <v>45463</v>
      </c>
      <c r="I113" s="60">
        <f t="shared" si="8"/>
        <v>15.9</v>
      </c>
      <c r="J113" s="55">
        <v>0</v>
      </c>
      <c r="K113" s="167">
        <v>1.375</v>
      </c>
      <c r="L113" s="167">
        <v>4.375</v>
      </c>
      <c r="M113" s="167">
        <v>64.25</v>
      </c>
      <c r="N113" s="168" t="s">
        <v>117</v>
      </c>
      <c r="Q113" s="229"/>
      <c r="R113" s="229"/>
      <c r="U113" s="229"/>
      <c r="V113" s="229"/>
      <c r="Y113" s="229"/>
      <c r="Z113" s="229"/>
      <c r="AA113" s="231">
        <v>1</v>
      </c>
      <c r="AB113" s="236">
        <f t="shared" si="13"/>
        <v>1.3099292638197538E-2</v>
      </c>
      <c r="AC113" s="140">
        <v>9</v>
      </c>
      <c r="AD113" s="238">
        <f t="shared" si="15"/>
        <v>2.6946107784431139</v>
      </c>
      <c r="AE113" s="140">
        <v>4</v>
      </c>
      <c r="AF113" s="241">
        <f t="shared" si="14"/>
        <v>0.23121387283236997</v>
      </c>
      <c r="AG113" s="140">
        <v>34</v>
      </c>
      <c r="AH113" s="241">
        <f t="shared" si="16"/>
        <v>4.7819971870604778</v>
      </c>
      <c r="AI113" s="232">
        <v>2.4</v>
      </c>
      <c r="AJ113" s="241">
        <f>AI113/304*100</f>
        <v>0.78947368421052633</v>
      </c>
      <c r="AQ113" s="137"/>
      <c r="AR113" s="57"/>
    </row>
    <row r="114" spans="1:44" ht="15.75" customHeight="1" thickBot="1" x14ac:dyDescent="0.3">
      <c r="A114" s="3">
        <v>2024</v>
      </c>
      <c r="B114" s="3">
        <v>6</v>
      </c>
      <c r="C114" s="3">
        <v>21</v>
      </c>
      <c r="D114" s="3">
        <v>19.3</v>
      </c>
      <c r="E114" s="4" t="s">
        <v>14</v>
      </c>
      <c r="F114" s="17" t="s">
        <v>16</v>
      </c>
      <c r="G114">
        <f t="shared" si="12"/>
        <v>4.3000000000000007</v>
      </c>
      <c r="H114" s="5">
        <v>45464</v>
      </c>
      <c r="I114" s="60">
        <f t="shared" si="8"/>
        <v>19.3</v>
      </c>
      <c r="J114" s="55">
        <v>0</v>
      </c>
      <c r="K114" s="167">
        <v>1.75</v>
      </c>
      <c r="L114" s="167">
        <v>5.125</v>
      </c>
      <c r="M114" s="167">
        <v>52.625</v>
      </c>
      <c r="N114" s="168" t="s">
        <v>121</v>
      </c>
      <c r="Q114" s="229"/>
      <c r="R114" s="229"/>
      <c r="U114" s="229"/>
      <c r="V114" s="229"/>
      <c r="Y114" s="229"/>
      <c r="Z114" s="229"/>
      <c r="AA114" s="231"/>
      <c r="AB114" s="231"/>
      <c r="AC114" s="140">
        <v>12</v>
      </c>
      <c r="AD114" s="238">
        <f t="shared" si="15"/>
        <v>3.5928143712574849</v>
      </c>
      <c r="AE114" s="140">
        <v>3</v>
      </c>
      <c r="AF114" s="241">
        <f t="shared" si="14"/>
        <v>0.17341040462427745</v>
      </c>
      <c r="AG114" s="140">
        <v>48</v>
      </c>
      <c r="AH114" s="241">
        <f t="shared" si="16"/>
        <v>6.7510548523206744</v>
      </c>
      <c r="AI114" s="232">
        <v>2.6999999999999997</v>
      </c>
      <c r="AJ114" s="241">
        <f t="shared" ref="AJ114:AJ175" si="17">AI114/304*100</f>
        <v>0.88815789473684204</v>
      </c>
      <c r="AQ114" s="137"/>
      <c r="AR114" s="57"/>
    </row>
    <row r="115" spans="1:44" ht="15.75" customHeight="1" thickBot="1" x14ac:dyDescent="0.3">
      <c r="A115" s="3">
        <v>2024</v>
      </c>
      <c r="B115" s="3">
        <v>6</v>
      </c>
      <c r="C115" s="3">
        <v>22</v>
      </c>
      <c r="D115" s="3">
        <v>25</v>
      </c>
      <c r="E115" s="4" t="s">
        <v>14</v>
      </c>
      <c r="F115" s="17" t="s">
        <v>16</v>
      </c>
      <c r="G115">
        <f t="shared" si="12"/>
        <v>10</v>
      </c>
      <c r="H115" s="5">
        <v>45465</v>
      </c>
      <c r="I115" s="60">
        <f t="shared" si="8"/>
        <v>25</v>
      </c>
      <c r="J115" s="55">
        <v>0</v>
      </c>
      <c r="K115" s="167">
        <v>1.5</v>
      </c>
      <c r="L115" s="167">
        <v>4.25</v>
      </c>
      <c r="M115" s="167">
        <v>55.875</v>
      </c>
      <c r="N115" s="168" t="s">
        <v>121</v>
      </c>
      <c r="Q115" s="229"/>
      <c r="R115" s="229"/>
      <c r="U115" s="229"/>
      <c r="V115" s="229"/>
      <c r="Y115" s="229"/>
      <c r="Z115" s="229"/>
      <c r="AA115" s="231"/>
      <c r="AB115" s="231"/>
      <c r="AC115" s="140">
        <v>18</v>
      </c>
      <c r="AD115" s="238">
        <f t="shared" si="15"/>
        <v>5.3892215568862278</v>
      </c>
      <c r="AE115" s="140">
        <v>8</v>
      </c>
      <c r="AF115" s="241">
        <f t="shared" si="14"/>
        <v>0.46242774566473993</v>
      </c>
      <c r="AG115" s="140">
        <v>67</v>
      </c>
      <c r="AH115" s="241">
        <f t="shared" si="16"/>
        <v>9.423347398030943</v>
      </c>
      <c r="AI115" s="232">
        <v>3.5999999999999996</v>
      </c>
      <c r="AJ115" s="241">
        <f t="shared" si="17"/>
        <v>1.1842105263157894</v>
      </c>
      <c r="AQ115" s="137"/>
      <c r="AR115" s="57"/>
    </row>
    <row r="116" spans="1:44" ht="15.75" customHeight="1" thickBot="1" x14ac:dyDescent="0.3">
      <c r="A116" s="3">
        <v>2024</v>
      </c>
      <c r="B116" s="3">
        <v>6</v>
      </c>
      <c r="C116" s="3">
        <v>23</v>
      </c>
      <c r="D116" s="3">
        <v>26.4</v>
      </c>
      <c r="E116" s="4" t="s">
        <v>14</v>
      </c>
      <c r="F116" s="17" t="s">
        <v>16</v>
      </c>
      <c r="G116">
        <f t="shared" si="12"/>
        <v>11.399999999999999</v>
      </c>
      <c r="H116" s="5">
        <v>45466</v>
      </c>
      <c r="I116" s="60">
        <f t="shared" si="8"/>
        <v>26.4</v>
      </c>
      <c r="J116" s="55">
        <v>0</v>
      </c>
      <c r="K116" s="167">
        <v>0.875</v>
      </c>
      <c r="L116" s="167">
        <v>3.75</v>
      </c>
      <c r="M116" s="167">
        <v>56.75</v>
      </c>
      <c r="N116" s="168" t="s">
        <v>129</v>
      </c>
      <c r="Q116" s="229"/>
      <c r="R116" s="229"/>
      <c r="U116" s="229"/>
      <c r="V116" s="229"/>
      <c r="Y116" s="229"/>
      <c r="Z116" s="229"/>
      <c r="AA116" s="231"/>
      <c r="AB116" s="231"/>
      <c r="AC116" s="140">
        <v>24</v>
      </c>
      <c r="AD116" s="238">
        <f t="shared" si="15"/>
        <v>7.1856287425149699</v>
      </c>
      <c r="AE116" s="140">
        <v>9</v>
      </c>
      <c r="AF116" s="241">
        <f t="shared" si="14"/>
        <v>0.52023121387283233</v>
      </c>
      <c r="AG116" s="140">
        <v>54</v>
      </c>
      <c r="AH116" s="241">
        <f t="shared" si="16"/>
        <v>7.59493670886076</v>
      </c>
      <c r="AI116" s="232">
        <v>4.5</v>
      </c>
      <c r="AJ116" s="241">
        <f t="shared" si="17"/>
        <v>1.4802631578947367</v>
      </c>
      <c r="AK116" s="140"/>
      <c r="AL116" s="241"/>
      <c r="AQ116" s="137"/>
      <c r="AR116" s="57"/>
    </row>
    <row r="117" spans="1:44" ht="15.75" customHeight="1" thickBot="1" x14ac:dyDescent="0.3">
      <c r="A117" s="3">
        <v>2024</v>
      </c>
      <c r="B117" s="3">
        <v>6</v>
      </c>
      <c r="C117" s="3">
        <v>24</v>
      </c>
      <c r="D117" s="3">
        <v>25.9</v>
      </c>
      <c r="E117" s="4" t="s">
        <v>14</v>
      </c>
      <c r="F117" s="17" t="s">
        <v>16</v>
      </c>
      <c r="G117">
        <f t="shared" si="12"/>
        <v>10.899999999999999</v>
      </c>
      <c r="H117" s="5">
        <v>45467</v>
      </c>
      <c r="I117" s="60">
        <f t="shared" si="8"/>
        <v>25.9</v>
      </c>
      <c r="J117" s="55">
        <v>0</v>
      </c>
      <c r="K117" s="167">
        <v>0.75</v>
      </c>
      <c r="L117" s="167">
        <v>3</v>
      </c>
      <c r="M117" s="167">
        <v>65.25</v>
      </c>
      <c r="N117" s="168" t="s">
        <v>124</v>
      </c>
      <c r="Q117" s="229"/>
      <c r="R117" s="229"/>
      <c r="U117" s="229"/>
      <c r="V117" s="229"/>
      <c r="Y117" s="229"/>
      <c r="Z117" s="229"/>
      <c r="AA117" s="231"/>
      <c r="AB117" s="231"/>
      <c r="AC117" s="140">
        <v>37</v>
      </c>
      <c r="AD117" s="238">
        <f t="shared" si="15"/>
        <v>11.077844311377245</v>
      </c>
      <c r="AE117" s="140">
        <v>14</v>
      </c>
      <c r="AF117" s="241">
        <f t="shared" si="14"/>
        <v>0.80924855491329473</v>
      </c>
      <c r="AG117" s="140">
        <v>42</v>
      </c>
      <c r="AH117" s="241">
        <f t="shared" si="16"/>
        <v>5.9071729957805905</v>
      </c>
      <c r="AI117" s="232">
        <v>5.3999999999999995</v>
      </c>
      <c r="AJ117" s="241">
        <f t="shared" si="17"/>
        <v>1.7763157894736841</v>
      </c>
      <c r="AK117" s="140"/>
      <c r="AL117" s="241"/>
      <c r="AQ117" s="137"/>
      <c r="AR117" s="57"/>
    </row>
    <row r="118" spans="1:44" ht="15.75" customHeight="1" thickBot="1" x14ac:dyDescent="0.3">
      <c r="A118" s="3">
        <v>2024</v>
      </c>
      <c r="B118" s="3">
        <v>6</v>
      </c>
      <c r="C118" s="3">
        <v>25</v>
      </c>
      <c r="D118" s="3">
        <v>26.2</v>
      </c>
      <c r="E118" s="4" t="s">
        <v>14</v>
      </c>
      <c r="F118" s="17" t="s">
        <v>16</v>
      </c>
      <c r="G118">
        <f t="shared" si="12"/>
        <v>11.2</v>
      </c>
      <c r="H118" s="5">
        <v>45468</v>
      </c>
      <c r="I118" s="60">
        <f t="shared" si="8"/>
        <v>26.2</v>
      </c>
      <c r="J118" s="55">
        <v>0</v>
      </c>
      <c r="K118" s="167">
        <v>1.5</v>
      </c>
      <c r="L118" s="167">
        <v>5.5</v>
      </c>
      <c r="M118" s="167">
        <v>63.25</v>
      </c>
      <c r="N118" s="168" t="s">
        <v>117</v>
      </c>
      <c r="Q118" s="229"/>
      <c r="R118" s="229"/>
      <c r="U118" s="229"/>
      <c r="V118" s="229"/>
      <c r="Y118" s="229"/>
      <c r="Z118" s="229"/>
      <c r="AA118" s="231"/>
      <c r="AB118" s="231"/>
      <c r="AC118" s="140">
        <v>39</v>
      </c>
      <c r="AD118" s="238">
        <f t="shared" si="15"/>
        <v>11.676646706586826</v>
      </c>
      <c r="AE118" s="140">
        <v>12</v>
      </c>
      <c r="AF118" s="241">
        <f t="shared" si="14"/>
        <v>0.69364161849710981</v>
      </c>
      <c r="AG118" s="140">
        <v>38</v>
      </c>
      <c r="AH118" s="241">
        <f t="shared" si="16"/>
        <v>5.3445850914205346</v>
      </c>
      <c r="AI118" s="232">
        <v>6.6</v>
      </c>
      <c r="AJ118" s="241">
        <f t="shared" si="17"/>
        <v>2.1710526315789473</v>
      </c>
      <c r="AK118" s="140"/>
      <c r="AL118" s="241"/>
      <c r="AQ118" s="137"/>
      <c r="AR118" s="57"/>
    </row>
    <row r="119" spans="1:44" ht="15.75" customHeight="1" thickBot="1" x14ac:dyDescent="0.3">
      <c r="A119" s="3">
        <v>2024</v>
      </c>
      <c r="B119" s="3">
        <v>6</v>
      </c>
      <c r="C119" s="3">
        <v>26</v>
      </c>
      <c r="D119" s="3">
        <v>24.8</v>
      </c>
      <c r="E119" s="4" t="s">
        <v>14</v>
      </c>
      <c r="F119" s="17" t="s">
        <v>16</v>
      </c>
      <c r="G119">
        <f t="shared" si="12"/>
        <v>9.8000000000000007</v>
      </c>
      <c r="H119" s="5">
        <v>45469</v>
      </c>
      <c r="I119" s="60">
        <f t="shared" si="8"/>
        <v>24.8</v>
      </c>
      <c r="J119" s="55">
        <v>0</v>
      </c>
      <c r="K119" s="167">
        <v>0.875</v>
      </c>
      <c r="L119" s="167">
        <v>3.125</v>
      </c>
      <c r="M119" s="167">
        <v>59.75</v>
      </c>
      <c r="N119" s="168" t="s">
        <v>127</v>
      </c>
      <c r="Q119" s="229"/>
      <c r="R119" s="229"/>
      <c r="U119" s="229"/>
      <c r="V119" s="229"/>
      <c r="Y119" s="229"/>
      <c r="Z119" s="229"/>
      <c r="AA119" s="231"/>
      <c r="AB119" s="231"/>
      <c r="AC119" s="140">
        <v>38</v>
      </c>
      <c r="AD119" s="238">
        <f t="shared" si="15"/>
        <v>11.377245508982035</v>
      </c>
      <c r="AE119" s="140">
        <v>9</v>
      </c>
      <c r="AF119" s="241">
        <f t="shared" si="14"/>
        <v>0.52023121387283233</v>
      </c>
      <c r="AG119" s="140">
        <v>31</v>
      </c>
      <c r="AH119" s="241">
        <f t="shared" si="16"/>
        <v>4.3600562587904363</v>
      </c>
      <c r="AI119" s="232">
        <v>7.5</v>
      </c>
      <c r="AJ119" s="241">
        <f t="shared" si="17"/>
        <v>2.4671052631578947</v>
      </c>
      <c r="AK119" s="140"/>
      <c r="AL119" s="241"/>
      <c r="AQ119" s="137"/>
      <c r="AR119" s="57"/>
    </row>
    <row r="120" spans="1:44" ht="15.75" customHeight="1" thickBot="1" x14ac:dyDescent="0.3">
      <c r="A120" s="3">
        <v>2024</v>
      </c>
      <c r="B120" s="3">
        <v>6</v>
      </c>
      <c r="C120" s="3">
        <v>27</v>
      </c>
      <c r="D120" s="3">
        <v>25.8</v>
      </c>
      <c r="E120" s="4" t="s">
        <v>14</v>
      </c>
      <c r="F120" s="17" t="s">
        <v>16</v>
      </c>
      <c r="G120">
        <f t="shared" si="12"/>
        <v>10.8</v>
      </c>
      <c r="H120" s="5">
        <v>45470</v>
      </c>
      <c r="I120" s="60">
        <f t="shared" si="8"/>
        <v>25.8</v>
      </c>
      <c r="J120" s="55">
        <v>0</v>
      </c>
      <c r="K120" s="167">
        <v>0.625</v>
      </c>
      <c r="L120" s="167">
        <v>3.75</v>
      </c>
      <c r="M120" s="167">
        <v>62.25</v>
      </c>
      <c r="N120" s="168" t="s">
        <v>130</v>
      </c>
      <c r="Q120" s="229"/>
      <c r="R120" s="229"/>
      <c r="U120" s="229"/>
      <c r="V120" s="229"/>
      <c r="Y120" s="229"/>
      <c r="Z120" s="229"/>
      <c r="AA120" s="231"/>
      <c r="AB120" s="231"/>
      <c r="AC120" s="140">
        <v>36</v>
      </c>
      <c r="AD120" s="238">
        <f t="shared" si="15"/>
        <v>10.778443113772456</v>
      </c>
      <c r="AE120" s="140">
        <v>17</v>
      </c>
      <c r="AF120" s="241">
        <f t="shared" si="14"/>
        <v>0.98265895953757232</v>
      </c>
      <c r="AG120" s="140">
        <v>28</v>
      </c>
      <c r="AH120" s="241">
        <f t="shared" si="16"/>
        <v>3.938115330520394</v>
      </c>
      <c r="AI120" s="232">
        <v>8.4</v>
      </c>
      <c r="AJ120" s="241">
        <f t="shared" si="17"/>
        <v>2.7631578947368425</v>
      </c>
      <c r="AK120" s="140"/>
      <c r="AL120" s="241"/>
      <c r="AQ120" s="137"/>
      <c r="AR120" s="57"/>
    </row>
    <row r="121" spans="1:44" ht="15.75" customHeight="1" thickBot="1" x14ac:dyDescent="0.3">
      <c r="A121" s="3">
        <v>2024</v>
      </c>
      <c r="B121" s="3">
        <v>6</v>
      </c>
      <c r="C121" s="3">
        <v>28</v>
      </c>
      <c r="D121" s="3">
        <v>25.4</v>
      </c>
      <c r="E121" s="4" t="s">
        <v>14</v>
      </c>
      <c r="F121" s="17" t="s">
        <v>16</v>
      </c>
      <c r="G121">
        <f t="shared" si="12"/>
        <v>10.399999999999999</v>
      </c>
      <c r="H121" s="5">
        <v>45471</v>
      </c>
      <c r="I121" s="60">
        <f t="shared" si="8"/>
        <v>25.4</v>
      </c>
      <c r="J121" s="55">
        <v>0</v>
      </c>
      <c r="K121" s="167">
        <v>1</v>
      </c>
      <c r="L121" s="167">
        <v>3.75</v>
      </c>
      <c r="M121" s="167">
        <v>62.625</v>
      </c>
      <c r="N121" s="168" t="s">
        <v>125</v>
      </c>
      <c r="Q121" s="229"/>
      <c r="R121" s="229"/>
      <c r="U121" s="229"/>
      <c r="V121" s="229"/>
      <c r="Y121" s="229"/>
      <c r="Z121" s="229"/>
      <c r="AA121" s="231"/>
      <c r="AB121" s="231"/>
      <c r="AC121" s="140">
        <v>32</v>
      </c>
      <c r="AD121" s="238">
        <f t="shared" si="15"/>
        <v>9.5808383233532943</v>
      </c>
      <c r="AE121" s="140">
        <v>19</v>
      </c>
      <c r="AF121" s="241">
        <f t="shared" si="14"/>
        <v>1.0982658959537572</v>
      </c>
      <c r="AG121" s="140">
        <v>25</v>
      </c>
      <c r="AH121" s="241">
        <f t="shared" si="16"/>
        <v>3.5161744022503516</v>
      </c>
      <c r="AI121" s="232">
        <v>9</v>
      </c>
      <c r="AJ121" s="241">
        <f t="shared" si="17"/>
        <v>2.9605263157894735</v>
      </c>
      <c r="AK121" s="140"/>
      <c r="AL121" s="241"/>
      <c r="AQ121" s="137"/>
      <c r="AR121" s="57"/>
    </row>
    <row r="122" spans="1:44" ht="15.75" customHeight="1" thickBot="1" x14ac:dyDescent="0.3">
      <c r="A122" s="3">
        <v>2024</v>
      </c>
      <c r="B122" s="3">
        <v>6</v>
      </c>
      <c r="C122" s="3">
        <v>29</v>
      </c>
      <c r="D122" s="3">
        <v>26.4</v>
      </c>
      <c r="E122" s="4" t="s">
        <v>14</v>
      </c>
      <c r="F122" s="17" t="s">
        <v>16</v>
      </c>
      <c r="G122">
        <f t="shared" si="12"/>
        <v>11.399999999999999</v>
      </c>
      <c r="H122" s="5">
        <v>45472</v>
      </c>
      <c r="I122" s="60">
        <f t="shared" si="8"/>
        <v>26.4</v>
      </c>
      <c r="J122" s="55">
        <v>0</v>
      </c>
      <c r="K122" s="167">
        <v>1.25</v>
      </c>
      <c r="L122" s="167">
        <v>4.125</v>
      </c>
      <c r="M122" s="167">
        <v>57.5</v>
      </c>
      <c r="N122" s="168" t="s">
        <v>129</v>
      </c>
      <c r="Q122" s="229"/>
      <c r="R122" s="229"/>
      <c r="U122" s="229"/>
      <c r="V122" s="229"/>
      <c r="Y122" s="229"/>
      <c r="Z122" s="229"/>
      <c r="AA122" s="231"/>
      <c r="AB122" s="231"/>
      <c r="AC122" s="140">
        <v>25</v>
      </c>
      <c r="AD122" s="238">
        <f t="shared" si="15"/>
        <v>7.4850299401197598</v>
      </c>
      <c r="AE122" s="140">
        <v>18</v>
      </c>
      <c r="AF122" s="241">
        <f t="shared" si="14"/>
        <v>1.0404624277456647</v>
      </c>
      <c r="AG122" s="140">
        <v>22</v>
      </c>
      <c r="AH122" s="241">
        <f t="shared" si="16"/>
        <v>3.0942334739803097</v>
      </c>
      <c r="AI122" s="232">
        <v>9.6</v>
      </c>
      <c r="AJ122" s="241">
        <f t="shared" si="17"/>
        <v>3.1578947368421053</v>
      </c>
      <c r="AK122" s="140"/>
      <c r="AL122" s="241"/>
      <c r="AQ122" s="137"/>
      <c r="AR122" s="57"/>
    </row>
    <row r="123" spans="1:44" ht="15.75" customHeight="1" thickBot="1" x14ac:dyDescent="0.3">
      <c r="A123" s="3">
        <v>2024</v>
      </c>
      <c r="B123" s="3">
        <v>6</v>
      </c>
      <c r="C123" s="3">
        <v>30</v>
      </c>
      <c r="D123" s="3">
        <v>25</v>
      </c>
      <c r="E123" s="4" t="s">
        <v>14</v>
      </c>
      <c r="F123" s="17" t="s">
        <v>16</v>
      </c>
      <c r="G123">
        <f t="shared" si="12"/>
        <v>10</v>
      </c>
      <c r="H123" s="5">
        <v>45473</v>
      </c>
      <c r="I123" s="60">
        <f t="shared" si="8"/>
        <v>25</v>
      </c>
      <c r="J123" s="55">
        <v>7.7</v>
      </c>
      <c r="K123" s="167">
        <v>0.625</v>
      </c>
      <c r="L123" s="167">
        <v>3.75</v>
      </c>
      <c r="M123" s="167">
        <v>77.125</v>
      </c>
      <c r="N123" s="168" t="s">
        <v>124</v>
      </c>
      <c r="Q123" s="229"/>
      <c r="R123" s="229"/>
      <c r="U123" s="229"/>
      <c r="V123" s="229"/>
      <c r="Y123" s="229"/>
      <c r="Z123" s="229"/>
      <c r="AC123" s="140">
        <v>14</v>
      </c>
      <c r="AD123" s="238">
        <f t="shared" si="15"/>
        <v>4.1916167664670656</v>
      </c>
      <c r="AE123" s="140">
        <v>19</v>
      </c>
      <c r="AF123" s="241">
        <f t="shared" si="14"/>
        <v>1.0982658959537572</v>
      </c>
      <c r="AG123" s="140">
        <v>11</v>
      </c>
      <c r="AH123" s="241">
        <f t="shared" si="16"/>
        <v>1.5471167369901548</v>
      </c>
      <c r="AI123" s="232">
        <v>7.1999999999999993</v>
      </c>
      <c r="AJ123" s="241">
        <f t="shared" si="17"/>
        <v>2.3684210526315788</v>
      </c>
      <c r="AK123" s="140"/>
      <c r="AL123" s="241"/>
      <c r="AQ123" s="137"/>
      <c r="AR123" s="57"/>
    </row>
    <row r="124" spans="1:44" ht="15.75" customHeight="1" thickBot="1" x14ac:dyDescent="0.3">
      <c r="A124" s="3">
        <v>2024</v>
      </c>
      <c r="B124" s="3">
        <v>7</v>
      </c>
      <c r="C124" s="3">
        <v>1</v>
      </c>
      <c r="D124" s="3">
        <v>21.8</v>
      </c>
      <c r="E124" s="4" t="s">
        <v>14</v>
      </c>
      <c r="F124" s="17" t="s">
        <v>16</v>
      </c>
      <c r="G124">
        <f t="shared" si="12"/>
        <v>6.8000000000000007</v>
      </c>
      <c r="H124" s="5">
        <v>45474</v>
      </c>
      <c r="I124" s="60">
        <f t="shared" si="8"/>
        <v>21.8</v>
      </c>
      <c r="J124" s="55">
        <v>8.8000000000000007</v>
      </c>
      <c r="K124" s="167">
        <v>1</v>
      </c>
      <c r="L124" s="167">
        <v>4.875</v>
      </c>
      <c r="M124" s="167">
        <v>80.375</v>
      </c>
      <c r="N124" s="168" t="s">
        <v>124</v>
      </c>
      <c r="Q124" s="229"/>
      <c r="R124" s="229"/>
      <c r="U124" s="229"/>
      <c r="V124" s="229"/>
      <c r="Y124" s="229"/>
      <c r="Z124" s="229"/>
      <c r="AC124" s="140">
        <v>8</v>
      </c>
      <c r="AD124" s="238">
        <f t="shared" si="15"/>
        <v>2.3952095808383236</v>
      </c>
      <c r="AE124" s="140">
        <v>16</v>
      </c>
      <c r="AF124" s="241">
        <f t="shared" si="14"/>
        <v>0.92485549132947986</v>
      </c>
      <c r="AG124" s="140">
        <v>7</v>
      </c>
      <c r="AH124" s="241">
        <f t="shared" si="16"/>
        <v>0.98452883263009849</v>
      </c>
      <c r="AI124" s="232">
        <v>4.8</v>
      </c>
      <c r="AJ124" s="241">
        <f t="shared" si="17"/>
        <v>1.5789473684210527</v>
      </c>
      <c r="AK124" s="140"/>
      <c r="AL124" s="241"/>
      <c r="AQ124" s="137"/>
      <c r="AR124" s="57"/>
    </row>
    <row r="125" spans="1:44" ht="15.75" customHeight="1" thickBot="1" x14ac:dyDescent="0.3">
      <c r="A125" s="3">
        <v>2024</v>
      </c>
      <c r="B125" s="3">
        <v>7</v>
      </c>
      <c r="C125" s="3">
        <v>2</v>
      </c>
      <c r="D125" s="3">
        <v>20.6</v>
      </c>
      <c r="E125" s="4" t="s">
        <v>14</v>
      </c>
      <c r="F125" s="17" t="s">
        <v>16</v>
      </c>
      <c r="G125">
        <f t="shared" si="12"/>
        <v>5.6000000000000014</v>
      </c>
      <c r="H125" s="5">
        <v>45475</v>
      </c>
      <c r="I125" s="60">
        <f t="shared" si="8"/>
        <v>20.6</v>
      </c>
      <c r="J125" s="55">
        <v>1</v>
      </c>
      <c r="K125" s="167">
        <v>1.25</v>
      </c>
      <c r="L125" s="167">
        <v>5.25</v>
      </c>
      <c r="M125" s="167">
        <v>70.625</v>
      </c>
      <c r="N125" s="168" t="s">
        <v>117</v>
      </c>
      <c r="Q125" s="229"/>
      <c r="R125" s="229"/>
      <c r="U125" s="229"/>
      <c r="V125" s="229"/>
      <c r="Y125" s="229"/>
      <c r="Z125" s="229"/>
      <c r="AC125" s="140">
        <v>6</v>
      </c>
      <c r="AD125" s="238">
        <f t="shared" si="15"/>
        <v>1.7964071856287425</v>
      </c>
      <c r="AE125" s="140">
        <v>18</v>
      </c>
      <c r="AF125" s="241">
        <f t="shared" si="14"/>
        <v>1.0404624277456647</v>
      </c>
      <c r="AG125" s="140">
        <v>9</v>
      </c>
      <c r="AH125" s="241">
        <f t="shared" si="16"/>
        <v>1.2658227848101267</v>
      </c>
      <c r="AI125" s="232">
        <v>3.5999999999999996</v>
      </c>
      <c r="AJ125" s="241">
        <f t="shared" si="17"/>
        <v>1.1842105263157894</v>
      </c>
      <c r="AK125" s="140"/>
      <c r="AL125" s="241"/>
      <c r="AQ125" s="137"/>
      <c r="AR125" s="57"/>
    </row>
    <row r="126" spans="1:44" ht="15.75" customHeight="1" thickBot="1" x14ac:dyDescent="0.3">
      <c r="A126" s="3">
        <v>2024</v>
      </c>
      <c r="B126" s="3">
        <v>7</v>
      </c>
      <c r="C126" s="3">
        <v>3</v>
      </c>
      <c r="D126" s="3">
        <v>21.3</v>
      </c>
      <c r="E126" s="4" t="s">
        <v>14</v>
      </c>
      <c r="F126" s="17" t="s">
        <v>16</v>
      </c>
      <c r="G126">
        <f t="shared" si="12"/>
        <v>6.3000000000000007</v>
      </c>
      <c r="H126" s="5">
        <v>45476</v>
      </c>
      <c r="I126" s="60">
        <f t="shared" si="8"/>
        <v>21.3</v>
      </c>
      <c r="J126" s="55">
        <v>0.1</v>
      </c>
      <c r="K126" s="167">
        <v>1.25</v>
      </c>
      <c r="L126" s="167">
        <v>5.75</v>
      </c>
      <c r="M126" s="167">
        <v>64</v>
      </c>
      <c r="N126" s="168" t="s">
        <v>121</v>
      </c>
      <c r="Q126" s="229"/>
      <c r="R126" s="229"/>
      <c r="U126" s="229"/>
      <c r="V126" s="229"/>
      <c r="Y126" s="229"/>
      <c r="Z126" s="229"/>
      <c r="AC126" s="140">
        <v>5</v>
      </c>
      <c r="AD126" s="238">
        <f t="shared" si="15"/>
        <v>1.4970059880239521</v>
      </c>
      <c r="AE126" s="140">
        <v>17</v>
      </c>
      <c r="AF126" s="241">
        <f t="shared" si="14"/>
        <v>0.98265895953757232</v>
      </c>
      <c r="AG126" s="140">
        <v>12</v>
      </c>
      <c r="AH126" s="241">
        <f t="shared" si="16"/>
        <v>1.6877637130801686</v>
      </c>
      <c r="AI126" s="232">
        <v>4.2</v>
      </c>
      <c r="AJ126" s="241">
        <f t="shared" si="17"/>
        <v>1.3815789473684212</v>
      </c>
      <c r="AK126" s="140"/>
      <c r="AL126" s="241"/>
      <c r="AO126" s="140">
        <v>6</v>
      </c>
      <c r="AP126" s="242">
        <f>AO126/1511*100</f>
        <v>0.39708802117802777</v>
      </c>
      <c r="AQ126" s="137"/>
      <c r="AR126" s="57"/>
    </row>
    <row r="127" spans="1:44" ht="15.75" customHeight="1" thickBot="1" x14ac:dyDescent="0.3">
      <c r="A127" s="3">
        <v>2024</v>
      </c>
      <c r="B127" s="3">
        <v>7</v>
      </c>
      <c r="C127" s="3">
        <v>4</v>
      </c>
      <c r="D127" s="3">
        <v>20.5</v>
      </c>
      <c r="E127" s="4" t="s">
        <v>14</v>
      </c>
      <c r="F127" s="17" t="s">
        <v>16</v>
      </c>
      <c r="G127">
        <f t="shared" si="12"/>
        <v>5.5</v>
      </c>
      <c r="H127" s="5">
        <v>45477</v>
      </c>
      <c r="I127" s="60">
        <f t="shared" si="8"/>
        <v>20.5</v>
      </c>
      <c r="J127" s="55">
        <v>0</v>
      </c>
      <c r="K127" s="167">
        <v>1.125</v>
      </c>
      <c r="L127" s="167">
        <v>5.375</v>
      </c>
      <c r="M127" s="167">
        <v>68.125</v>
      </c>
      <c r="N127" s="168" t="s">
        <v>118</v>
      </c>
      <c r="Q127" s="229"/>
      <c r="R127" s="229"/>
      <c r="U127" s="229"/>
      <c r="V127" s="229"/>
      <c r="Y127" s="229"/>
      <c r="Z127" s="229"/>
      <c r="AC127" s="140">
        <v>4</v>
      </c>
      <c r="AD127" s="238">
        <f t="shared" si="15"/>
        <v>1.1976047904191618</v>
      </c>
      <c r="AE127" s="140">
        <v>18</v>
      </c>
      <c r="AF127" s="241">
        <f t="shared" si="14"/>
        <v>1.0404624277456647</v>
      </c>
      <c r="AG127" s="140">
        <v>15</v>
      </c>
      <c r="AH127" s="241">
        <f t="shared" si="16"/>
        <v>2.109704641350211</v>
      </c>
      <c r="AI127" s="232">
        <v>5.3999999999999995</v>
      </c>
      <c r="AJ127" s="241">
        <f t="shared" si="17"/>
        <v>1.7763157894736841</v>
      </c>
      <c r="AK127" s="140"/>
      <c r="AL127" s="241"/>
      <c r="AO127" s="140">
        <v>8</v>
      </c>
      <c r="AP127" s="242">
        <f t="shared" ref="AP127:AP180" si="18">AO127/1511*100</f>
        <v>0.52945069490403707</v>
      </c>
      <c r="AQ127" s="137"/>
      <c r="AR127" s="57"/>
    </row>
    <row r="128" spans="1:44" ht="15.75" customHeight="1" thickBot="1" x14ac:dyDescent="0.3">
      <c r="A128" s="3">
        <v>2024</v>
      </c>
      <c r="B128" s="3">
        <v>7</v>
      </c>
      <c r="C128" s="3">
        <v>5</v>
      </c>
      <c r="D128" s="3">
        <v>21.1</v>
      </c>
      <c r="E128" s="4" t="s">
        <v>14</v>
      </c>
      <c r="F128" s="17" t="s">
        <v>16</v>
      </c>
      <c r="G128">
        <f t="shared" si="12"/>
        <v>6.1000000000000014</v>
      </c>
      <c r="H128" s="5">
        <v>45478</v>
      </c>
      <c r="I128" s="60">
        <f t="shared" si="8"/>
        <v>21.1</v>
      </c>
      <c r="J128" s="55">
        <v>2.6</v>
      </c>
      <c r="K128" s="167">
        <v>1</v>
      </c>
      <c r="L128" s="167">
        <v>3.875</v>
      </c>
      <c r="M128" s="167">
        <v>72</v>
      </c>
      <c r="N128" s="168" t="s">
        <v>117</v>
      </c>
      <c r="Q128" s="229"/>
      <c r="R128" s="229"/>
      <c r="U128" s="229"/>
      <c r="V128" s="229"/>
      <c r="Y128" s="229"/>
      <c r="Z128" s="229"/>
      <c r="AC128" s="140">
        <v>3</v>
      </c>
      <c r="AD128" s="238">
        <f t="shared" si="15"/>
        <v>0.89820359281437123</v>
      </c>
      <c r="AE128" s="140">
        <v>22</v>
      </c>
      <c r="AF128" s="241">
        <f t="shared" si="14"/>
        <v>1.2716763005780347</v>
      </c>
      <c r="AG128" s="140">
        <v>8</v>
      </c>
      <c r="AH128" s="241">
        <f t="shared" si="16"/>
        <v>1.1251758087201125</v>
      </c>
      <c r="AI128" s="232">
        <v>6</v>
      </c>
      <c r="AJ128" s="241">
        <f t="shared" si="17"/>
        <v>1.9736842105263157</v>
      </c>
      <c r="AK128" s="140"/>
      <c r="AL128" s="241"/>
      <c r="AO128" s="140">
        <v>6</v>
      </c>
      <c r="AP128" s="242">
        <f t="shared" si="18"/>
        <v>0.39708802117802777</v>
      </c>
      <c r="AQ128" s="137"/>
      <c r="AR128" s="57"/>
    </row>
    <row r="129" spans="1:44" ht="15.75" customHeight="1" thickBot="1" x14ac:dyDescent="0.3">
      <c r="A129" s="3">
        <v>2024</v>
      </c>
      <c r="B129" s="3">
        <v>7</v>
      </c>
      <c r="C129" s="3">
        <v>6</v>
      </c>
      <c r="D129" s="3">
        <v>21</v>
      </c>
      <c r="E129" s="4" t="s">
        <v>14</v>
      </c>
      <c r="F129" s="17" t="s">
        <v>16</v>
      </c>
      <c r="G129">
        <f t="shared" si="12"/>
        <v>6</v>
      </c>
      <c r="H129" s="5">
        <v>45479</v>
      </c>
      <c r="I129" s="60">
        <f t="shared" si="8"/>
        <v>21</v>
      </c>
      <c r="J129" s="55">
        <v>7</v>
      </c>
      <c r="K129" s="167">
        <v>0.875</v>
      </c>
      <c r="L129" s="167">
        <v>3.5</v>
      </c>
      <c r="M129" s="167">
        <v>77.75</v>
      </c>
      <c r="N129" s="168" t="s">
        <v>130</v>
      </c>
      <c r="Q129" s="229"/>
      <c r="R129" s="229"/>
      <c r="U129" s="229"/>
      <c r="V129" s="229"/>
      <c r="Y129" s="229"/>
      <c r="Z129" s="229"/>
      <c r="AC129" s="140">
        <v>2</v>
      </c>
      <c r="AD129" s="238">
        <f t="shared" si="15"/>
        <v>0.5988023952095809</v>
      </c>
      <c r="AE129" s="140">
        <v>35</v>
      </c>
      <c r="AF129" s="241">
        <f t="shared" si="14"/>
        <v>2.0231213872832372</v>
      </c>
      <c r="AG129" s="140">
        <v>4</v>
      </c>
      <c r="AH129" s="241">
        <f t="shared" si="16"/>
        <v>0.56258790436005623</v>
      </c>
      <c r="AI129" s="232">
        <v>4.5</v>
      </c>
      <c r="AJ129" s="241">
        <f t="shared" si="17"/>
        <v>1.4802631578947367</v>
      </c>
      <c r="AK129" s="140"/>
      <c r="AL129" s="241"/>
      <c r="AO129" s="140">
        <v>5</v>
      </c>
      <c r="AP129" s="242">
        <f t="shared" si="18"/>
        <v>0.33090668431502318</v>
      </c>
      <c r="AQ129" s="137"/>
      <c r="AR129" s="57"/>
    </row>
    <row r="130" spans="1:44" ht="15.75" customHeight="1" thickBot="1" x14ac:dyDescent="0.3">
      <c r="A130" s="3">
        <v>2024</v>
      </c>
      <c r="B130" s="3">
        <v>7</v>
      </c>
      <c r="C130" s="3">
        <v>7</v>
      </c>
      <c r="D130" s="3">
        <v>20.8</v>
      </c>
      <c r="E130" s="4" t="s">
        <v>14</v>
      </c>
      <c r="F130" s="17" t="s">
        <v>16</v>
      </c>
      <c r="G130">
        <f t="shared" si="12"/>
        <v>5.8000000000000007</v>
      </c>
      <c r="H130" s="5">
        <v>45480</v>
      </c>
      <c r="I130" s="60">
        <f t="shared" si="8"/>
        <v>20.8</v>
      </c>
      <c r="J130" s="55">
        <v>1.4</v>
      </c>
      <c r="K130" s="167">
        <v>0.75</v>
      </c>
      <c r="L130" s="167">
        <v>2.875</v>
      </c>
      <c r="M130" s="167">
        <v>85</v>
      </c>
      <c r="N130" s="168" t="s">
        <v>121</v>
      </c>
      <c r="Q130" s="229"/>
      <c r="R130" s="229"/>
      <c r="U130" s="229"/>
      <c r="V130" s="229"/>
      <c r="Y130" s="229"/>
      <c r="Z130" s="229"/>
      <c r="AC130" s="140">
        <v>1</v>
      </c>
      <c r="AD130" s="238">
        <f t="shared" si="15"/>
        <v>0.29940119760479045</v>
      </c>
      <c r="AE130" s="140">
        <v>42</v>
      </c>
      <c r="AF130" s="241">
        <f t="shared" si="14"/>
        <v>2.4277456647398843</v>
      </c>
      <c r="AG130" s="140">
        <v>6</v>
      </c>
      <c r="AH130" s="241">
        <f t="shared" si="16"/>
        <v>0.8438818565400843</v>
      </c>
      <c r="AI130" s="232">
        <v>5.3999999999999995</v>
      </c>
      <c r="AJ130" s="241">
        <f t="shared" si="17"/>
        <v>1.7763157894736841</v>
      </c>
      <c r="AK130" s="140">
        <v>4</v>
      </c>
      <c r="AL130" s="241">
        <f>AK130/720*100</f>
        <v>0.55555555555555558</v>
      </c>
      <c r="AO130" s="140">
        <v>8</v>
      </c>
      <c r="AP130" s="242">
        <f t="shared" si="18"/>
        <v>0.52945069490403707</v>
      </c>
      <c r="AQ130" s="137"/>
      <c r="AR130" s="57"/>
    </row>
    <row r="131" spans="1:44" ht="15.75" customHeight="1" thickBot="1" x14ac:dyDescent="0.3">
      <c r="A131" s="3">
        <v>2024</v>
      </c>
      <c r="B131" s="3">
        <v>7</v>
      </c>
      <c r="C131" s="3">
        <v>8</v>
      </c>
      <c r="D131" s="3">
        <v>20.2</v>
      </c>
      <c r="E131" s="4" t="s">
        <v>14</v>
      </c>
      <c r="F131" s="17" t="s">
        <v>16</v>
      </c>
      <c r="G131">
        <f t="shared" si="12"/>
        <v>5.1999999999999993</v>
      </c>
      <c r="H131" s="5">
        <v>45481</v>
      </c>
      <c r="I131" s="60">
        <f t="shared" ref="I131:I194" si="19">D131</f>
        <v>20.2</v>
      </c>
      <c r="J131" s="55">
        <v>17.8</v>
      </c>
      <c r="K131" s="167">
        <v>0.875</v>
      </c>
      <c r="L131" s="167">
        <v>5.625</v>
      </c>
      <c r="M131" s="167">
        <v>81.875</v>
      </c>
      <c r="N131" s="168" t="s">
        <v>124</v>
      </c>
      <c r="Q131" s="229"/>
      <c r="R131" s="229"/>
      <c r="U131" s="229"/>
      <c r="V131" s="229"/>
      <c r="Y131" s="229"/>
      <c r="Z131" s="229"/>
      <c r="AE131" s="140">
        <v>38</v>
      </c>
      <c r="AF131" s="241">
        <f t="shared" si="14"/>
        <v>2.1965317919075145</v>
      </c>
      <c r="AG131" s="140">
        <v>2</v>
      </c>
      <c r="AH131" s="241">
        <f t="shared" si="16"/>
        <v>0.28129395218002812</v>
      </c>
      <c r="AI131" s="232">
        <v>2.4</v>
      </c>
      <c r="AJ131" s="241">
        <f t="shared" si="17"/>
        <v>0.78947368421052633</v>
      </c>
      <c r="AK131" s="140">
        <v>13</v>
      </c>
      <c r="AL131" s="241">
        <f t="shared" ref="AL131:AL170" si="20">AK131/720*100</f>
        <v>1.8055555555555554</v>
      </c>
      <c r="AO131" s="140">
        <v>7</v>
      </c>
      <c r="AP131" s="242">
        <f t="shared" si="18"/>
        <v>0.46326935804103242</v>
      </c>
      <c r="AQ131" s="137"/>
      <c r="AR131" s="57"/>
    </row>
    <row r="132" spans="1:44" ht="15.75" customHeight="1" thickBot="1" x14ac:dyDescent="0.3">
      <c r="A132" s="3">
        <v>2024</v>
      </c>
      <c r="B132" s="3">
        <v>7</v>
      </c>
      <c r="C132" s="3">
        <v>9</v>
      </c>
      <c r="D132" s="3">
        <v>18.8</v>
      </c>
      <c r="E132" s="4" t="s">
        <v>14</v>
      </c>
      <c r="F132" s="17" t="s">
        <v>16</v>
      </c>
      <c r="G132">
        <f t="shared" si="12"/>
        <v>3.8000000000000007</v>
      </c>
      <c r="H132" s="5">
        <v>45482</v>
      </c>
      <c r="I132" s="60">
        <f t="shared" si="19"/>
        <v>18.8</v>
      </c>
      <c r="J132" s="55">
        <v>1.7</v>
      </c>
      <c r="K132" s="167">
        <v>1</v>
      </c>
      <c r="L132" s="167">
        <v>4.25</v>
      </c>
      <c r="M132" s="167">
        <v>89.125</v>
      </c>
      <c r="N132" s="168" t="s">
        <v>129</v>
      </c>
      <c r="Q132" s="229"/>
      <c r="R132" s="229"/>
      <c r="U132" s="229"/>
      <c r="V132" s="229"/>
      <c r="Y132" s="229"/>
      <c r="Z132" s="229"/>
      <c r="AE132" s="140">
        <v>45</v>
      </c>
      <c r="AF132" s="241">
        <f t="shared" si="14"/>
        <v>2.601156069364162</v>
      </c>
      <c r="AG132" s="140">
        <v>5</v>
      </c>
      <c r="AH132" s="241">
        <f t="shared" si="16"/>
        <v>0.70323488045007032</v>
      </c>
      <c r="AI132" s="232">
        <v>3</v>
      </c>
      <c r="AJ132" s="241">
        <f t="shared" si="17"/>
        <v>0.98684210526315785</v>
      </c>
      <c r="AK132" s="140">
        <v>18</v>
      </c>
      <c r="AL132" s="241">
        <f t="shared" si="20"/>
        <v>2.5</v>
      </c>
      <c r="AO132" s="140">
        <v>12</v>
      </c>
      <c r="AP132" s="242">
        <f t="shared" si="18"/>
        <v>0.79417604235605554</v>
      </c>
      <c r="AQ132" s="137"/>
      <c r="AR132" s="57"/>
    </row>
    <row r="133" spans="1:44" ht="15.75" customHeight="1" thickBot="1" x14ac:dyDescent="0.3">
      <c r="A133" s="3">
        <v>2024</v>
      </c>
      <c r="B133" s="3">
        <v>7</v>
      </c>
      <c r="C133" s="3">
        <v>10</v>
      </c>
      <c r="D133" s="3">
        <v>18.600000000000001</v>
      </c>
      <c r="E133" s="4" t="s">
        <v>14</v>
      </c>
      <c r="F133" s="17" t="s">
        <v>16</v>
      </c>
      <c r="G133">
        <f t="shared" si="12"/>
        <v>3.6000000000000014</v>
      </c>
      <c r="H133" s="5">
        <v>45483</v>
      </c>
      <c r="I133" s="60">
        <f t="shared" si="19"/>
        <v>18.600000000000001</v>
      </c>
      <c r="J133" s="55">
        <v>4.3</v>
      </c>
      <c r="K133" s="167">
        <v>1.375</v>
      </c>
      <c r="L133" s="167">
        <v>3.875</v>
      </c>
      <c r="M133" s="167">
        <v>74.125</v>
      </c>
      <c r="N133" s="168" t="s">
        <v>122</v>
      </c>
      <c r="Q133" s="229"/>
      <c r="R133" s="229"/>
      <c r="U133" s="229"/>
      <c r="V133" s="229"/>
      <c r="Y133" s="229"/>
      <c r="Z133" s="229"/>
      <c r="AE133" s="140">
        <v>32</v>
      </c>
      <c r="AF133" s="241">
        <f t="shared" si="14"/>
        <v>1.8497109826589597</v>
      </c>
      <c r="AG133" s="140">
        <v>3</v>
      </c>
      <c r="AH133" s="241">
        <f t="shared" si="16"/>
        <v>0.42194092827004215</v>
      </c>
      <c r="AI133" s="232">
        <v>3.5999999999999996</v>
      </c>
      <c r="AJ133" s="241">
        <f t="shared" si="17"/>
        <v>1.1842105263157894</v>
      </c>
      <c r="AK133" s="140">
        <v>32</v>
      </c>
      <c r="AL133" s="241">
        <f t="shared" si="20"/>
        <v>4.4444444444444446</v>
      </c>
      <c r="AO133" s="140">
        <v>15</v>
      </c>
      <c r="AP133" s="242">
        <f t="shared" si="18"/>
        <v>0.9927200529450696</v>
      </c>
      <c r="AQ133" s="137"/>
      <c r="AR133" s="57"/>
    </row>
    <row r="134" spans="1:44" ht="15.75" customHeight="1" thickBot="1" x14ac:dyDescent="0.3">
      <c r="A134" s="3">
        <v>2024</v>
      </c>
      <c r="B134" s="3">
        <v>7</v>
      </c>
      <c r="C134" s="3">
        <v>11</v>
      </c>
      <c r="D134" s="3">
        <v>20.8</v>
      </c>
      <c r="E134" s="4" t="s">
        <v>14</v>
      </c>
      <c r="F134" s="17" t="s">
        <v>16</v>
      </c>
      <c r="G134">
        <f t="shared" si="12"/>
        <v>5.8000000000000007</v>
      </c>
      <c r="H134" s="5">
        <v>45484</v>
      </c>
      <c r="I134" s="60">
        <f t="shared" si="19"/>
        <v>20.8</v>
      </c>
      <c r="J134" s="55">
        <v>0</v>
      </c>
      <c r="K134" s="167">
        <v>0.875</v>
      </c>
      <c r="L134" s="167">
        <v>3.625</v>
      </c>
      <c r="M134" s="167">
        <v>68.875</v>
      </c>
      <c r="N134" s="168" t="s">
        <v>118</v>
      </c>
      <c r="Q134" s="229"/>
      <c r="R134" s="229"/>
      <c r="U134" s="229"/>
      <c r="V134" s="229"/>
      <c r="Y134" s="229"/>
      <c r="Z134" s="229"/>
      <c r="AE134" s="140">
        <v>30</v>
      </c>
      <c r="AF134" s="241">
        <f t="shared" si="14"/>
        <v>1.7341040462427744</v>
      </c>
      <c r="AG134" s="140">
        <v>9</v>
      </c>
      <c r="AH134" s="241">
        <f t="shared" si="16"/>
        <v>1.2658227848101267</v>
      </c>
      <c r="AI134" s="232">
        <v>11</v>
      </c>
      <c r="AJ134" s="241">
        <f t="shared" si="17"/>
        <v>3.6184210526315792</v>
      </c>
      <c r="AK134" s="140">
        <v>22</v>
      </c>
      <c r="AL134" s="241">
        <f t="shared" si="20"/>
        <v>3.0555555555555554</v>
      </c>
      <c r="AO134" s="140">
        <v>25</v>
      </c>
      <c r="AP134" s="242">
        <f t="shared" si="18"/>
        <v>1.6545334215751157</v>
      </c>
      <c r="AQ134" s="137"/>
      <c r="AR134" s="57"/>
    </row>
    <row r="135" spans="1:44" ht="15.75" customHeight="1" thickBot="1" x14ac:dyDescent="0.3">
      <c r="A135" s="3">
        <v>2024</v>
      </c>
      <c r="B135" s="3">
        <v>7</v>
      </c>
      <c r="C135" s="3">
        <v>12</v>
      </c>
      <c r="D135" s="3">
        <v>21.4</v>
      </c>
      <c r="E135" s="4" t="s">
        <v>14</v>
      </c>
      <c r="F135" s="17" t="s">
        <v>16</v>
      </c>
      <c r="G135">
        <f t="shared" si="12"/>
        <v>6.3999999999999986</v>
      </c>
      <c r="H135" s="5">
        <v>45485</v>
      </c>
      <c r="I135" s="60">
        <f t="shared" si="19"/>
        <v>21.4</v>
      </c>
      <c r="J135" s="55">
        <v>2.4</v>
      </c>
      <c r="K135" s="167">
        <v>0.5</v>
      </c>
      <c r="L135" s="167">
        <v>3.25</v>
      </c>
      <c r="M135" s="167">
        <v>76.25</v>
      </c>
      <c r="N135" s="168" t="s">
        <v>125</v>
      </c>
      <c r="Q135" s="229"/>
      <c r="R135" s="229"/>
      <c r="U135" s="229"/>
      <c r="V135" s="229"/>
      <c r="Y135" s="229"/>
      <c r="Z135" s="229"/>
      <c r="AE135" s="140">
        <v>40</v>
      </c>
      <c r="AF135" s="241">
        <f t="shared" si="14"/>
        <v>2.3121387283236992</v>
      </c>
      <c r="AG135" s="140">
        <v>7</v>
      </c>
      <c r="AH135" s="241">
        <f t="shared" si="16"/>
        <v>0.98452883263009849</v>
      </c>
      <c r="AI135" s="232">
        <v>14</v>
      </c>
      <c r="AJ135" s="241">
        <f t="shared" si="17"/>
        <v>4.6052631578947363</v>
      </c>
      <c r="AK135" s="140">
        <v>28</v>
      </c>
      <c r="AL135" s="241">
        <f t="shared" si="20"/>
        <v>3.8888888888888888</v>
      </c>
      <c r="AO135" s="140">
        <v>19</v>
      </c>
      <c r="AP135" s="242">
        <f t="shared" si="18"/>
        <v>1.2574454003970881</v>
      </c>
      <c r="AQ135" s="137"/>
      <c r="AR135" s="57"/>
    </row>
    <row r="136" spans="1:44" ht="15.75" customHeight="1" thickBot="1" x14ac:dyDescent="0.3">
      <c r="A136" s="3">
        <v>2024</v>
      </c>
      <c r="B136" s="3">
        <v>7</v>
      </c>
      <c r="C136" s="3">
        <v>13</v>
      </c>
      <c r="D136" s="3">
        <v>22</v>
      </c>
      <c r="E136" s="4" t="s">
        <v>14</v>
      </c>
      <c r="F136" s="17" t="s">
        <v>16</v>
      </c>
      <c r="G136">
        <f t="shared" si="12"/>
        <v>7</v>
      </c>
      <c r="H136" s="5">
        <v>45486</v>
      </c>
      <c r="I136" s="60">
        <f t="shared" si="19"/>
        <v>22</v>
      </c>
      <c r="J136" s="55">
        <v>0</v>
      </c>
      <c r="K136" s="167">
        <v>1.125</v>
      </c>
      <c r="L136" s="167">
        <v>3.875</v>
      </c>
      <c r="M136" s="167">
        <v>65.25</v>
      </c>
      <c r="N136" s="168" t="s">
        <v>130</v>
      </c>
      <c r="Q136" s="229"/>
      <c r="R136" s="229"/>
      <c r="U136" s="229"/>
      <c r="V136" s="229"/>
      <c r="Y136" s="229"/>
      <c r="Z136" s="229"/>
      <c r="AE136" s="140">
        <v>50</v>
      </c>
      <c r="AF136" s="241">
        <f t="shared" si="14"/>
        <v>2.8901734104046244</v>
      </c>
      <c r="AG136" s="140">
        <v>12</v>
      </c>
      <c r="AH136" s="241">
        <f t="shared" si="16"/>
        <v>1.6877637130801686</v>
      </c>
      <c r="AI136" s="232">
        <v>26</v>
      </c>
      <c r="AJ136" s="241">
        <f t="shared" si="17"/>
        <v>8.5526315789473681</v>
      </c>
      <c r="AK136" s="140">
        <v>31</v>
      </c>
      <c r="AL136" s="241">
        <f t="shared" si="20"/>
        <v>4.3055555555555554</v>
      </c>
      <c r="AO136" s="140">
        <v>32</v>
      </c>
      <c r="AP136" s="242">
        <f t="shared" si="18"/>
        <v>2.1178027796161483</v>
      </c>
      <c r="AQ136" s="137"/>
      <c r="AR136" s="57"/>
    </row>
    <row r="137" spans="1:44" ht="15.75" customHeight="1" thickBot="1" x14ac:dyDescent="0.3">
      <c r="A137" s="3">
        <v>2024</v>
      </c>
      <c r="B137" s="3">
        <v>7</v>
      </c>
      <c r="C137" s="3">
        <v>14</v>
      </c>
      <c r="D137" s="3">
        <v>22.3</v>
      </c>
      <c r="E137" s="4" t="s">
        <v>14</v>
      </c>
      <c r="F137" s="17" t="s">
        <v>16</v>
      </c>
      <c r="G137">
        <f t="shared" si="12"/>
        <v>7.3000000000000007</v>
      </c>
      <c r="H137" s="5">
        <v>45487</v>
      </c>
      <c r="I137" s="60">
        <f t="shared" si="19"/>
        <v>22.3</v>
      </c>
      <c r="J137" s="55">
        <v>0</v>
      </c>
      <c r="K137" s="167">
        <v>0.75</v>
      </c>
      <c r="L137" s="167">
        <v>3.375</v>
      </c>
      <c r="M137" s="167">
        <v>64.75</v>
      </c>
      <c r="N137" s="168" t="s">
        <v>127</v>
      </c>
      <c r="Q137" s="229"/>
      <c r="R137" s="229"/>
      <c r="U137" s="229"/>
      <c r="V137" s="229"/>
      <c r="Y137" s="229"/>
      <c r="Z137" s="229"/>
      <c r="AE137" s="140">
        <v>57</v>
      </c>
      <c r="AF137" s="241">
        <f t="shared" si="14"/>
        <v>3.2947976878612715</v>
      </c>
      <c r="AG137" s="140">
        <v>14</v>
      </c>
      <c r="AH137" s="241">
        <f t="shared" si="16"/>
        <v>1.969057665260197</v>
      </c>
      <c r="AI137" s="232">
        <v>8.4</v>
      </c>
      <c r="AJ137" s="241">
        <f t="shared" si="17"/>
        <v>2.7631578947368425</v>
      </c>
      <c r="AK137" s="140">
        <v>35</v>
      </c>
      <c r="AL137" s="241">
        <f t="shared" si="20"/>
        <v>4.8611111111111116</v>
      </c>
      <c r="AO137" s="140">
        <v>36</v>
      </c>
      <c r="AP137" s="242">
        <f t="shared" si="18"/>
        <v>2.3825281270681669</v>
      </c>
      <c r="AQ137" s="137"/>
      <c r="AR137" s="57"/>
    </row>
    <row r="138" spans="1:44" ht="15.75" customHeight="1" thickBot="1" x14ac:dyDescent="0.3">
      <c r="A138" s="3">
        <v>2024</v>
      </c>
      <c r="B138" s="3">
        <v>7</v>
      </c>
      <c r="C138" s="3">
        <v>15</v>
      </c>
      <c r="D138" s="3">
        <v>24.1</v>
      </c>
      <c r="E138" s="4" t="s">
        <v>14</v>
      </c>
      <c r="F138" s="17" t="s">
        <v>16</v>
      </c>
      <c r="G138">
        <f t="shared" si="12"/>
        <v>9.1000000000000014</v>
      </c>
      <c r="H138" s="5">
        <v>45488</v>
      </c>
      <c r="I138" s="60">
        <f t="shared" si="19"/>
        <v>24.1</v>
      </c>
      <c r="J138" s="55">
        <v>0</v>
      </c>
      <c r="K138" s="167">
        <v>1.25</v>
      </c>
      <c r="L138" s="167">
        <v>3.625</v>
      </c>
      <c r="M138" s="167">
        <v>62</v>
      </c>
      <c r="N138" s="168" t="s">
        <v>130</v>
      </c>
      <c r="Q138" s="229"/>
      <c r="R138" s="229"/>
      <c r="U138" s="229"/>
      <c r="V138" s="229"/>
      <c r="Y138" s="229"/>
      <c r="Z138" s="229"/>
      <c r="AE138" s="140">
        <v>55</v>
      </c>
      <c r="AF138" s="241">
        <f t="shared" si="14"/>
        <v>3.1791907514450863</v>
      </c>
      <c r="AG138" s="140">
        <v>16</v>
      </c>
      <c r="AH138" s="241">
        <f t="shared" si="16"/>
        <v>2.2503516174402249</v>
      </c>
      <c r="AI138" s="232">
        <v>7.1999999999999993</v>
      </c>
      <c r="AJ138" s="241">
        <f t="shared" si="17"/>
        <v>2.3684210526315788</v>
      </c>
      <c r="AK138" s="140">
        <v>27</v>
      </c>
      <c r="AL138" s="241">
        <f t="shared" si="20"/>
        <v>3.75</v>
      </c>
      <c r="AO138" s="140">
        <v>41</v>
      </c>
      <c r="AP138" s="242">
        <f t="shared" si="18"/>
        <v>2.7134348113831899</v>
      </c>
      <c r="AQ138" s="137"/>
      <c r="AR138" s="57"/>
    </row>
    <row r="139" spans="1:44" ht="15.75" customHeight="1" thickBot="1" x14ac:dyDescent="0.3">
      <c r="A139" s="3">
        <v>2024</v>
      </c>
      <c r="B139" s="3">
        <v>7</v>
      </c>
      <c r="C139" s="3">
        <v>16</v>
      </c>
      <c r="D139" s="3">
        <v>22.1</v>
      </c>
      <c r="E139" s="4" t="s">
        <v>14</v>
      </c>
      <c r="F139" s="17" t="s">
        <v>16</v>
      </c>
      <c r="G139">
        <f t="shared" si="12"/>
        <v>7.1000000000000014</v>
      </c>
      <c r="H139" s="5">
        <v>45489</v>
      </c>
      <c r="I139" s="60">
        <f t="shared" si="19"/>
        <v>22.1</v>
      </c>
      <c r="J139" s="55">
        <v>1</v>
      </c>
      <c r="K139" s="167">
        <v>0.75</v>
      </c>
      <c r="L139" s="167">
        <v>3.375</v>
      </c>
      <c r="M139" s="167">
        <v>82.375</v>
      </c>
      <c r="N139" s="168" t="s">
        <v>124</v>
      </c>
      <c r="Q139" s="229"/>
      <c r="R139" s="229"/>
      <c r="U139" s="229"/>
      <c r="V139" s="229"/>
      <c r="Y139" s="229"/>
      <c r="Z139" s="229"/>
      <c r="AE139" s="140">
        <v>53</v>
      </c>
      <c r="AF139" s="241">
        <f t="shared" si="14"/>
        <v>3.0635838150289016</v>
      </c>
      <c r="AG139" s="140">
        <v>10</v>
      </c>
      <c r="AH139" s="241">
        <f t="shared" si="16"/>
        <v>1.4064697609001406</v>
      </c>
      <c r="AI139" s="232">
        <v>6</v>
      </c>
      <c r="AJ139" s="241">
        <f t="shared" si="17"/>
        <v>1.9736842105263157</v>
      </c>
      <c r="AK139" s="140">
        <v>33</v>
      </c>
      <c r="AL139" s="241">
        <f t="shared" si="20"/>
        <v>4.583333333333333</v>
      </c>
      <c r="AO139" s="140">
        <v>31</v>
      </c>
      <c r="AP139" s="242">
        <f t="shared" si="18"/>
        <v>2.0516214427531434</v>
      </c>
      <c r="AQ139" s="137"/>
      <c r="AR139" s="57"/>
    </row>
    <row r="140" spans="1:44" ht="15.75" customHeight="1" thickBot="1" x14ac:dyDescent="0.3">
      <c r="A140" s="3">
        <v>2024</v>
      </c>
      <c r="B140" s="3">
        <v>7</v>
      </c>
      <c r="C140" s="3">
        <v>17</v>
      </c>
      <c r="D140" s="3">
        <v>23.6</v>
      </c>
      <c r="E140" s="4" t="s">
        <v>14</v>
      </c>
      <c r="F140" s="17" t="s">
        <v>16</v>
      </c>
      <c r="G140">
        <f t="shared" si="12"/>
        <v>8.6000000000000014</v>
      </c>
      <c r="H140" s="5">
        <v>45490</v>
      </c>
      <c r="I140" s="60">
        <f t="shared" si="19"/>
        <v>23.6</v>
      </c>
      <c r="J140" s="55">
        <v>0</v>
      </c>
      <c r="K140" s="167">
        <v>1.5</v>
      </c>
      <c r="L140" s="167">
        <v>4.625</v>
      </c>
      <c r="M140" s="167">
        <v>68.875</v>
      </c>
      <c r="N140" s="168" t="s">
        <v>121</v>
      </c>
      <c r="Q140" s="229"/>
      <c r="R140" s="229"/>
      <c r="U140" s="229"/>
      <c r="V140" s="229"/>
      <c r="Y140" s="229"/>
      <c r="Z140" s="229"/>
      <c r="AE140" s="140">
        <v>48</v>
      </c>
      <c r="AF140" s="241">
        <f t="shared" si="14"/>
        <v>2.7745664739884393</v>
      </c>
      <c r="AG140" s="140">
        <v>13</v>
      </c>
      <c r="AH140" s="241">
        <f t="shared" si="16"/>
        <v>1.8284106891701828</v>
      </c>
      <c r="AI140" s="232">
        <v>6.6</v>
      </c>
      <c r="AJ140" s="241">
        <f t="shared" si="17"/>
        <v>2.1710526315789473</v>
      </c>
      <c r="AK140" s="140">
        <v>29</v>
      </c>
      <c r="AL140" s="241">
        <f t="shared" si="20"/>
        <v>4.0277777777777777</v>
      </c>
      <c r="AO140" s="140">
        <v>48</v>
      </c>
      <c r="AP140" s="242">
        <f t="shared" si="18"/>
        <v>3.1767041694242222</v>
      </c>
      <c r="AQ140" s="137"/>
      <c r="AR140" s="57"/>
    </row>
    <row r="141" spans="1:44" ht="15.75" customHeight="1" thickBot="1" x14ac:dyDescent="0.3">
      <c r="A141" s="3">
        <v>2024</v>
      </c>
      <c r="B141" s="3">
        <v>7</v>
      </c>
      <c r="C141" s="3">
        <v>18</v>
      </c>
      <c r="D141" s="3">
        <v>23.5</v>
      </c>
      <c r="E141" s="4" t="s">
        <v>14</v>
      </c>
      <c r="F141" s="17" t="s">
        <v>16</v>
      </c>
      <c r="G141">
        <f t="shared" si="12"/>
        <v>8.5</v>
      </c>
      <c r="H141" s="5">
        <v>45491</v>
      </c>
      <c r="I141" s="60">
        <f t="shared" si="19"/>
        <v>23.5</v>
      </c>
      <c r="J141" s="55">
        <v>0.3</v>
      </c>
      <c r="K141" s="167">
        <v>1.75</v>
      </c>
      <c r="L141" s="167">
        <v>5.625</v>
      </c>
      <c r="M141" s="167">
        <v>68.25</v>
      </c>
      <c r="N141" s="168" t="s">
        <v>120</v>
      </c>
      <c r="Q141" s="229"/>
      <c r="R141" s="229"/>
      <c r="U141" s="229"/>
      <c r="V141" s="229"/>
      <c r="Y141" s="229"/>
      <c r="Z141" s="229"/>
      <c r="AE141" s="140">
        <v>52</v>
      </c>
      <c r="AF141" s="241">
        <f t="shared" si="14"/>
        <v>3.0057803468208091</v>
      </c>
      <c r="AG141" s="140">
        <v>9</v>
      </c>
      <c r="AH141" s="241">
        <f t="shared" si="16"/>
        <v>1.2658227848101267</v>
      </c>
      <c r="AI141" s="232">
        <v>6</v>
      </c>
      <c r="AJ141" s="241">
        <f t="shared" si="17"/>
        <v>1.9736842105263157</v>
      </c>
      <c r="AK141" s="140">
        <v>14</v>
      </c>
      <c r="AL141" s="241">
        <f t="shared" si="20"/>
        <v>1.9444444444444444</v>
      </c>
      <c r="AO141" s="140">
        <v>36</v>
      </c>
      <c r="AP141" s="242">
        <f t="shared" si="18"/>
        <v>2.3825281270681669</v>
      </c>
      <c r="AQ141" s="137"/>
      <c r="AR141" s="57"/>
    </row>
    <row r="142" spans="1:44" ht="15.75" customHeight="1" thickBot="1" x14ac:dyDescent="0.3">
      <c r="A142" s="3">
        <v>2024</v>
      </c>
      <c r="B142" s="3">
        <v>7</v>
      </c>
      <c r="C142" s="3">
        <v>19</v>
      </c>
      <c r="D142" s="3">
        <v>21.7</v>
      </c>
      <c r="E142" s="4" t="s">
        <v>14</v>
      </c>
      <c r="F142" s="17" t="s">
        <v>16</v>
      </c>
      <c r="G142">
        <f t="shared" si="12"/>
        <v>6.6999999999999993</v>
      </c>
      <c r="H142" s="5">
        <v>45492</v>
      </c>
      <c r="I142" s="60">
        <f t="shared" si="19"/>
        <v>21.7</v>
      </c>
      <c r="J142" s="55">
        <v>5.7</v>
      </c>
      <c r="K142" s="167">
        <v>2.125</v>
      </c>
      <c r="L142" s="167">
        <v>5.25</v>
      </c>
      <c r="M142" s="167">
        <v>74.75</v>
      </c>
      <c r="N142" s="168" t="s">
        <v>122</v>
      </c>
      <c r="Q142" s="229"/>
      <c r="R142" s="229"/>
      <c r="U142" s="229"/>
      <c r="V142" s="229"/>
      <c r="Y142" s="229"/>
      <c r="Z142" s="229"/>
      <c r="AE142" s="140">
        <v>49</v>
      </c>
      <c r="AF142" s="241">
        <f t="shared" si="14"/>
        <v>2.8323699421965318</v>
      </c>
      <c r="AG142" s="140">
        <v>4</v>
      </c>
      <c r="AH142" s="241">
        <f t="shared" si="16"/>
        <v>0.56258790436005623</v>
      </c>
      <c r="AI142" s="232">
        <v>4.2</v>
      </c>
      <c r="AJ142" s="241">
        <f t="shared" si="17"/>
        <v>1.3815789473684212</v>
      </c>
      <c r="AK142" s="140">
        <v>25</v>
      </c>
      <c r="AL142" s="241">
        <f t="shared" si="20"/>
        <v>3.4722222222222223</v>
      </c>
      <c r="AO142" s="140">
        <v>27</v>
      </c>
      <c r="AP142" s="242">
        <f t="shared" si="18"/>
        <v>1.786896095301125</v>
      </c>
      <c r="AQ142" s="137"/>
      <c r="AR142" s="57"/>
    </row>
    <row r="143" spans="1:44" ht="15.75" customHeight="1" thickBot="1" x14ac:dyDescent="0.3">
      <c r="A143" s="3">
        <v>2024</v>
      </c>
      <c r="B143" s="3">
        <v>7</v>
      </c>
      <c r="C143" s="3">
        <v>20</v>
      </c>
      <c r="D143" s="3">
        <v>20.399999999999999</v>
      </c>
      <c r="E143" s="4" t="s">
        <v>14</v>
      </c>
      <c r="F143" s="17" t="s">
        <v>16</v>
      </c>
      <c r="G143">
        <f t="shared" si="12"/>
        <v>5.3999999999999986</v>
      </c>
      <c r="H143" s="5">
        <v>45493</v>
      </c>
      <c r="I143" s="60">
        <f t="shared" si="19"/>
        <v>20.399999999999999</v>
      </c>
      <c r="J143" s="55">
        <v>0</v>
      </c>
      <c r="K143" s="167">
        <v>1.125</v>
      </c>
      <c r="L143" s="167">
        <v>3.375</v>
      </c>
      <c r="M143" s="167">
        <v>76.25</v>
      </c>
      <c r="N143" s="168" t="s">
        <v>117</v>
      </c>
      <c r="Q143" s="229"/>
      <c r="R143" s="229"/>
      <c r="U143" s="229"/>
      <c r="V143" s="229"/>
      <c r="Y143" s="229"/>
      <c r="Z143" s="229"/>
      <c r="AE143" s="140">
        <v>54</v>
      </c>
      <c r="AF143" s="241">
        <f t="shared" si="14"/>
        <v>3.1213872832369942</v>
      </c>
      <c r="AG143" s="140">
        <v>8</v>
      </c>
      <c r="AH143" s="241">
        <f t="shared" si="16"/>
        <v>1.1251758087201125</v>
      </c>
      <c r="AI143" s="232">
        <v>5.3999999999999995</v>
      </c>
      <c r="AJ143" s="241">
        <f t="shared" si="17"/>
        <v>1.7763157894736841</v>
      </c>
      <c r="AK143" s="140">
        <v>12</v>
      </c>
      <c r="AL143" s="241">
        <f t="shared" si="20"/>
        <v>1.6666666666666667</v>
      </c>
      <c r="AO143" s="140">
        <v>58</v>
      </c>
      <c r="AP143" s="242">
        <f t="shared" si="18"/>
        <v>3.8385175380542687</v>
      </c>
      <c r="AQ143" s="137"/>
      <c r="AR143" s="57"/>
    </row>
    <row r="144" spans="1:44" ht="15.75" customHeight="1" thickBot="1" x14ac:dyDescent="0.3">
      <c r="A144" s="3">
        <v>2024</v>
      </c>
      <c r="B144" s="3">
        <v>7</v>
      </c>
      <c r="C144" s="3">
        <v>21</v>
      </c>
      <c r="D144" s="3">
        <v>19.5</v>
      </c>
      <c r="E144" s="4" t="s">
        <v>14</v>
      </c>
      <c r="F144" s="17" t="s">
        <v>16</v>
      </c>
      <c r="G144">
        <f t="shared" si="12"/>
        <v>4.5</v>
      </c>
      <c r="H144" s="5">
        <v>45494</v>
      </c>
      <c r="I144" s="60">
        <f t="shared" si="19"/>
        <v>19.5</v>
      </c>
      <c r="J144" s="55">
        <v>4.2</v>
      </c>
      <c r="K144" s="167">
        <v>1.875</v>
      </c>
      <c r="L144" s="167">
        <v>5.5</v>
      </c>
      <c r="M144" s="167">
        <v>81.5</v>
      </c>
      <c r="N144" s="168" t="s">
        <v>122</v>
      </c>
      <c r="Q144" s="229"/>
      <c r="R144" s="229"/>
      <c r="U144" s="229"/>
      <c r="V144" s="229"/>
      <c r="Y144" s="229"/>
      <c r="Z144" s="229"/>
      <c r="AE144" s="140">
        <v>46</v>
      </c>
      <c r="AF144" s="241">
        <f t="shared" si="14"/>
        <v>2.6589595375722546</v>
      </c>
      <c r="AG144" s="140">
        <v>5</v>
      </c>
      <c r="AH144" s="241">
        <f t="shared" si="16"/>
        <v>0.70323488045007032</v>
      </c>
      <c r="AI144" s="232">
        <v>3.5999999999999996</v>
      </c>
      <c r="AJ144" s="241">
        <f t="shared" si="17"/>
        <v>1.1842105263157894</v>
      </c>
      <c r="AK144" s="140">
        <v>7</v>
      </c>
      <c r="AL144" s="241">
        <f t="shared" si="20"/>
        <v>0.97222222222222221</v>
      </c>
      <c r="AO144" s="140">
        <v>42</v>
      </c>
      <c r="AP144" s="242">
        <f t="shared" si="18"/>
        <v>2.7796161482461947</v>
      </c>
      <c r="AQ144" s="137"/>
      <c r="AR144" s="57"/>
    </row>
    <row r="145" spans="1:44" ht="15.75" customHeight="1" thickBot="1" x14ac:dyDescent="0.3">
      <c r="A145" s="3">
        <v>2024</v>
      </c>
      <c r="B145" s="3">
        <v>7</v>
      </c>
      <c r="C145" s="3">
        <v>22</v>
      </c>
      <c r="D145" s="3">
        <v>20.100000000000001</v>
      </c>
      <c r="E145" s="4" t="s">
        <v>14</v>
      </c>
      <c r="F145" s="17" t="s">
        <v>16</v>
      </c>
      <c r="G145">
        <f t="shared" si="12"/>
        <v>5.1000000000000014</v>
      </c>
      <c r="H145" s="5">
        <v>45495</v>
      </c>
      <c r="I145" s="60">
        <f t="shared" si="19"/>
        <v>20.100000000000001</v>
      </c>
      <c r="J145" s="55">
        <v>9.1999999999999993</v>
      </c>
      <c r="K145" s="167">
        <v>1</v>
      </c>
      <c r="L145" s="167">
        <v>4.375</v>
      </c>
      <c r="M145" s="167">
        <v>79.5</v>
      </c>
      <c r="N145" s="168" t="s">
        <v>117</v>
      </c>
      <c r="Q145" s="229"/>
      <c r="R145" s="229"/>
      <c r="U145" s="229"/>
      <c r="V145" s="229"/>
      <c r="Y145" s="229"/>
      <c r="Z145" s="229"/>
      <c r="AE145" s="140">
        <v>38</v>
      </c>
      <c r="AF145" s="241">
        <f t="shared" si="14"/>
        <v>2.1965317919075145</v>
      </c>
      <c r="AG145" s="140">
        <v>2</v>
      </c>
      <c r="AH145" s="241">
        <f t="shared" si="16"/>
        <v>0.28129395218002812</v>
      </c>
      <c r="AI145" s="232">
        <v>2.4</v>
      </c>
      <c r="AJ145" s="241">
        <f t="shared" si="17"/>
        <v>0.78947368421052633</v>
      </c>
      <c r="AK145" s="140">
        <v>19</v>
      </c>
      <c r="AL145" s="241">
        <f t="shared" si="20"/>
        <v>2.6388888888888888</v>
      </c>
      <c r="AO145" s="140">
        <v>29</v>
      </c>
      <c r="AP145" s="242">
        <f t="shared" si="18"/>
        <v>1.9192587690271343</v>
      </c>
      <c r="AQ145" s="137"/>
      <c r="AR145" s="57"/>
    </row>
    <row r="146" spans="1:44" ht="15.75" customHeight="1" thickBot="1" x14ac:dyDescent="0.3">
      <c r="A146" s="3">
        <v>2024</v>
      </c>
      <c r="B146" s="3">
        <v>7</v>
      </c>
      <c r="C146" s="3">
        <v>23</v>
      </c>
      <c r="D146" s="3">
        <v>21.7</v>
      </c>
      <c r="E146" s="4" t="s">
        <v>14</v>
      </c>
      <c r="F146" s="17" t="s">
        <v>16</v>
      </c>
      <c r="G146">
        <f t="shared" ref="G146:G184" si="21">D146-15</f>
        <v>6.6999999999999993</v>
      </c>
      <c r="H146" s="5">
        <v>45496</v>
      </c>
      <c r="I146" s="60">
        <f t="shared" si="19"/>
        <v>21.7</v>
      </c>
      <c r="J146" s="55">
        <v>0</v>
      </c>
      <c r="K146" s="167">
        <v>1</v>
      </c>
      <c r="L146" s="167">
        <v>3.75</v>
      </c>
      <c r="M146" s="167">
        <v>74.875</v>
      </c>
      <c r="N146" s="168" t="s">
        <v>117</v>
      </c>
      <c r="Q146" s="229"/>
      <c r="R146" s="229"/>
      <c r="U146" s="229"/>
      <c r="V146" s="229"/>
      <c r="Y146" s="229"/>
      <c r="Z146" s="229"/>
      <c r="AE146" s="140">
        <v>35</v>
      </c>
      <c r="AF146" s="241">
        <f t="shared" si="14"/>
        <v>2.0231213872832372</v>
      </c>
      <c r="AG146" s="140">
        <v>6</v>
      </c>
      <c r="AH146" s="241">
        <f t="shared" si="16"/>
        <v>0.8438818565400843</v>
      </c>
      <c r="AI146" s="232">
        <v>4.2</v>
      </c>
      <c r="AJ146" s="241">
        <f t="shared" si="17"/>
        <v>1.3815789473684212</v>
      </c>
      <c r="AK146" s="140">
        <v>24</v>
      </c>
      <c r="AL146" s="241">
        <f t="shared" si="20"/>
        <v>3.3333333333333335</v>
      </c>
      <c r="AO146" s="140">
        <v>57</v>
      </c>
      <c r="AP146" s="242">
        <f t="shared" si="18"/>
        <v>3.7723362011912642</v>
      </c>
      <c r="AQ146" s="137"/>
      <c r="AR146" s="57"/>
    </row>
    <row r="147" spans="1:44" ht="15.75" customHeight="1" thickBot="1" x14ac:dyDescent="0.3">
      <c r="A147" s="3">
        <v>2024</v>
      </c>
      <c r="B147" s="3">
        <v>7</v>
      </c>
      <c r="C147" s="3">
        <v>24</v>
      </c>
      <c r="D147" s="3">
        <v>22.3</v>
      </c>
      <c r="E147" s="4" t="s">
        <v>14</v>
      </c>
      <c r="F147" s="17" t="s">
        <v>16</v>
      </c>
      <c r="G147">
        <f t="shared" si="21"/>
        <v>7.3000000000000007</v>
      </c>
      <c r="H147" s="5">
        <v>45497</v>
      </c>
      <c r="I147" s="60">
        <f t="shared" si="19"/>
        <v>22.3</v>
      </c>
      <c r="J147" s="55">
        <v>0</v>
      </c>
      <c r="K147" s="167">
        <v>0.75</v>
      </c>
      <c r="L147" s="167">
        <v>3</v>
      </c>
      <c r="M147" s="167">
        <v>70.125</v>
      </c>
      <c r="N147" s="168" t="s">
        <v>125</v>
      </c>
      <c r="Q147" s="229"/>
      <c r="R147" s="229"/>
      <c r="U147" s="229"/>
      <c r="V147" s="229"/>
      <c r="Y147" s="229"/>
      <c r="Z147" s="229"/>
      <c r="AE147" s="140">
        <v>36</v>
      </c>
      <c r="AF147" s="241">
        <f t="shared" si="14"/>
        <v>2.0809248554913293</v>
      </c>
      <c r="AG147" s="140">
        <v>9</v>
      </c>
      <c r="AH147" s="241">
        <f t="shared" si="16"/>
        <v>1.2658227848101267</v>
      </c>
      <c r="AI147" s="232">
        <v>4.8</v>
      </c>
      <c r="AJ147" s="241">
        <f t="shared" si="17"/>
        <v>1.5789473684210527</v>
      </c>
      <c r="AK147" s="140">
        <v>27</v>
      </c>
      <c r="AL147" s="241">
        <f t="shared" si="20"/>
        <v>3.75</v>
      </c>
      <c r="AO147" s="140">
        <v>55</v>
      </c>
      <c r="AP147" s="242">
        <f t="shared" si="18"/>
        <v>3.6399735274652545</v>
      </c>
      <c r="AQ147" s="137"/>
      <c r="AR147" s="57"/>
    </row>
    <row r="148" spans="1:44" ht="15.75" customHeight="1" thickBot="1" x14ac:dyDescent="0.3">
      <c r="A148" s="3">
        <v>2024</v>
      </c>
      <c r="B148" s="3">
        <v>7</v>
      </c>
      <c r="C148" s="3">
        <v>25</v>
      </c>
      <c r="D148" s="3">
        <v>23.9</v>
      </c>
      <c r="E148" s="4" t="s">
        <v>14</v>
      </c>
      <c r="F148" s="17" t="s">
        <v>16</v>
      </c>
      <c r="G148">
        <f t="shared" si="21"/>
        <v>8.8999999999999986</v>
      </c>
      <c r="H148" s="5">
        <v>45498</v>
      </c>
      <c r="I148" s="60">
        <f t="shared" si="19"/>
        <v>23.9</v>
      </c>
      <c r="J148" s="55">
        <v>0</v>
      </c>
      <c r="K148" s="167">
        <v>0.5</v>
      </c>
      <c r="L148" s="167">
        <v>2.625</v>
      </c>
      <c r="M148" s="167">
        <v>69.25</v>
      </c>
      <c r="N148" s="168" t="s">
        <v>127</v>
      </c>
      <c r="Q148" s="229"/>
      <c r="R148" s="229"/>
      <c r="U148" s="229"/>
      <c r="V148" s="229"/>
      <c r="Y148" s="229"/>
      <c r="Z148" s="229"/>
      <c r="AE148" s="140">
        <v>34</v>
      </c>
      <c r="AF148" s="241">
        <f t="shared" ref="AF148:AF170" si="22">AE148/1730*100</f>
        <v>1.9653179190751446</v>
      </c>
      <c r="AG148" s="140">
        <v>11</v>
      </c>
      <c r="AH148" s="241">
        <f t="shared" si="16"/>
        <v>1.5471167369901548</v>
      </c>
      <c r="AI148" s="232">
        <v>5.3999999999999995</v>
      </c>
      <c r="AJ148" s="241">
        <f t="shared" si="17"/>
        <v>1.7763157894736841</v>
      </c>
      <c r="AK148" s="140">
        <v>31</v>
      </c>
      <c r="AL148" s="241">
        <f t="shared" si="20"/>
        <v>4.3055555555555554</v>
      </c>
      <c r="AO148" s="140">
        <v>53</v>
      </c>
      <c r="AP148" s="242">
        <f t="shared" si="18"/>
        <v>3.5076108537392461</v>
      </c>
      <c r="AQ148" s="137"/>
      <c r="AR148" s="57"/>
    </row>
    <row r="149" spans="1:44" ht="15.75" customHeight="1" thickBot="1" x14ac:dyDescent="0.3">
      <c r="A149" s="3">
        <v>2024</v>
      </c>
      <c r="B149" s="3">
        <v>7</v>
      </c>
      <c r="C149" s="3">
        <v>26</v>
      </c>
      <c r="D149" s="3">
        <v>25.1</v>
      </c>
      <c r="E149" s="4" t="s">
        <v>14</v>
      </c>
      <c r="F149" s="17" t="s">
        <v>16</v>
      </c>
      <c r="G149">
        <f t="shared" si="21"/>
        <v>10.100000000000001</v>
      </c>
      <c r="H149" s="5">
        <v>45499</v>
      </c>
      <c r="I149" s="60">
        <f t="shared" si="19"/>
        <v>25.1</v>
      </c>
      <c r="J149" s="55">
        <v>0</v>
      </c>
      <c r="K149" s="167">
        <v>1</v>
      </c>
      <c r="L149" s="167">
        <v>3.25</v>
      </c>
      <c r="M149" s="167">
        <v>65.375</v>
      </c>
      <c r="N149" s="168" t="s">
        <v>125</v>
      </c>
      <c r="Q149" s="229"/>
      <c r="R149" s="229"/>
      <c r="U149" s="229"/>
      <c r="V149" s="229"/>
      <c r="Y149" s="229"/>
      <c r="Z149" s="229"/>
      <c r="AE149" s="140">
        <v>33</v>
      </c>
      <c r="AF149" s="241">
        <f t="shared" si="22"/>
        <v>1.9075144508670521</v>
      </c>
      <c r="AG149" s="140">
        <v>13</v>
      </c>
      <c r="AH149" s="241">
        <f t="shared" si="16"/>
        <v>1.8284106891701828</v>
      </c>
      <c r="AI149" s="232">
        <v>6</v>
      </c>
      <c r="AJ149" s="241">
        <f t="shared" si="17"/>
        <v>1.9736842105263157</v>
      </c>
      <c r="AK149" s="140">
        <v>34</v>
      </c>
      <c r="AL149" s="241">
        <f t="shared" si="20"/>
        <v>4.7222222222222223</v>
      </c>
      <c r="AO149" s="140">
        <v>51</v>
      </c>
      <c r="AP149" s="242">
        <f t="shared" si="18"/>
        <v>3.3752481800132363</v>
      </c>
      <c r="AQ149" s="137"/>
      <c r="AR149" s="57"/>
    </row>
    <row r="150" spans="1:44" ht="15.75" customHeight="1" thickBot="1" x14ac:dyDescent="0.3">
      <c r="A150" s="3">
        <v>2024</v>
      </c>
      <c r="B150" s="3">
        <v>7</v>
      </c>
      <c r="C150" s="3">
        <v>27</v>
      </c>
      <c r="D150" s="3">
        <v>25.6</v>
      </c>
      <c r="E150" s="4" t="s">
        <v>14</v>
      </c>
      <c r="F150" s="17" t="s">
        <v>16</v>
      </c>
      <c r="G150">
        <f t="shared" si="21"/>
        <v>10.600000000000001</v>
      </c>
      <c r="H150" s="5">
        <v>45500</v>
      </c>
      <c r="I150" s="60">
        <f t="shared" si="19"/>
        <v>25.6</v>
      </c>
      <c r="J150" s="55">
        <v>0</v>
      </c>
      <c r="K150" s="167">
        <v>0.625</v>
      </c>
      <c r="L150" s="167">
        <v>3.375</v>
      </c>
      <c r="M150" s="167">
        <v>69.125</v>
      </c>
      <c r="N150" s="168" t="s">
        <v>121</v>
      </c>
      <c r="Q150" s="229"/>
      <c r="R150" s="229"/>
      <c r="U150" s="229"/>
      <c r="V150" s="229"/>
      <c r="Y150" s="229"/>
      <c r="Z150" s="229"/>
      <c r="AE150" s="140">
        <v>30</v>
      </c>
      <c r="AF150" s="241">
        <f t="shared" si="22"/>
        <v>1.7341040462427744</v>
      </c>
      <c r="AG150" s="140">
        <v>10</v>
      </c>
      <c r="AH150" s="241">
        <f t="shared" si="16"/>
        <v>1.4064697609001406</v>
      </c>
      <c r="AI150" s="232">
        <v>6.6</v>
      </c>
      <c r="AJ150" s="241">
        <f t="shared" si="17"/>
        <v>2.1710526315789473</v>
      </c>
      <c r="AK150" s="140">
        <v>29</v>
      </c>
      <c r="AL150" s="241">
        <f t="shared" si="20"/>
        <v>4.0277777777777777</v>
      </c>
      <c r="AO150" s="140">
        <v>49</v>
      </c>
      <c r="AP150" s="242">
        <f t="shared" si="18"/>
        <v>3.242885506287227</v>
      </c>
      <c r="AQ150" s="137"/>
      <c r="AR150" s="57"/>
    </row>
    <row r="151" spans="1:44" ht="15.75" customHeight="1" thickBot="1" x14ac:dyDescent="0.3">
      <c r="A151" s="3">
        <v>2024</v>
      </c>
      <c r="B151" s="3">
        <v>7</v>
      </c>
      <c r="C151" s="3">
        <v>28</v>
      </c>
      <c r="D151" s="3">
        <v>22.3</v>
      </c>
      <c r="E151" s="4" t="s">
        <v>14</v>
      </c>
      <c r="F151" s="17" t="s">
        <v>16</v>
      </c>
      <c r="G151">
        <f t="shared" si="21"/>
        <v>7.3000000000000007</v>
      </c>
      <c r="H151" s="5">
        <v>45501</v>
      </c>
      <c r="I151" s="60">
        <f t="shared" si="19"/>
        <v>22.3</v>
      </c>
      <c r="J151" s="55">
        <v>0</v>
      </c>
      <c r="K151" s="167">
        <v>0.875</v>
      </c>
      <c r="L151" s="167">
        <v>5.25</v>
      </c>
      <c r="M151" s="167">
        <v>83.5</v>
      </c>
      <c r="N151" s="168" t="s">
        <v>118</v>
      </c>
      <c r="Q151" s="229"/>
      <c r="R151" s="229"/>
      <c r="U151" s="229"/>
      <c r="V151" s="229"/>
      <c r="Y151" s="229"/>
      <c r="Z151" s="229"/>
      <c r="AE151" s="140">
        <v>32</v>
      </c>
      <c r="AF151" s="241">
        <f t="shared" si="22"/>
        <v>1.8497109826589597</v>
      </c>
      <c r="AG151" s="140">
        <v>8</v>
      </c>
      <c r="AH151" s="241">
        <f t="shared" si="16"/>
        <v>1.1251758087201125</v>
      </c>
      <c r="AI151" s="232">
        <v>5.3999999999999995</v>
      </c>
      <c r="AJ151" s="241">
        <f t="shared" si="17"/>
        <v>1.7763157894736841</v>
      </c>
      <c r="AK151" s="140">
        <v>13</v>
      </c>
      <c r="AL151" s="241">
        <f t="shared" si="20"/>
        <v>1.8055555555555554</v>
      </c>
      <c r="AO151" s="140">
        <v>47</v>
      </c>
      <c r="AP151" s="242">
        <f t="shared" si="18"/>
        <v>3.1105228325612178</v>
      </c>
      <c r="AQ151" s="137"/>
      <c r="AR151" s="57"/>
    </row>
    <row r="152" spans="1:44" ht="15.75" customHeight="1" thickBot="1" x14ac:dyDescent="0.3">
      <c r="A152" s="3">
        <v>2024</v>
      </c>
      <c r="B152" s="3">
        <v>7</v>
      </c>
      <c r="C152" s="3">
        <v>29</v>
      </c>
      <c r="D152" s="3">
        <v>20.3</v>
      </c>
      <c r="E152" s="4" t="s">
        <v>14</v>
      </c>
      <c r="F152" s="17" t="s">
        <v>16</v>
      </c>
      <c r="G152">
        <f t="shared" si="21"/>
        <v>5.3000000000000007</v>
      </c>
      <c r="H152" s="5">
        <v>45502</v>
      </c>
      <c r="I152" s="60">
        <f t="shared" si="19"/>
        <v>20.3</v>
      </c>
      <c r="J152" s="55">
        <v>7.2</v>
      </c>
      <c r="K152" s="167">
        <v>1</v>
      </c>
      <c r="L152" s="167">
        <v>5.25</v>
      </c>
      <c r="M152" s="167">
        <v>85.375</v>
      </c>
      <c r="N152" s="168" t="s">
        <v>117</v>
      </c>
      <c r="Q152" s="229"/>
      <c r="R152" s="229"/>
      <c r="U152" s="229"/>
      <c r="V152" s="229"/>
      <c r="Y152" s="229"/>
      <c r="Z152" s="229"/>
      <c r="AE152" s="140">
        <v>35</v>
      </c>
      <c r="AF152" s="241">
        <f t="shared" si="22"/>
        <v>2.0231213872832372</v>
      </c>
      <c r="AG152" s="140">
        <v>3</v>
      </c>
      <c r="AH152" s="241">
        <f t="shared" si="16"/>
        <v>0.42194092827004215</v>
      </c>
      <c r="AI152" s="232">
        <v>3</v>
      </c>
      <c r="AJ152" s="241">
        <f t="shared" si="17"/>
        <v>0.98684210526315785</v>
      </c>
      <c r="AK152" s="140">
        <v>18</v>
      </c>
      <c r="AL152" s="241">
        <f t="shared" si="20"/>
        <v>2.5</v>
      </c>
      <c r="AO152" s="140">
        <v>22</v>
      </c>
      <c r="AP152" s="242">
        <f t="shared" si="18"/>
        <v>1.455989410986102</v>
      </c>
      <c r="AQ152" s="137"/>
      <c r="AR152" s="57"/>
    </row>
    <row r="153" spans="1:44" ht="15.75" customHeight="1" thickBot="1" x14ac:dyDescent="0.3">
      <c r="A153" s="3">
        <v>2024</v>
      </c>
      <c r="B153" s="3">
        <v>7</v>
      </c>
      <c r="C153" s="3">
        <v>30</v>
      </c>
      <c r="D153" s="3">
        <v>21.9</v>
      </c>
      <c r="E153" s="4" t="s">
        <v>14</v>
      </c>
      <c r="F153" s="17" t="s">
        <v>16</v>
      </c>
      <c r="G153">
        <f t="shared" si="21"/>
        <v>6.8999999999999986</v>
      </c>
      <c r="H153" s="5">
        <v>45503</v>
      </c>
      <c r="I153" s="60">
        <f t="shared" si="19"/>
        <v>21.9</v>
      </c>
      <c r="J153" s="55">
        <v>2.4</v>
      </c>
      <c r="K153" s="167">
        <v>1</v>
      </c>
      <c r="L153" s="167">
        <v>3.75</v>
      </c>
      <c r="M153" s="167">
        <v>72.25</v>
      </c>
      <c r="N153" s="168" t="s">
        <v>120</v>
      </c>
      <c r="Q153" s="229"/>
      <c r="R153" s="229"/>
      <c r="U153" s="229"/>
      <c r="V153" s="229"/>
      <c r="Y153" s="229"/>
      <c r="Z153" s="229"/>
      <c r="AE153" s="140">
        <v>30</v>
      </c>
      <c r="AF153" s="241">
        <f t="shared" si="22"/>
        <v>1.7341040462427744</v>
      </c>
      <c r="AG153" s="140">
        <v>5</v>
      </c>
      <c r="AH153" s="241">
        <f t="shared" si="16"/>
        <v>0.70323488045007032</v>
      </c>
      <c r="AI153" s="232">
        <v>3.5999999999999996</v>
      </c>
      <c r="AJ153" s="241">
        <f t="shared" si="17"/>
        <v>1.1842105263157894</v>
      </c>
      <c r="AK153" s="140">
        <v>22</v>
      </c>
      <c r="AL153" s="241">
        <f t="shared" si="20"/>
        <v>3.0555555555555554</v>
      </c>
      <c r="AO153" s="140">
        <v>30</v>
      </c>
      <c r="AP153" s="242">
        <f t="shared" si="18"/>
        <v>1.9854401058901392</v>
      </c>
      <c r="AQ153" s="137"/>
      <c r="AR153" s="57"/>
    </row>
    <row r="154" spans="1:44" ht="15.75" customHeight="1" thickBot="1" x14ac:dyDescent="0.3">
      <c r="A154" s="3">
        <v>2024</v>
      </c>
      <c r="B154" s="3">
        <v>7</v>
      </c>
      <c r="C154" s="3">
        <v>31</v>
      </c>
      <c r="D154" s="3">
        <v>21.1</v>
      </c>
      <c r="E154" s="4" t="s">
        <v>14</v>
      </c>
      <c r="F154" s="17" t="s">
        <v>16</v>
      </c>
      <c r="G154">
        <f t="shared" si="21"/>
        <v>6.1000000000000014</v>
      </c>
      <c r="H154" s="5">
        <v>45504</v>
      </c>
      <c r="I154" s="60">
        <f t="shared" si="19"/>
        <v>21.1</v>
      </c>
      <c r="J154" s="55">
        <v>0</v>
      </c>
      <c r="K154" s="167">
        <v>1.25</v>
      </c>
      <c r="L154" s="167">
        <v>5.375</v>
      </c>
      <c r="M154" s="167">
        <v>63.375</v>
      </c>
      <c r="N154" s="168" t="s">
        <v>121</v>
      </c>
      <c r="Q154" s="229"/>
      <c r="R154" s="229"/>
      <c r="U154" s="229"/>
      <c r="V154" s="229"/>
      <c r="Y154" s="229"/>
      <c r="Z154" s="229"/>
      <c r="AE154" s="140">
        <v>24</v>
      </c>
      <c r="AF154" s="241">
        <f t="shared" si="22"/>
        <v>1.3872832369942196</v>
      </c>
      <c r="AI154" s="232">
        <v>4.2</v>
      </c>
      <c r="AJ154" s="241">
        <f t="shared" si="17"/>
        <v>1.3815789473684212</v>
      </c>
      <c r="AK154" s="140">
        <v>25</v>
      </c>
      <c r="AL154" s="241">
        <f t="shared" si="20"/>
        <v>3.4722222222222223</v>
      </c>
      <c r="AM154" s="140">
        <v>8</v>
      </c>
      <c r="AN154" s="241">
        <f>AM154/541*100</f>
        <v>1.478743068391867</v>
      </c>
      <c r="AO154" s="140">
        <v>41</v>
      </c>
      <c r="AP154" s="242">
        <f t="shared" si="18"/>
        <v>2.7134348113831899</v>
      </c>
      <c r="AQ154" s="137"/>
      <c r="AR154" s="57"/>
    </row>
    <row r="155" spans="1:44" ht="15.75" customHeight="1" thickBot="1" x14ac:dyDescent="0.3">
      <c r="A155" s="3">
        <v>2024</v>
      </c>
      <c r="B155" s="3">
        <v>8</v>
      </c>
      <c r="C155" s="3">
        <v>1</v>
      </c>
      <c r="D155" s="3">
        <v>22.9</v>
      </c>
      <c r="E155" s="4" t="s">
        <v>14</v>
      </c>
      <c r="F155" s="17" t="s">
        <v>16</v>
      </c>
      <c r="G155">
        <f t="shared" si="21"/>
        <v>7.8999999999999986</v>
      </c>
      <c r="H155" s="5">
        <v>45505</v>
      </c>
      <c r="I155" s="60">
        <f t="shared" si="19"/>
        <v>22.9</v>
      </c>
      <c r="J155" s="55">
        <v>0</v>
      </c>
      <c r="K155" s="167">
        <v>0.875</v>
      </c>
      <c r="L155" s="167">
        <v>2.875</v>
      </c>
      <c r="M155" s="167">
        <v>61.125</v>
      </c>
      <c r="N155" s="168" t="s">
        <v>129</v>
      </c>
      <c r="Q155" s="229"/>
      <c r="R155" s="229"/>
      <c r="U155" s="229"/>
      <c r="V155" s="229"/>
      <c r="Y155" s="229"/>
      <c r="Z155" s="229"/>
      <c r="AE155" s="140">
        <v>26</v>
      </c>
      <c r="AF155" s="241">
        <f t="shared" si="22"/>
        <v>1.5028901734104045</v>
      </c>
      <c r="AI155" s="232">
        <v>3.5999999999999996</v>
      </c>
      <c r="AJ155" s="241">
        <f t="shared" si="17"/>
        <v>1.1842105263157894</v>
      </c>
      <c r="AK155" s="140">
        <v>28</v>
      </c>
      <c r="AL155" s="241">
        <f t="shared" si="20"/>
        <v>3.8888888888888888</v>
      </c>
      <c r="AM155" s="140">
        <v>12</v>
      </c>
      <c r="AN155" s="241">
        <f t="shared" ref="AN155:AN182" si="23">AM155/541*100</f>
        <v>2.2181146025878005</v>
      </c>
      <c r="AO155" s="140">
        <v>52</v>
      </c>
      <c r="AP155" s="242">
        <f t="shared" si="18"/>
        <v>3.4414295168762412</v>
      </c>
      <c r="AQ155" s="137"/>
      <c r="AR155" s="57"/>
    </row>
    <row r="156" spans="1:44" ht="15.75" customHeight="1" thickBot="1" x14ac:dyDescent="0.3">
      <c r="A156" s="3">
        <v>2024</v>
      </c>
      <c r="B156" s="3">
        <v>8</v>
      </c>
      <c r="C156" s="3">
        <v>2</v>
      </c>
      <c r="D156" s="3">
        <v>23.7</v>
      </c>
      <c r="E156" s="4" t="s">
        <v>14</v>
      </c>
      <c r="F156" s="17" t="s">
        <v>16</v>
      </c>
      <c r="G156">
        <f t="shared" si="21"/>
        <v>8.6999999999999993</v>
      </c>
      <c r="H156" s="5">
        <v>45506</v>
      </c>
      <c r="I156" s="60">
        <f t="shared" si="19"/>
        <v>23.7</v>
      </c>
      <c r="J156" s="55">
        <v>0</v>
      </c>
      <c r="K156" s="167">
        <v>1.125</v>
      </c>
      <c r="L156" s="167">
        <v>3.875</v>
      </c>
      <c r="M156" s="167">
        <v>58.125</v>
      </c>
      <c r="N156" s="168" t="s">
        <v>127</v>
      </c>
      <c r="Q156" s="229"/>
      <c r="R156" s="229"/>
      <c r="U156" s="229"/>
      <c r="V156" s="229"/>
      <c r="Y156" s="229"/>
      <c r="Z156" s="229"/>
      <c r="AE156" s="140">
        <v>25</v>
      </c>
      <c r="AF156" s="241">
        <f t="shared" si="22"/>
        <v>1.4450867052023122</v>
      </c>
      <c r="AI156" s="232">
        <v>3</v>
      </c>
      <c r="AJ156" s="241">
        <f t="shared" si="17"/>
        <v>0.98684210526315785</v>
      </c>
      <c r="AK156" s="140">
        <v>23</v>
      </c>
      <c r="AL156" s="241">
        <f t="shared" si="20"/>
        <v>3.1944444444444442</v>
      </c>
      <c r="AM156" s="140">
        <v>32</v>
      </c>
      <c r="AN156" s="241">
        <f t="shared" si="23"/>
        <v>5.9149722735674679</v>
      </c>
      <c r="AO156" s="140">
        <v>56</v>
      </c>
      <c r="AP156" s="242">
        <f t="shared" si="18"/>
        <v>3.7061548643282594</v>
      </c>
      <c r="AQ156" s="137"/>
      <c r="AR156" s="57"/>
    </row>
    <row r="157" spans="1:44" ht="15.75" customHeight="1" thickBot="1" x14ac:dyDescent="0.3">
      <c r="A157" s="3">
        <v>2024</v>
      </c>
      <c r="B157" s="3">
        <v>8</v>
      </c>
      <c r="C157" s="3">
        <v>3</v>
      </c>
      <c r="D157" s="3">
        <v>24.1</v>
      </c>
      <c r="E157" s="4" t="s">
        <v>14</v>
      </c>
      <c r="F157" s="17" t="s">
        <v>16</v>
      </c>
      <c r="G157">
        <f t="shared" si="21"/>
        <v>9.1000000000000014</v>
      </c>
      <c r="H157" s="5">
        <v>45507</v>
      </c>
      <c r="I157" s="60">
        <f t="shared" si="19"/>
        <v>24.1</v>
      </c>
      <c r="J157" s="55">
        <v>0</v>
      </c>
      <c r="K157" s="167">
        <v>1.875</v>
      </c>
      <c r="L157" s="167">
        <v>5.625</v>
      </c>
      <c r="M157" s="167">
        <v>59.375</v>
      </c>
      <c r="N157" s="168" t="s">
        <v>121</v>
      </c>
      <c r="Q157" s="229"/>
      <c r="R157" s="229"/>
      <c r="U157" s="229"/>
      <c r="V157" s="229"/>
      <c r="Y157" s="229"/>
      <c r="Z157" s="229"/>
      <c r="AE157" s="140">
        <v>28</v>
      </c>
      <c r="AF157" s="241">
        <f t="shared" si="22"/>
        <v>1.6184971098265895</v>
      </c>
      <c r="AI157" s="232">
        <v>2.4</v>
      </c>
      <c r="AJ157" s="241">
        <f t="shared" si="17"/>
        <v>0.78947368421052633</v>
      </c>
      <c r="AK157" s="140">
        <v>16</v>
      </c>
      <c r="AL157" s="241">
        <f t="shared" si="20"/>
        <v>2.2222222222222223</v>
      </c>
      <c r="AM157" s="140">
        <v>45</v>
      </c>
      <c r="AN157" s="241">
        <f t="shared" si="23"/>
        <v>8.317929759704251</v>
      </c>
      <c r="AO157" s="140">
        <v>61</v>
      </c>
      <c r="AP157" s="242">
        <f t="shared" si="18"/>
        <v>4.0370615486432824</v>
      </c>
      <c r="AQ157" s="137"/>
      <c r="AR157" s="57"/>
    </row>
    <row r="158" spans="1:44" ht="15.75" customHeight="1" thickBot="1" x14ac:dyDescent="0.3">
      <c r="A158" s="3">
        <v>2024</v>
      </c>
      <c r="B158" s="3">
        <v>8</v>
      </c>
      <c r="C158" s="3">
        <v>4</v>
      </c>
      <c r="D158" s="3">
        <v>21.8</v>
      </c>
      <c r="E158" s="4" t="s">
        <v>14</v>
      </c>
      <c r="F158" s="17" t="s">
        <v>16</v>
      </c>
      <c r="G158">
        <f t="shared" si="21"/>
        <v>6.8000000000000007</v>
      </c>
      <c r="H158" s="5">
        <v>45508</v>
      </c>
      <c r="I158" s="60">
        <f t="shared" si="19"/>
        <v>21.8</v>
      </c>
      <c r="J158" s="55">
        <v>3</v>
      </c>
      <c r="K158" s="167">
        <v>1.75</v>
      </c>
      <c r="L158" s="167">
        <v>4.875</v>
      </c>
      <c r="M158" s="167">
        <v>83.375</v>
      </c>
      <c r="N158" s="168" t="s">
        <v>117</v>
      </c>
      <c r="Q158" s="229"/>
      <c r="R158" s="229"/>
      <c r="U158" s="229"/>
      <c r="V158" s="229"/>
      <c r="Y158" s="229"/>
      <c r="Z158" s="229"/>
      <c r="AE158" s="140">
        <v>30</v>
      </c>
      <c r="AF158" s="241">
        <f t="shared" si="22"/>
        <v>1.7341040462427744</v>
      </c>
      <c r="AI158" s="232">
        <v>1.7999999999999998</v>
      </c>
      <c r="AJ158" s="241">
        <f t="shared" si="17"/>
        <v>0.59210526315789469</v>
      </c>
      <c r="AK158" s="140">
        <v>9</v>
      </c>
      <c r="AL158" s="241">
        <f t="shared" si="20"/>
        <v>1.25</v>
      </c>
      <c r="AM158" s="140">
        <v>38</v>
      </c>
      <c r="AN158" s="241">
        <f t="shared" si="23"/>
        <v>7.0240295748613679</v>
      </c>
      <c r="AO158" s="140">
        <v>40</v>
      </c>
      <c r="AP158" s="242">
        <f t="shared" si="18"/>
        <v>2.6472534745201854</v>
      </c>
      <c r="AQ158" s="137"/>
      <c r="AR158" s="57"/>
    </row>
    <row r="159" spans="1:44" ht="15.75" customHeight="1" thickBot="1" x14ac:dyDescent="0.3">
      <c r="A159" s="3">
        <v>2024</v>
      </c>
      <c r="B159" s="3">
        <v>8</v>
      </c>
      <c r="C159" s="3">
        <v>5</v>
      </c>
      <c r="D159" s="3">
        <v>19</v>
      </c>
      <c r="E159" s="4" t="s">
        <v>14</v>
      </c>
      <c r="F159" s="17" t="s">
        <v>16</v>
      </c>
      <c r="G159">
        <f t="shared" si="21"/>
        <v>4</v>
      </c>
      <c r="H159" s="5">
        <v>45509</v>
      </c>
      <c r="I159" s="60">
        <f t="shared" si="19"/>
        <v>19</v>
      </c>
      <c r="J159" s="55">
        <v>3.4</v>
      </c>
      <c r="K159" s="167">
        <v>1.25</v>
      </c>
      <c r="L159" s="167">
        <v>4.625</v>
      </c>
      <c r="M159" s="167">
        <v>80.25</v>
      </c>
      <c r="N159" s="168" t="s">
        <v>122</v>
      </c>
      <c r="Q159" s="229"/>
      <c r="R159" s="229"/>
      <c r="U159" s="229"/>
      <c r="V159" s="229"/>
      <c r="Y159" s="229"/>
      <c r="Z159" s="229"/>
      <c r="AE159" s="140">
        <v>32</v>
      </c>
      <c r="AF159" s="241">
        <f t="shared" si="22"/>
        <v>1.8497109826589597</v>
      </c>
      <c r="AI159" s="232">
        <v>1.2</v>
      </c>
      <c r="AJ159" s="241">
        <f t="shared" si="17"/>
        <v>0.39473684210526316</v>
      </c>
      <c r="AK159" s="140">
        <v>14</v>
      </c>
      <c r="AL159" s="241">
        <f t="shared" si="20"/>
        <v>1.9444444444444444</v>
      </c>
      <c r="AM159" s="140">
        <v>24</v>
      </c>
      <c r="AN159" s="241">
        <f t="shared" si="23"/>
        <v>4.4362292051756009</v>
      </c>
      <c r="AO159" s="140">
        <v>38</v>
      </c>
      <c r="AP159" s="242">
        <f t="shared" si="18"/>
        <v>2.5148908007941762</v>
      </c>
      <c r="AQ159" s="137"/>
      <c r="AR159" s="57"/>
    </row>
    <row r="160" spans="1:44" ht="15.75" customHeight="1" thickBot="1" x14ac:dyDescent="0.3">
      <c r="A160" s="3">
        <v>2024</v>
      </c>
      <c r="B160" s="3">
        <v>8</v>
      </c>
      <c r="C160" s="3">
        <v>6</v>
      </c>
      <c r="D160" s="3">
        <v>19.600000000000001</v>
      </c>
      <c r="E160" s="4" t="s">
        <v>14</v>
      </c>
      <c r="F160" s="17" t="s">
        <v>16</v>
      </c>
      <c r="G160">
        <f t="shared" si="21"/>
        <v>4.6000000000000014</v>
      </c>
      <c r="H160" s="5">
        <v>45510</v>
      </c>
      <c r="I160" s="60">
        <f t="shared" si="19"/>
        <v>19.600000000000001</v>
      </c>
      <c r="J160" s="55">
        <v>0</v>
      </c>
      <c r="K160" s="167">
        <v>1.625</v>
      </c>
      <c r="L160" s="167">
        <v>4.75</v>
      </c>
      <c r="M160" s="167">
        <v>71.125</v>
      </c>
      <c r="N160" s="168" t="s">
        <v>120</v>
      </c>
      <c r="Q160" s="229"/>
      <c r="R160" s="229"/>
      <c r="U160" s="229"/>
      <c r="V160" s="229"/>
      <c r="Y160" s="229"/>
      <c r="Z160" s="229"/>
      <c r="AE160" s="140">
        <v>27</v>
      </c>
      <c r="AF160" s="241">
        <f t="shared" si="22"/>
        <v>1.5606936416184971</v>
      </c>
      <c r="AI160" s="232">
        <v>1.7999999999999998</v>
      </c>
      <c r="AJ160" s="241">
        <f t="shared" si="17"/>
        <v>0.59210526315789469</v>
      </c>
      <c r="AK160" s="140">
        <v>11</v>
      </c>
      <c r="AL160" s="241">
        <f t="shared" si="20"/>
        <v>1.5277777777777777</v>
      </c>
      <c r="AM160" s="140">
        <v>18</v>
      </c>
      <c r="AN160" s="241">
        <f t="shared" si="23"/>
        <v>3.3271719038817005</v>
      </c>
      <c r="AO160" s="140">
        <v>52</v>
      </c>
      <c r="AP160" s="242">
        <f t="shared" si="18"/>
        <v>3.4414295168762412</v>
      </c>
      <c r="AQ160" s="137"/>
      <c r="AR160" s="57"/>
    </row>
    <row r="161" spans="1:42" ht="15.75" customHeight="1" thickBot="1" x14ac:dyDescent="0.3">
      <c r="A161" s="3">
        <v>2024</v>
      </c>
      <c r="B161" s="3">
        <v>8</v>
      </c>
      <c r="C161" s="3">
        <v>7</v>
      </c>
      <c r="D161" s="3">
        <v>19.899999999999999</v>
      </c>
      <c r="E161" s="4" t="s">
        <v>14</v>
      </c>
      <c r="F161" s="17" t="s">
        <v>16</v>
      </c>
      <c r="G161">
        <f t="shared" si="21"/>
        <v>4.8999999999999986</v>
      </c>
      <c r="H161" s="5">
        <v>45511</v>
      </c>
      <c r="I161" s="60">
        <f t="shared" si="19"/>
        <v>19.899999999999999</v>
      </c>
      <c r="J161" s="55">
        <v>0.1</v>
      </c>
      <c r="K161" s="167">
        <v>2.5</v>
      </c>
      <c r="L161" s="167">
        <v>6.375</v>
      </c>
      <c r="M161" s="167">
        <v>73.125</v>
      </c>
      <c r="N161" s="168" t="s">
        <v>119</v>
      </c>
      <c r="Q161" s="229"/>
      <c r="R161" s="229"/>
      <c r="U161" s="229"/>
      <c r="V161" s="229"/>
      <c r="Y161" s="229"/>
      <c r="Z161" s="229"/>
      <c r="AE161" s="140">
        <v>22</v>
      </c>
      <c r="AF161" s="241">
        <f t="shared" si="22"/>
        <v>1.2716763005780347</v>
      </c>
      <c r="AI161" s="140">
        <v>5</v>
      </c>
      <c r="AJ161" s="241">
        <f t="shared" si="17"/>
        <v>1.6447368421052631</v>
      </c>
      <c r="AK161" s="140">
        <v>6</v>
      </c>
      <c r="AL161" s="241">
        <f t="shared" si="20"/>
        <v>0.83333333333333337</v>
      </c>
      <c r="AM161" s="140">
        <v>15</v>
      </c>
      <c r="AN161" s="241">
        <f t="shared" si="23"/>
        <v>2.7726432532347505</v>
      </c>
      <c r="AO161" s="140">
        <v>44</v>
      </c>
      <c r="AP161" s="242">
        <f t="shared" si="18"/>
        <v>2.911978821972204</v>
      </c>
    </row>
    <row r="162" spans="1:42" ht="15.75" customHeight="1" thickBot="1" x14ac:dyDescent="0.3">
      <c r="A162" s="3">
        <v>2024</v>
      </c>
      <c r="B162" s="3">
        <v>8</v>
      </c>
      <c r="C162" s="3">
        <v>8</v>
      </c>
      <c r="D162" s="3">
        <v>20.100000000000001</v>
      </c>
      <c r="E162" s="4" t="s">
        <v>14</v>
      </c>
      <c r="F162" s="17" t="s">
        <v>16</v>
      </c>
      <c r="G162">
        <f t="shared" si="21"/>
        <v>5.1000000000000014</v>
      </c>
      <c r="H162" s="5">
        <v>45512</v>
      </c>
      <c r="I162" s="60">
        <f t="shared" si="19"/>
        <v>20.100000000000001</v>
      </c>
      <c r="J162" s="55">
        <v>6.3</v>
      </c>
      <c r="K162" s="167">
        <v>1.125</v>
      </c>
      <c r="L162" s="167">
        <v>4.875</v>
      </c>
      <c r="M162" s="167">
        <v>84.875</v>
      </c>
      <c r="N162" s="168" t="s">
        <v>119</v>
      </c>
      <c r="Q162" s="229"/>
      <c r="R162" s="229"/>
      <c r="U162" s="229"/>
      <c r="V162" s="229"/>
      <c r="Y162" s="229"/>
      <c r="Z162" s="229"/>
      <c r="AE162" s="140">
        <v>21</v>
      </c>
      <c r="AF162" s="241">
        <f t="shared" si="22"/>
        <v>1.2138728323699421</v>
      </c>
      <c r="AI162" s="140">
        <v>3</v>
      </c>
      <c r="AJ162" s="241">
        <f t="shared" si="17"/>
        <v>0.98684210526315785</v>
      </c>
      <c r="AK162" s="140">
        <v>4</v>
      </c>
      <c r="AL162" s="241">
        <f t="shared" si="20"/>
        <v>0.55555555555555558</v>
      </c>
      <c r="AM162" s="140">
        <v>57</v>
      </c>
      <c r="AN162" s="241">
        <f t="shared" si="23"/>
        <v>10.536044362292053</v>
      </c>
      <c r="AO162" s="140">
        <v>23</v>
      </c>
      <c r="AP162" s="242">
        <f t="shared" si="18"/>
        <v>1.5221707478491064</v>
      </c>
    </row>
    <row r="163" spans="1:42" ht="15.75" customHeight="1" thickBot="1" x14ac:dyDescent="0.3">
      <c r="A163" s="3">
        <v>2024</v>
      </c>
      <c r="B163" s="3">
        <v>8</v>
      </c>
      <c r="C163" s="3">
        <v>9</v>
      </c>
      <c r="D163" s="3">
        <v>19.899999999999999</v>
      </c>
      <c r="E163" s="4" t="s">
        <v>14</v>
      </c>
      <c r="F163" s="17" t="s">
        <v>16</v>
      </c>
      <c r="G163">
        <f t="shared" si="21"/>
        <v>4.8999999999999986</v>
      </c>
      <c r="H163" s="5">
        <v>45513</v>
      </c>
      <c r="I163" s="60">
        <f t="shared" si="19"/>
        <v>19.899999999999999</v>
      </c>
      <c r="J163" s="55">
        <v>8.1999999999999993</v>
      </c>
      <c r="K163" s="167">
        <v>1</v>
      </c>
      <c r="L163" s="167">
        <v>3.875</v>
      </c>
      <c r="M163" s="167">
        <v>85.5</v>
      </c>
      <c r="N163" s="168" t="s">
        <v>118</v>
      </c>
      <c r="Q163" s="229"/>
      <c r="R163" s="229"/>
      <c r="U163" s="229"/>
      <c r="V163" s="229"/>
      <c r="Y163" s="229"/>
      <c r="Z163" s="229"/>
      <c r="AE163" s="140">
        <v>20</v>
      </c>
      <c r="AF163" s="241">
        <f t="shared" si="22"/>
        <v>1.1560693641618496</v>
      </c>
      <c r="AI163" s="140">
        <v>2</v>
      </c>
      <c r="AJ163" s="241">
        <f t="shared" si="17"/>
        <v>0.6578947368421052</v>
      </c>
      <c r="AK163" s="140">
        <v>2</v>
      </c>
      <c r="AL163" s="241">
        <f t="shared" si="20"/>
        <v>0.27777777777777779</v>
      </c>
      <c r="AM163" s="140">
        <v>42</v>
      </c>
      <c r="AN163" s="241">
        <f t="shared" si="23"/>
        <v>7.763401109057301</v>
      </c>
      <c r="AO163" s="140">
        <v>21</v>
      </c>
      <c r="AP163" s="242">
        <f t="shared" si="18"/>
        <v>1.3898080741230974</v>
      </c>
    </row>
    <row r="164" spans="1:42" ht="15.75" customHeight="1" thickBot="1" x14ac:dyDescent="0.3">
      <c r="A164" s="3">
        <v>2024</v>
      </c>
      <c r="B164" s="3">
        <v>8</v>
      </c>
      <c r="C164" s="3">
        <v>10</v>
      </c>
      <c r="D164" s="3">
        <v>19.399999999999999</v>
      </c>
      <c r="E164" s="4" t="s">
        <v>14</v>
      </c>
      <c r="F164" s="17" t="s">
        <v>16</v>
      </c>
      <c r="G164">
        <f t="shared" si="21"/>
        <v>4.3999999999999986</v>
      </c>
      <c r="H164" s="5">
        <v>45514</v>
      </c>
      <c r="I164" s="60">
        <f t="shared" si="19"/>
        <v>19.399999999999999</v>
      </c>
      <c r="J164" s="55">
        <v>14</v>
      </c>
      <c r="K164" s="167">
        <v>1.375</v>
      </c>
      <c r="L164" s="167">
        <v>5.375</v>
      </c>
      <c r="M164" s="167">
        <v>92.5</v>
      </c>
      <c r="N164" s="168" t="s">
        <v>126</v>
      </c>
      <c r="Q164" s="229"/>
      <c r="R164" s="229"/>
      <c r="U164" s="229"/>
      <c r="V164" s="229"/>
      <c r="Y164" s="229"/>
      <c r="Z164" s="229"/>
      <c r="AE164" s="140">
        <v>18</v>
      </c>
      <c r="AF164" s="241">
        <f t="shared" si="22"/>
        <v>1.0404624277456647</v>
      </c>
      <c r="AI164" s="140">
        <v>1</v>
      </c>
      <c r="AJ164" s="241">
        <f t="shared" si="17"/>
        <v>0.3289473684210526</v>
      </c>
      <c r="AK164" s="140">
        <v>1</v>
      </c>
      <c r="AL164" s="241">
        <f t="shared" si="20"/>
        <v>0.1388888888888889</v>
      </c>
      <c r="AM164" s="140">
        <v>36</v>
      </c>
      <c r="AN164" s="241">
        <f t="shared" si="23"/>
        <v>6.654343807763401</v>
      </c>
      <c r="AO164" s="140">
        <v>20</v>
      </c>
      <c r="AP164" s="242">
        <f t="shared" si="18"/>
        <v>1.3236267372600927</v>
      </c>
    </row>
    <row r="165" spans="1:42" ht="15.75" customHeight="1" thickBot="1" x14ac:dyDescent="0.3">
      <c r="A165" s="3">
        <v>2024</v>
      </c>
      <c r="B165" s="3">
        <v>8</v>
      </c>
      <c r="C165" s="3">
        <v>11</v>
      </c>
      <c r="D165" s="3">
        <v>16.899999999999999</v>
      </c>
      <c r="E165" s="4" t="s">
        <v>14</v>
      </c>
      <c r="F165" s="17" t="s">
        <v>16</v>
      </c>
      <c r="G165">
        <f t="shared" si="21"/>
        <v>1.8999999999999986</v>
      </c>
      <c r="H165" s="5">
        <v>45515</v>
      </c>
      <c r="I165" s="60">
        <f t="shared" si="19"/>
        <v>16.899999999999999</v>
      </c>
      <c r="J165" s="55">
        <v>20.5</v>
      </c>
      <c r="K165" s="167">
        <v>0.875</v>
      </c>
      <c r="L165" s="167">
        <v>3.25</v>
      </c>
      <c r="M165" s="167">
        <v>87</v>
      </c>
      <c r="N165" s="168" t="s">
        <v>121</v>
      </c>
      <c r="Q165" s="229"/>
      <c r="R165" s="229"/>
      <c r="U165" s="229"/>
      <c r="V165" s="229"/>
      <c r="Y165" s="229"/>
      <c r="Z165" s="229"/>
      <c r="AE165" s="140">
        <v>15</v>
      </c>
      <c r="AF165" s="241">
        <f t="shared" si="22"/>
        <v>0.86705202312138718</v>
      </c>
      <c r="AI165" s="140"/>
      <c r="AJ165" s="241"/>
      <c r="AK165" s="140">
        <v>5</v>
      </c>
      <c r="AL165" s="241">
        <f t="shared" si="20"/>
        <v>0.69444444444444442</v>
      </c>
      <c r="AM165" s="140">
        <v>28</v>
      </c>
      <c r="AN165" s="241">
        <f t="shared" si="23"/>
        <v>5.1756007393715349</v>
      </c>
      <c r="AO165" s="140">
        <v>18</v>
      </c>
      <c r="AP165" s="242">
        <f t="shared" si="18"/>
        <v>1.1912640635340834</v>
      </c>
    </row>
    <row r="166" spans="1:42" ht="15.75" customHeight="1" thickBot="1" x14ac:dyDescent="0.3">
      <c r="A166" s="3">
        <v>2024</v>
      </c>
      <c r="B166" s="3">
        <v>8</v>
      </c>
      <c r="C166" s="3">
        <v>12</v>
      </c>
      <c r="D166" s="3">
        <v>17</v>
      </c>
      <c r="E166" s="4" t="s">
        <v>14</v>
      </c>
      <c r="F166" s="17" t="s">
        <v>16</v>
      </c>
      <c r="G166">
        <f t="shared" si="21"/>
        <v>2</v>
      </c>
      <c r="H166" s="5">
        <v>45516</v>
      </c>
      <c r="I166" s="60">
        <f t="shared" si="19"/>
        <v>17</v>
      </c>
      <c r="J166" s="55">
        <v>0</v>
      </c>
      <c r="K166" s="167">
        <v>0.625</v>
      </c>
      <c r="L166" s="167">
        <v>2.625</v>
      </c>
      <c r="M166" s="167">
        <v>75.375</v>
      </c>
      <c r="N166" s="168" t="s">
        <v>124</v>
      </c>
      <c r="Q166" s="229"/>
      <c r="R166" s="229"/>
      <c r="U166" s="229"/>
      <c r="V166" s="229"/>
      <c r="Y166" s="229"/>
      <c r="Z166" s="229"/>
      <c r="AE166" s="140">
        <v>12</v>
      </c>
      <c r="AF166" s="241">
        <f t="shared" si="22"/>
        <v>0.69364161849710981</v>
      </c>
      <c r="AI166" s="140">
        <v>2</v>
      </c>
      <c r="AJ166" s="241">
        <f t="shared" si="17"/>
        <v>0.6578947368421052</v>
      </c>
      <c r="AK166" s="140">
        <v>3</v>
      </c>
      <c r="AL166" s="241">
        <f t="shared" si="20"/>
        <v>0.41666666666666669</v>
      </c>
      <c r="AM166" s="140">
        <v>34</v>
      </c>
      <c r="AN166" s="241">
        <f t="shared" si="23"/>
        <v>6.2846580406654349</v>
      </c>
      <c r="AO166" s="140">
        <v>34</v>
      </c>
      <c r="AP166" s="242">
        <f t="shared" si="18"/>
        <v>2.2501654533421576</v>
      </c>
    </row>
    <row r="167" spans="1:42" ht="15.75" customHeight="1" thickBot="1" x14ac:dyDescent="0.3">
      <c r="A167" s="3">
        <v>2024</v>
      </c>
      <c r="B167" s="3">
        <v>8</v>
      </c>
      <c r="C167" s="3">
        <v>13</v>
      </c>
      <c r="D167" s="3">
        <v>18</v>
      </c>
      <c r="E167" s="4" t="s">
        <v>14</v>
      </c>
      <c r="F167" s="17" t="s">
        <v>16</v>
      </c>
      <c r="G167">
        <f t="shared" si="21"/>
        <v>3</v>
      </c>
      <c r="H167" s="5">
        <v>45517</v>
      </c>
      <c r="I167" s="60">
        <f t="shared" si="19"/>
        <v>18</v>
      </c>
      <c r="J167" s="55">
        <v>0.3</v>
      </c>
      <c r="K167" s="167">
        <v>0.875</v>
      </c>
      <c r="L167" s="167">
        <v>3.375</v>
      </c>
      <c r="M167" s="167">
        <v>70.875</v>
      </c>
      <c r="N167" s="168" t="s">
        <v>129</v>
      </c>
      <c r="Q167" s="229"/>
      <c r="R167" s="229"/>
      <c r="U167" s="229"/>
      <c r="V167" s="229"/>
      <c r="Y167" s="229"/>
      <c r="Z167" s="229"/>
      <c r="AE167" s="140">
        <v>8</v>
      </c>
      <c r="AF167" s="241">
        <f t="shared" si="22"/>
        <v>0.46242774566473993</v>
      </c>
      <c r="AI167" s="140">
        <v>3</v>
      </c>
      <c r="AJ167" s="241">
        <f t="shared" si="17"/>
        <v>0.98684210526315785</v>
      </c>
      <c r="AK167" s="140">
        <v>7</v>
      </c>
      <c r="AL167" s="241">
        <f t="shared" si="20"/>
        <v>0.97222222222222221</v>
      </c>
      <c r="AM167" s="140">
        <v>29</v>
      </c>
      <c r="AN167" s="241">
        <f t="shared" si="23"/>
        <v>5.360443622920517</v>
      </c>
      <c r="AO167" s="140">
        <v>21</v>
      </c>
      <c r="AP167" s="242">
        <f t="shared" si="18"/>
        <v>1.3898080741230974</v>
      </c>
    </row>
    <row r="168" spans="1:42" ht="15.75" customHeight="1" thickBot="1" x14ac:dyDescent="0.3">
      <c r="A168" s="3">
        <v>2024</v>
      </c>
      <c r="B168" s="3">
        <v>8</v>
      </c>
      <c r="C168" s="3">
        <v>14</v>
      </c>
      <c r="D168" s="3">
        <v>22.1</v>
      </c>
      <c r="E168" s="4" t="s">
        <v>14</v>
      </c>
      <c r="F168" s="17" t="s">
        <v>16</v>
      </c>
      <c r="G168">
        <f t="shared" si="21"/>
        <v>7.1000000000000014</v>
      </c>
      <c r="H168" s="5">
        <v>45518</v>
      </c>
      <c r="I168" s="60">
        <f t="shared" si="19"/>
        <v>22.1</v>
      </c>
      <c r="J168" s="55">
        <v>0</v>
      </c>
      <c r="K168" s="167">
        <v>1.5</v>
      </c>
      <c r="L168" s="167">
        <v>4.75</v>
      </c>
      <c r="M168" s="167">
        <v>52.25</v>
      </c>
      <c r="N168" s="168" t="s">
        <v>118</v>
      </c>
      <c r="Q168" s="229"/>
      <c r="R168" s="229"/>
      <c r="U168" s="229"/>
      <c r="V168" s="229"/>
      <c r="Y168" s="229"/>
      <c r="Z168" s="229"/>
      <c r="AE168" s="140">
        <v>7</v>
      </c>
      <c r="AF168" s="241">
        <f t="shared" si="22"/>
        <v>0.40462427745664736</v>
      </c>
      <c r="AI168" s="140">
        <v>4</v>
      </c>
      <c r="AJ168" s="241">
        <f t="shared" si="17"/>
        <v>1.3157894736842104</v>
      </c>
      <c r="AK168" s="140">
        <v>9</v>
      </c>
      <c r="AL168" s="241">
        <f t="shared" si="20"/>
        <v>1.25</v>
      </c>
      <c r="AM168" s="140">
        <v>25</v>
      </c>
      <c r="AN168" s="241">
        <f t="shared" si="23"/>
        <v>4.621072088724584</v>
      </c>
      <c r="AO168" s="140">
        <v>28</v>
      </c>
      <c r="AP168" s="242">
        <f t="shared" si="18"/>
        <v>1.8530774321641297</v>
      </c>
    </row>
    <row r="169" spans="1:42" ht="15.75" customHeight="1" thickBot="1" x14ac:dyDescent="0.3">
      <c r="A169" s="3">
        <v>2024</v>
      </c>
      <c r="B169" s="3">
        <v>8</v>
      </c>
      <c r="C169" s="3">
        <v>15</v>
      </c>
      <c r="D169" s="3">
        <v>24</v>
      </c>
      <c r="E169" s="4" t="s">
        <v>14</v>
      </c>
      <c r="F169" s="17" t="s">
        <v>16</v>
      </c>
      <c r="G169">
        <f t="shared" si="21"/>
        <v>9</v>
      </c>
      <c r="H169" s="5">
        <v>45519</v>
      </c>
      <c r="I169" s="60">
        <f t="shared" si="19"/>
        <v>24</v>
      </c>
      <c r="J169" s="55">
        <v>0</v>
      </c>
      <c r="K169" s="167">
        <v>1.5</v>
      </c>
      <c r="L169" s="167">
        <v>4.875</v>
      </c>
      <c r="M169" s="167">
        <v>67.25</v>
      </c>
      <c r="N169" s="168" t="s">
        <v>120</v>
      </c>
      <c r="Q169" s="229"/>
      <c r="R169" s="229"/>
      <c r="U169" s="229"/>
      <c r="V169" s="229"/>
      <c r="Y169" s="229"/>
      <c r="Z169" s="229"/>
      <c r="AE169" s="140">
        <v>6</v>
      </c>
      <c r="AF169" s="241">
        <f t="shared" si="22"/>
        <v>0.34682080924855491</v>
      </c>
      <c r="AI169" s="140">
        <v>5</v>
      </c>
      <c r="AJ169" s="241">
        <f t="shared" si="17"/>
        <v>1.6447368421052631</v>
      </c>
      <c r="AK169" s="140">
        <v>4</v>
      </c>
      <c r="AL169" s="241">
        <f t="shared" si="20"/>
        <v>0.55555555555555558</v>
      </c>
      <c r="AM169" s="140">
        <v>21</v>
      </c>
      <c r="AN169" s="241">
        <f t="shared" si="23"/>
        <v>3.8817005545286505</v>
      </c>
      <c r="AO169" s="140">
        <v>25</v>
      </c>
      <c r="AP169" s="242">
        <f t="shared" si="18"/>
        <v>1.6545334215751157</v>
      </c>
    </row>
    <row r="170" spans="1:42" ht="15.75" customHeight="1" thickBot="1" x14ac:dyDescent="0.3">
      <c r="A170" s="3">
        <v>2024</v>
      </c>
      <c r="B170" s="3">
        <v>8</v>
      </c>
      <c r="C170" s="3">
        <v>16</v>
      </c>
      <c r="D170" s="3">
        <v>20.6</v>
      </c>
      <c r="E170" s="4" t="s">
        <v>14</v>
      </c>
      <c r="F170" s="17" t="s">
        <v>16</v>
      </c>
      <c r="G170">
        <f t="shared" si="21"/>
        <v>5.6000000000000014</v>
      </c>
      <c r="H170" s="5">
        <v>45520</v>
      </c>
      <c r="I170" s="60">
        <f t="shared" si="19"/>
        <v>20.6</v>
      </c>
      <c r="J170" s="55">
        <v>7.1</v>
      </c>
      <c r="K170" s="167">
        <v>1.75</v>
      </c>
      <c r="L170" s="167">
        <v>6</v>
      </c>
      <c r="M170" s="167">
        <v>85.25</v>
      </c>
      <c r="N170" s="168" t="s">
        <v>120</v>
      </c>
      <c r="Q170" s="229"/>
      <c r="R170" s="229"/>
      <c r="U170" s="229"/>
      <c r="V170" s="229"/>
      <c r="Y170" s="229"/>
      <c r="Z170" s="229"/>
      <c r="AE170" s="140">
        <v>1</v>
      </c>
      <c r="AF170" s="241">
        <f t="shared" si="22"/>
        <v>5.7803468208092491E-2</v>
      </c>
      <c r="AI170" s="140">
        <v>2</v>
      </c>
      <c r="AJ170" s="241">
        <f t="shared" si="17"/>
        <v>0.6578947368421052</v>
      </c>
      <c r="AK170" s="140">
        <v>6</v>
      </c>
      <c r="AL170" s="241">
        <f t="shared" si="20"/>
        <v>0.83333333333333337</v>
      </c>
      <c r="AM170" s="140">
        <v>17</v>
      </c>
      <c r="AN170" s="241">
        <f t="shared" si="23"/>
        <v>3.1423290203327174</v>
      </c>
      <c r="AO170" s="140">
        <v>11</v>
      </c>
      <c r="AP170" s="242">
        <f t="shared" si="18"/>
        <v>0.72799470549305101</v>
      </c>
    </row>
    <row r="171" spans="1:42" ht="15.75" customHeight="1" thickBot="1" x14ac:dyDescent="0.3">
      <c r="A171" s="3">
        <v>2024</v>
      </c>
      <c r="B171" s="3">
        <v>8</v>
      </c>
      <c r="C171" s="3">
        <v>17</v>
      </c>
      <c r="D171" s="3">
        <v>20.8</v>
      </c>
      <c r="E171" s="4" t="s">
        <v>14</v>
      </c>
      <c r="F171" s="17" t="s">
        <v>16</v>
      </c>
      <c r="G171">
        <f t="shared" si="21"/>
        <v>5.8000000000000007</v>
      </c>
      <c r="H171" s="5">
        <v>45521</v>
      </c>
      <c r="I171" s="60">
        <f t="shared" si="19"/>
        <v>20.8</v>
      </c>
      <c r="J171" s="55">
        <v>0</v>
      </c>
      <c r="K171" s="167">
        <v>2</v>
      </c>
      <c r="L171" s="167">
        <v>6</v>
      </c>
      <c r="M171" s="167">
        <v>65.125</v>
      </c>
      <c r="N171" s="168" t="s">
        <v>121</v>
      </c>
      <c r="Q171" s="229"/>
      <c r="R171" s="229"/>
      <c r="U171" s="229"/>
      <c r="V171" s="229"/>
      <c r="Y171" s="229"/>
      <c r="Z171" s="229"/>
      <c r="AE171" s="140"/>
      <c r="AF171" s="140"/>
      <c r="AI171" s="140">
        <v>3</v>
      </c>
      <c r="AJ171" s="241">
        <f t="shared" si="17"/>
        <v>0.98684210526315785</v>
      </c>
      <c r="AM171" s="140">
        <v>14</v>
      </c>
      <c r="AN171" s="241">
        <f t="shared" si="23"/>
        <v>2.5878003696857674</v>
      </c>
      <c r="AO171" s="140">
        <v>19</v>
      </c>
      <c r="AP171" s="242">
        <f t="shared" si="18"/>
        <v>1.2574454003970881</v>
      </c>
    </row>
    <row r="172" spans="1:42" ht="15.75" customHeight="1" thickBot="1" x14ac:dyDescent="0.3">
      <c r="A172" s="3">
        <v>2024</v>
      </c>
      <c r="B172" s="3">
        <v>8</v>
      </c>
      <c r="C172" s="3">
        <v>18</v>
      </c>
      <c r="D172" s="3">
        <v>17.8</v>
      </c>
      <c r="E172" s="4" t="s">
        <v>14</v>
      </c>
      <c r="F172" s="17" t="s">
        <v>16</v>
      </c>
      <c r="G172">
        <f t="shared" si="21"/>
        <v>2.8000000000000007</v>
      </c>
      <c r="H172" s="5">
        <v>45522</v>
      </c>
      <c r="I172" s="60">
        <f t="shared" si="19"/>
        <v>17.8</v>
      </c>
      <c r="J172" s="55">
        <v>0</v>
      </c>
      <c r="K172" s="167">
        <v>1</v>
      </c>
      <c r="L172" s="167">
        <v>4.25</v>
      </c>
      <c r="M172" s="167">
        <v>72.625</v>
      </c>
      <c r="N172" s="168" t="s">
        <v>117</v>
      </c>
      <c r="Q172" s="229"/>
      <c r="R172" s="229"/>
      <c r="U172" s="229"/>
      <c r="V172" s="229"/>
      <c r="Y172" s="229"/>
      <c r="Z172" s="229"/>
      <c r="AE172" s="140"/>
      <c r="AF172" s="140"/>
      <c r="AI172" s="140">
        <v>2</v>
      </c>
      <c r="AJ172" s="241">
        <f t="shared" si="17"/>
        <v>0.6578947368421052</v>
      </c>
      <c r="AM172" s="140">
        <v>12</v>
      </c>
      <c r="AN172" s="241">
        <f t="shared" si="23"/>
        <v>2.2181146025878005</v>
      </c>
      <c r="AO172" s="140">
        <v>16</v>
      </c>
      <c r="AP172" s="242">
        <f t="shared" si="18"/>
        <v>1.0589013898080741</v>
      </c>
    </row>
    <row r="173" spans="1:42" ht="15.75" customHeight="1" thickBot="1" x14ac:dyDescent="0.3">
      <c r="A173" s="3">
        <v>2024</v>
      </c>
      <c r="B173" s="3">
        <v>8</v>
      </c>
      <c r="C173" s="3">
        <v>19</v>
      </c>
      <c r="D173" s="3">
        <v>17.7</v>
      </c>
      <c r="E173" s="4" t="s">
        <v>14</v>
      </c>
      <c r="F173" s="17" t="s">
        <v>16</v>
      </c>
      <c r="G173">
        <f t="shared" si="21"/>
        <v>2.6999999999999993</v>
      </c>
      <c r="H173" s="5">
        <v>45523</v>
      </c>
      <c r="I173" s="60">
        <f t="shared" si="19"/>
        <v>17.7</v>
      </c>
      <c r="J173" s="55">
        <v>5.4</v>
      </c>
      <c r="K173" s="167">
        <v>1.625</v>
      </c>
      <c r="L173" s="167">
        <v>6.25</v>
      </c>
      <c r="M173" s="167">
        <v>74.375</v>
      </c>
      <c r="N173" s="168" t="s">
        <v>117</v>
      </c>
      <c r="Q173" s="229"/>
      <c r="R173" s="229"/>
      <c r="U173" s="229"/>
      <c r="V173" s="229"/>
      <c r="Y173" s="229"/>
      <c r="Z173" s="229"/>
      <c r="AE173" s="140"/>
      <c r="AF173" s="140"/>
      <c r="AI173" s="140">
        <v>1</v>
      </c>
      <c r="AJ173" s="241">
        <f t="shared" si="17"/>
        <v>0.3289473684210526</v>
      </c>
      <c r="AM173" s="140">
        <v>10</v>
      </c>
      <c r="AN173" s="241">
        <f t="shared" si="23"/>
        <v>1.8484288354898337</v>
      </c>
      <c r="AO173" s="140">
        <v>6</v>
      </c>
      <c r="AP173" s="242">
        <f t="shared" si="18"/>
        <v>0.39708802117802777</v>
      </c>
    </row>
    <row r="174" spans="1:42" ht="15.75" customHeight="1" thickBot="1" x14ac:dyDescent="0.3">
      <c r="A174" s="3">
        <v>2024</v>
      </c>
      <c r="B174" s="3">
        <v>8</v>
      </c>
      <c r="C174" s="3">
        <v>20</v>
      </c>
      <c r="D174" s="3">
        <v>19.399999999999999</v>
      </c>
      <c r="E174" s="4" t="s">
        <v>14</v>
      </c>
      <c r="F174" s="17" t="s">
        <v>16</v>
      </c>
      <c r="G174">
        <f t="shared" si="21"/>
        <v>4.3999999999999986</v>
      </c>
      <c r="H174" s="5">
        <v>45524</v>
      </c>
      <c r="I174" s="60">
        <f t="shared" si="19"/>
        <v>19.399999999999999</v>
      </c>
      <c r="J174" s="55">
        <v>0.4</v>
      </c>
      <c r="K174" s="167">
        <v>1.25</v>
      </c>
      <c r="L174" s="167">
        <v>4.25</v>
      </c>
      <c r="M174" s="167">
        <v>62.875</v>
      </c>
      <c r="N174" s="168" t="s">
        <v>117</v>
      </c>
      <c r="Q174" s="229"/>
      <c r="R174" s="229"/>
      <c r="U174" s="229"/>
      <c r="V174" s="229"/>
      <c r="Y174" s="229"/>
      <c r="Z174" s="229"/>
      <c r="AE174" s="140"/>
      <c r="AF174" s="140"/>
      <c r="AI174" s="140">
        <v>2</v>
      </c>
      <c r="AJ174" s="241">
        <f t="shared" si="17"/>
        <v>0.6578947368421052</v>
      </c>
      <c r="AM174" s="140">
        <v>8</v>
      </c>
      <c r="AN174" s="241">
        <f t="shared" si="23"/>
        <v>1.478743068391867</v>
      </c>
      <c r="AO174" s="140">
        <v>7</v>
      </c>
      <c r="AP174" s="242">
        <f t="shared" si="18"/>
        <v>0.46326935804103242</v>
      </c>
    </row>
    <row r="175" spans="1:42" ht="15.75" customHeight="1" thickBot="1" x14ac:dyDescent="0.3">
      <c r="A175" s="3">
        <v>2024</v>
      </c>
      <c r="B175" s="3">
        <v>8</v>
      </c>
      <c r="C175" s="3">
        <v>21</v>
      </c>
      <c r="D175" s="3">
        <v>19.2</v>
      </c>
      <c r="E175" s="4" t="s">
        <v>14</v>
      </c>
      <c r="F175" s="17" t="s">
        <v>16</v>
      </c>
      <c r="G175">
        <f t="shared" si="21"/>
        <v>4.1999999999999993</v>
      </c>
      <c r="H175" s="5">
        <v>45525</v>
      </c>
      <c r="I175" s="60">
        <f t="shared" si="19"/>
        <v>19.2</v>
      </c>
      <c r="J175" s="55">
        <v>0.7</v>
      </c>
      <c r="K175" s="167">
        <v>2.5</v>
      </c>
      <c r="L175" s="167">
        <v>7.125</v>
      </c>
      <c r="M175" s="167">
        <v>72.75</v>
      </c>
      <c r="N175" s="168" t="s">
        <v>119</v>
      </c>
      <c r="Q175" s="229"/>
      <c r="R175" s="229"/>
      <c r="U175" s="229"/>
      <c r="V175" s="229"/>
      <c r="Y175" s="229"/>
      <c r="Z175" s="229"/>
      <c r="AE175" s="140"/>
      <c r="AF175" s="140"/>
      <c r="AI175" s="140">
        <v>1</v>
      </c>
      <c r="AJ175" s="241">
        <f t="shared" si="17"/>
        <v>0.3289473684210526</v>
      </c>
      <c r="AM175" s="140">
        <v>3</v>
      </c>
      <c r="AN175" s="241">
        <f t="shared" si="23"/>
        <v>0.55452865064695012</v>
      </c>
      <c r="AO175" s="140">
        <v>5</v>
      </c>
      <c r="AP175" s="242">
        <f t="shared" si="18"/>
        <v>0.33090668431502318</v>
      </c>
    </row>
    <row r="176" spans="1:42" ht="15.75" customHeight="1" thickBot="1" x14ac:dyDescent="0.3">
      <c r="A176" s="3">
        <v>2024</v>
      </c>
      <c r="B176" s="3">
        <v>8</v>
      </c>
      <c r="C176" s="3">
        <v>22</v>
      </c>
      <c r="D176" s="3">
        <v>16.899999999999999</v>
      </c>
      <c r="E176" s="4" t="s">
        <v>14</v>
      </c>
      <c r="F176" s="17" t="s">
        <v>16</v>
      </c>
      <c r="G176">
        <f t="shared" si="21"/>
        <v>1.8999999999999986</v>
      </c>
      <c r="H176" s="5">
        <v>45526</v>
      </c>
      <c r="I176" s="60">
        <f t="shared" si="19"/>
        <v>16.899999999999999</v>
      </c>
      <c r="J176" s="55">
        <v>0</v>
      </c>
      <c r="K176" s="167">
        <v>0.875</v>
      </c>
      <c r="L176" s="167">
        <v>3.625</v>
      </c>
      <c r="M176" s="167">
        <v>72.25</v>
      </c>
      <c r="N176" s="168" t="s">
        <v>117</v>
      </c>
      <c r="Q176" s="229"/>
      <c r="R176" s="229"/>
      <c r="U176" s="229"/>
      <c r="V176" s="229"/>
      <c r="Y176" s="229"/>
      <c r="Z176" s="229"/>
      <c r="AE176" s="140"/>
      <c r="AF176" s="140"/>
      <c r="AM176" s="140">
        <v>3</v>
      </c>
      <c r="AN176" s="241">
        <f t="shared" si="23"/>
        <v>0.55452865064695012</v>
      </c>
      <c r="AO176" s="140">
        <v>6</v>
      </c>
      <c r="AP176" s="242">
        <f t="shared" si="18"/>
        <v>0.39708802117802777</v>
      </c>
    </row>
    <row r="177" spans="1:42" ht="15.75" customHeight="1" thickBot="1" x14ac:dyDescent="0.3">
      <c r="A177" s="3">
        <v>2024</v>
      </c>
      <c r="B177" s="3">
        <v>8</v>
      </c>
      <c r="C177" s="3">
        <v>23</v>
      </c>
      <c r="D177" s="3">
        <v>18.600000000000001</v>
      </c>
      <c r="E177" s="4" t="s">
        <v>14</v>
      </c>
      <c r="F177" s="17" t="s">
        <v>16</v>
      </c>
      <c r="G177">
        <f t="shared" si="21"/>
        <v>3.6000000000000014</v>
      </c>
      <c r="H177" s="5">
        <v>45527</v>
      </c>
      <c r="I177" s="60">
        <f t="shared" si="19"/>
        <v>18.600000000000001</v>
      </c>
      <c r="J177" s="55">
        <v>0</v>
      </c>
      <c r="K177" s="167">
        <v>1.5</v>
      </c>
      <c r="L177" s="167">
        <v>5.875</v>
      </c>
      <c r="M177" s="167">
        <v>65.375</v>
      </c>
      <c r="N177" s="168" t="s">
        <v>124</v>
      </c>
      <c r="Q177" s="229"/>
      <c r="R177" s="229"/>
      <c r="U177" s="229"/>
      <c r="V177" s="229"/>
      <c r="Y177" s="229"/>
      <c r="Z177" s="229"/>
      <c r="AE177" s="140"/>
      <c r="AF177" s="140"/>
      <c r="AM177" s="140">
        <v>1</v>
      </c>
      <c r="AN177" s="241">
        <f t="shared" si="23"/>
        <v>0.18484288354898337</v>
      </c>
      <c r="AO177" s="140">
        <v>5</v>
      </c>
      <c r="AP177" s="242">
        <f t="shared" si="18"/>
        <v>0.33090668431502318</v>
      </c>
    </row>
    <row r="178" spans="1:42" ht="15.75" customHeight="1" thickBot="1" x14ac:dyDescent="0.3">
      <c r="A178" s="3">
        <v>2024</v>
      </c>
      <c r="B178" s="3">
        <v>8</v>
      </c>
      <c r="C178" s="3">
        <v>24</v>
      </c>
      <c r="D178" s="3">
        <v>21.8</v>
      </c>
      <c r="E178" s="4" t="s">
        <v>14</v>
      </c>
      <c r="F178" s="17" t="s">
        <v>16</v>
      </c>
      <c r="G178">
        <f t="shared" si="21"/>
        <v>6.8000000000000007</v>
      </c>
      <c r="H178" s="5">
        <v>45528</v>
      </c>
      <c r="I178" s="60">
        <f t="shared" si="19"/>
        <v>21.8</v>
      </c>
      <c r="J178" s="55">
        <v>0</v>
      </c>
      <c r="K178" s="167">
        <v>1.875</v>
      </c>
      <c r="L178" s="167">
        <v>6</v>
      </c>
      <c r="M178" s="167">
        <v>61.5</v>
      </c>
      <c r="N178" s="168" t="s">
        <v>120</v>
      </c>
      <c r="Q178" s="229"/>
      <c r="R178" s="229"/>
      <c r="U178" s="229"/>
      <c r="V178" s="229"/>
      <c r="Y178" s="229"/>
      <c r="Z178" s="229"/>
      <c r="AE178" s="140"/>
      <c r="AF178" s="140"/>
      <c r="AM178" s="140">
        <v>4</v>
      </c>
      <c r="AN178" s="241">
        <f t="shared" si="23"/>
        <v>0.73937153419593349</v>
      </c>
      <c r="AO178" s="140">
        <v>4</v>
      </c>
      <c r="AP178" s="242">
        <f t="shared" si="18"/>
        <v>0.26472534745201853</v>
      </c>
    </row>
    <row r="179" spans="1:42" ht="15.75" customHeight="1" thickBot="1" x14ac:dyDescent="0.3">
      <c r="A179" s="3">
        <v>2024</v>
      </c>
      <c r="B179" s="3">
        <v>8</v>
      </c>
      <c r="C179" s="3">
        <v>25</v>
      </c>
      <c r="D179" s="3">
        <v>17.399999999999999</v>
      </c>
      <c r="E179" s="4" t="s">
        <v>14</v>
      </c>
      <c r="F179" s="17" t="s">
        <v>16</v>
      </c>
      <c r="G179">
        <f t="shared" si="21"/>
        <v>2.3999999999999986</v>
      </c>
      <c r="H179" s="5">
        <v>45529</v>
      </c>
      <c r="I179" s="60">
        <f t="shared" si="19"/>
        <v>17.399999999999999</v>
      </c>
      <c r="J179" s="55">
        <v>1.6</v>
      </c>
      <c r="K179" s="167">
        <v>3</v>
      </c>
      <c r="L179" s="167">
        <v>7.625</v>
      </c>
      <c r="M179" s="167">
        <v>78</v>
      </c>
      <c r="N179" s="168" t="s">
        <v>122</v>
      </c>
      <c r="Q179" s="229"/>
      <c r="R179" s="229"/>
      <c r="U179" s="229"/>
      <c r="V179" s="229"/>
      <c r="Y179" s="229"/>
      <c r="Z179" s="229"/>
      <c r="AE179" s="140"/>
      <c r="AF179" s="140"/>
      <c r="AM179" s="140">
        <v>1</v>
      </c>
      <c r="AN179" s="241">
        <f t="shared" si="23"/>
        <v>0.18484288354898337</v>
      </c>
      <c r="AO179" s="140">
        <v>2</v>
      </c>
      <c r="AP179" s="242">
        <f t="shared" si="18"/>
        <v>0.13236267372600927</v>
      </c>
    </row>
    <row r="180" spans="1:42" ht="15.75" customHeight="1" thickBot="1" x14ac:dyDescent="0.3">
      <c r="A180" s="3">
        <v>2024</v>
      </c>
      <c r="B180" s="3">
        <v>8</v>
      </c>
      <c r="C180" s="3">
        <v>26</v>
      </c>
      <c r="D180" s="3">
        <v>15.9</v>
      </c>
      <c r="E180" s="4" t="s">
        <v>14</v>
      </c>
      <c r="F180" s="17" t="s">
        <v>16</v>
      </c>
      <c r="G180">
        <f t="shared" si="21"/>
        <v>0.90000000000000036</v>
      </c>
      <c r="H180" s="5">
        <v>45530</v>
      </c>
      <c r="I180" s="60">
        <f t="shared" si="19"/>
        <v>15.9</v>
      </c>
      <c r="J180" s="55">
        <v>4</v>
      </c>
      <c r="K180" s="167">
        <v>3.125</v>
      </c>
      <c r="L180" s="167">
        <v>8.5</v>
      </c>
      <c r="M180" s="167">
        <v>77.625</v>
      </c>
      <c r="N180" s="168" t="s">
        <v>119</v>
      </c>
      <c r="Q180" s="229"/>
      <c r="R180" s="229"/>
      <c r="U180" s="229"/>
      <c r="V180" s="229"/>
      <c r="Y180" s="229"/>
      <c r="Z180" s="229"/>
      <c r="AE180" s="140"/>
      <c r="AF180" s="140"/>
      <c r="AM180" s="140">
        <v>2</v>
      </c>
      <c r="AN180" s="241">
        <f t="shared" si="23"/>
        <v>0.36968576709796674</v>
      </c>
      <c r="AO180" s="140">
        <v>1</v>
      </c>
      <c r="AP180" s="242">
        <f t="shared" si="18"/>
        <v>6.6181336863004633E-2</v>
      </c>
    </row>
    <row r="181" spans="1:42" ht="15.75" customHeight="1" thickBot="1" x14ac:dyDescent="0.3">
      <c r="A181" s="3">
        <v>2024</v>
      </c>
      <c r="B181" s="3">
        <v>8</v>
      </c>
      <c r="C181" s="3">
        <v>27</v>
      </c>
      <c r="D181" s="3">
        <v>14.8</v>
      </c>
      <c r="E181" s="2" t="s">
        <v>17</v>
      </c>
      <c r="F181" s="17" t="s">
        <v>16</v>
      </c>
      <c r="G181">
        <f t="shared" si="21"/>
        <v>-0.19999999999999929</v>
      </c>
      <c r="H181" s="5">
        <v>45531</v>
      </c>
      <c r="I181" s="60">
        <f t="shared" si="19"/>
        <v>14.8</v>
      </c>
      <c r="J181" s="55">
        <v>0</v>
      </c>
      <c r="K181" s="167">
        <v>1</v>
      </c>
      <c r="L181" s="167">
        <v>3.75</v>
      </c>
      <c r="M181" s="167">
        <v>79.5</v>
      </c>
      <c r="N181" s="168" t="s">
        <v>117</v>
      </c>
      <c r="Q181" s="229"/>
      <c r="R181" s="229"/>
      <c r="U181" s="229"/>
      <c r="V181" s="229"/>
      <c r="Y181" s="229"/>
      <c r="Z181" s="229"/>
      <c r="AE181" s="140"/>
      <c r="AF181" s="140"/>
      <c r="AM181" s="140">
        <v>1</v>
      </c>
      <c r="AN181" s="241">
        <f t="shared" si="23"/>
        <v>0.18484288354898337</v>
      </c>
    </row>
    <row r="182" spans="1:42" ht="15.75" customHeight="1" thickBot="1" x14ac:dyDescent="0.3">
      <c r="A182" s="3">
        <v>2024</v>
      </c>
      <c r="B182" s="3">
        <v>8</v>
      </c>
      <c r="C182" s="3">
        <v>28</v>
      </c>
      <c r="D182" s="3">
        <v>14.8</v>
      </c>
      <c r="E182" s="2" t="s">
        <v>17</v>
      </c>
      <c r="F182" s="17" t="s">
        <v>16</v>
      </c>
      <c r="G182">
        <f t="shared" si="21"/>
        <v>-0.19999999999999929</v>
      </c>
      <c r="H182" s="5">
        <v>45532</v>
      </c>
      <c r="I182" s="60">
        <f t="shared" si="19"/>
        <v>14.8</v>
      </c>
      <c r="J182" s="55">
        <v>0</v>
      </c>
      <c r="K182" s="167">
        <v>0.625</v>
      </c>
      <c r="L182" s="167">
        <v>3</v>
      </c>
      <c r="M182" s="167">
        <v>76.625</v>
      </c>
      <c r="N182" s="168" t="s">
        <v>124</v>
      </c>
      <c r="Q182" s="229"/>
      <c r="R182" s="229"/>
      <c r="U182" s="229"/>
      <c r="V182" s="229"/>
      <c r="Y182" s="229"/>
      <c r="Z182" s="229"/>
      <c r="AE182" s="140"/>
      <c r="AF182" s="140"/>
      <c r="AM182" s="140">
        <v>1</v>
      </c>
      <c r="AN182" s="241">
        <f t="shared" si="23"/>
        <v>0.18484288354898337</v>
      </c>
    </row>
    <row r="183" spans="1:42" ht="15.75" customHeight="1" thickBot="1" x14ac:dyDescent="0.3">
      <c r="A183" s="3">
        <v>2024</v>
      </c>
      <c r="B183" s="3">
        <v>8</v>
      </c>
      <c r="C183" s="3">
        <v>29</v>
      </c>
      <c r="D183" s="3">
        <v>14.4</v>
      </c>
      <c r="E183" s="2" t="s">
        <v>17</v>
      </c>
      <c r="F183" s="17" t="s">
        <v>16</v>
      </c>
      <c r="G183">
        <f t="shared" si="21"/>
        <v>-0.59999999999999964</v>
      </c>
      <c r="H183" s="5">
        <v>45533</v>
      </c>
      <c r="I183" s="60">
        <f t="shared" si="19"/>
        <v>14.4</v>
      </c>
      <c r="J183" s="55">
        <v>0</v>
      </c>
      <c r="K183" s="167">
        <v>0.75</v>
      </c>
      <c r="L183" s="167">
        <v>2.625</v>
      </c>
      <c r="M183" s="167">
        <v>76</v>
      </c>
      <c r="N183" s="168" t="s">
        <v>124</v>
      </c>
      <c r="Q183" s="229"/>
      <c r="R183" s="229"/>
      <c r="U183" s="229"/>
      <c r="V183" s="229"/>
      <c r="Y183" s="229"/>
      <c r="Z183" s="229"/>
      <c r="AE183" s="140"/>
      <c r="AF183" s="140"/>
    </row>
    <row r="184" spans="1:42" ht="15.75" customHeight="1" thickBot="1" x14ac:dyDescent="0.3">
      <c r="A184" s="52">
        <v>2024</v>
      </c>
      <c r="B184" s="52">
        <v>8</v>
      </c>
      <c r="C184" s="52">
        <v>30</v>
      </c>
      <c r="D184" s="52">
        <v>15.6</v>
      </c>
      <c r="E184" s="54" t="s">
        <v>14</v>
      </c>
      <c r="F184" s="17" t="s">
        <v>16</v>
      </c>
      <c r="G184" s="30">
        <f t="shared" si="21"/>
        <v>0.59999999999999964</v>
      </c>
      <c r="H184" s="31">
        <v>45534</v>
      </c>
      <c r="I184" s="117">
        <f t="shared" si="19"/>
        <v>15.6</v>
      </c>
      <c r="J184" s="55">
        <v>1.3</v>
      </c>
      <c r="K184" s="167">
        <v>2.125</v>
      </c>
      <c r="L184" s="167">
        <v>6.625</v>
      </c>
      <c r="M184" s="167">
        <v>78.125</v>
      </c>
      <c r="N184" s="168" t="s">
        <v>119</v>
      </c>
      <c r="Q184" s="229"/>
      <c r="R184" s="229"/>
      <c r="U184" s="229"/>
      <c r="V184" s="229"/>
      <c r="Y184" s="229"/>
      <c r="Z184" s="229"/>
      <c r="AE184" s="140"/>
      <c r="AF184" s="140"/>
    </row>
    <row r="185" spans="1:42" ht="15.75" customHeight="1" thickBot="1" x14ac:dyDescent="0.3">
      <c r="A185" s="3">
        <v>2024</v>
      </c>
      <c r="B185" s="3">
        <v>8</v>
      </c>
      <c r="C185" s="3">
        <v>31</v>
      </c>
      <c r="D185" s="3">
        <v>14.7</v>
      </c>
      <c r="E185" s="2" t="s">
        <v>17</v>
      </c>
      <c r="F185" s="19" t="s">
        <v>17</v>
      </c>
      <c r="G185">
        <f>D185-10</f>
        <v>4.6999999999999993</v>
      </c>
      <c r="H185" s="5">
        <v>45535</v>
      </c>
      <c r="I185" s="60">
        <f t="shared" si="19"/>
        <v>14.7</v>
      </c>
      <c r="J185" s="55">
        <v>2.2000000000000002</v>
      </c>
      <c r="K185" s="167">
        <v>0.625</v>
      </c>
      <c r="L185" s="167">
        <v>3.125</v>
      </c>
      <c r="M185" s="167">
        <v>83.25</v>
      </c>
      <c r="N185" s="168" t="s">
        <v>118</v>
      </c>
      <c r="Q185" s="229"/>
      <c r="R185" s="229"/>
      <c r="U185" s="229"/>
      <c r="V185" s="229"/>
      <c r="Y185" s="229"/>
      <c r="Z185" s="229"/>
      <c r="AE185" s="140"/>
      <c r="AF185" s="140"/>
    </row>
    <row r="186" spans="1:42" ht="15.75" customHeight="1" thickBot="1" x14ac:dyDescent="0.3">
      <c r="A186" s="3">
        <v>2024</v>
      </c>
      <c r="B186" s="3">
        <v>9</v>
      </c>
      <c r="C186" s="3">
        <v>1</v>
      </c>
      <c r="D186" s="3">
        <v>14</v>
      </c>
      <c r="E186" s="2" t="s">
        <v>17</v>
      </c>
      <c r="F186" s="19" t="s">
        <v>17</v>
      </c>
      <c r="G186">
        <f t="shared" ref="G186:G208" si="24">D186-10</f>
        <v>4</v>
      </c>
      <c r="H186" s="5">
        <v>45536</v>
      </c>
      <c r="I186" s="60">
        <f t="shared" si="19"/>
        <v>14</v>
      </c>
      <c r="J186" s="55">
        <v>0</v>
      </c>
      <c r="K186" s="167">
        <v>0.625</v>
      </c>
      <c r="L186" s="167">
        <v>3.75</v>
      </c>
      <c r="M186" s="167">
        <v>73.875</v>
      </c>
      <c r="N186" s="168" t="s">
        <v>117</v>
      </c>
      <c r="Q186" s="229"/>
      <c r="R186" s="229"/>
      <c r="U186" s="229"/>
      <c r="V186" s="229"/>
      <c r="Y186" s="229"/>
      <c r="Z186" s="229"/>
      <c r="AE186" s="140"/>
      <c r="AF186" s="140"/>
    </row>
    <row r="187" spans="1:42" ht="15.75" customHeight="1" thickBot="1" x14ac:dyDescent="0.3">
      <c r="A187" s="3">
        <v>2024</v>
      </c>
      <c r="B187" s="3">
        <v>9</v>
      </c>
      <c r="C187" s="3">
        <v>2</v>
      </c>
      <c r="D187" s="3">
        <v>11.7</v>
      </c>
      <c r="E187" s="2" t="s">
        <v>17</v>
      </c>
      <c r="F187" s="19" t="s">
        <v>17</v>
      </c>
      <c r="G187">
        <f t="shared" si="24"/>
        <v>1.6999999999999993</v>
      </c>
      <c r="H187" s="5">
        <v>45537</v>
      </c>
      <c r="I187" s="60">
        <f t="shared" si="19"/>
        <v>11.7</v>
      </c>
      <c r="J187" s="55">
        <v>0</v>
      </c>
      <c r="K187" s="167">
        <v>2.625</v>
      </c>
      <c r="L187" s="167">
        <v>6.875</v>
      </c>
      <c r="M187" s="167">
        <v>71.5</v>
      </c>
      <c r="N187" s="168" t="s">
        <v>126</v>
      </c>
      <c r="Q187" s="229"/>
      <c r="R187" s="229"/>
      <c r="U187" s="229"/>
      <c r="V187" s="229"/>
      <c r="Y187" s="229"/>
      <c r="Z187" s="229"/>
      <c r="AE187" s="140"/>
      <c r="AF187" s="140"/>
    </row>
    <row r="188" spans="1:42" ht="15.75" customHeight="1" thickBot="1" x14ac:dyDescent="0.3">
      <c r="A188" s="3">
        <v>2024</v>
      </c>
      <c r="B188" s="3">
        <v>9</v>
      </c>
      <c r="C188" s="3">
        <v>3</v>
      </c>
      <c r="D188" s="3">
        <v>10.3</v>
      </c>
      <c r="E188" s="2" t="s">
        <v>17</v>
      </c>
      <c r="F188" s="19" t="s">
        <v>17</v>
      </c>
      <c r="G188">
        <f t="shared" si="24"/>
        <v>0.30000000000000071</v>
      </c>
      <c r="H188" s="5">
        <v>45538</v>
      </c>
      <c r="I188" s="60">
        <f t="shared" si="19"/>
        <v>10.3</v>
      </c>
      <c r="J188" s="55">
        <v>5.0999999999999996</v>
      </c>
      <c r="K188" s="167">
        <v>3.375</v>
      </c>
      <c r="L188" s="167">
        <v>8.5</v>
      </c>
      <c r="M188" s="167">
        <v>88.75</v>
      </c>
      <c r="N188" s="168" t="s">
        <v>119</v>
      </c>
      <c r="Q188" s="229"/>
      <c r="R188" s="229"/>
      <c r="U188" s="229"/>
      <c r="V188" s="229"/>
      <c r="Y188" s="229"/>
      <c r="Z188" s="229"/>
      <c r="AE188" s="140"/>
      <c r="AF188" s="140"/>
    </row>
    <row r="189" spans="1:42" ht="15.75" customHeight="1" thickBot="1" x14ac:dyDescent="0.3">
      <c r="A189" s="3">
        <v>2024</v>
      </c>
      <c r="B189" s="3">
        <v>9</v>
      </c>
      <c r="C189" s="3">
        <v>4</v>
      </c>
      <c r="D189" s="3">
        <v>13.6</v>
      </c>
      <c r="E189" s="2" t="s">
        <v>17</v>
      </c>
      <c r="F189" s="19" t="s">
        <v>17</v>
      </c>
      <c r="G189">
        <f t="shared" si="24"/>
        <v>3.5999999999999996</v>
      </c>
      <c r="H189" s="5">
        <v>45539</v>
      </c>
      <c r="I189" s="60">
        <f t="shared" si="19"/>
        <v>13.6</v>
      </c>
      <c r="J189" s="55">
        <v>6.9</v>
      </c>
      <c r="K189" s="167">
        <v>2.625</v>
      </c>
      <c r="L189" s="167">
        <v>7</v>
      </c>
      <c r="M189" s="167">
        <v>84.875</v>
      </c>
      <c r="N189" s="168" t="s">
        <v>117</v>
      </c>
      <c r="Q189" s="229"/>
      <c r="R189" s="229"/>
      <c r="U189" s="229"/>
      <c r="V189" s="229"/>
      <c r="Y189" s="229"/>
      <c r="Z189" s="229"/>
      <c r="AE189" s="140"/>
      <c r="AF189" s="140"/>
    </row>
    <row r="190" spans="1:42" ht="15.75" customHeight="1" thickBot="1" x14ac:dyDescent="0.3">
      <c r="A190" s="3">
        <v>2024</v>
      </c>
      <c r="B190" s="3">
        <v>9</v>
      </c>
      <c r="C190" s="3">
        <v>5</v>
      </c>
      <c r="D190" s="3">
        <v>14.3</v>
      </c>
      <c r="E190" s="2" t="s">
        <v>17</v>
      </c>
      <c r="F190" s="19" t="s">
        <v>17</v>
      </c>
      <c r="G190">
        <f t="shared" si="24"/>
        <v>4.3000000000000007</v>
      </c>
      <c r="H190" s="5">
        <v>45540</v>
      </c>
      <c r="I190" s="60">
        <f t="shared" si="19"/>
        <v>14.3</v>
      </c>
      <c r="J190" s="55">
        <v>4.2</v>
      </c>
      <c r="K190" s="167">
        <v>1.25</v>
      </c>
      <c r="L190" s="167">
        <v>6</v>
      </c>
      <c r="M190" s="167">
        <v>82.375</v>
      </c>
      <c r="N190" s="168" t="s">
        <v>121</v>
      </c>
      <c r="Q190" s="229"/>
      <c r="R190" s="229"/>
      <c r="U190" s="229"/>
      <c r="V190" s="229"/>
      <c r="Y190" s="229"/>
      <c r="Z190" s="229"/>
      <c r="AE190" s="140"/>
      <c r="AF190" s="140"/>
    </row>
    <row r="191" spans="1:42" ht="15.75" customHeight="1" thickBot="1" x14ac:dyDescent="0.3">
      <c r="A191" s="3">
        <v>2024</v>
      </c>
      <c r="B191" s="3">
        <v>9</v>
      </c>
      <c r="C191" s="3">
        <v>6</v>
      </c>
      <c r="D191" s="3">
        <v>12</v>
      </c>
      <c r="E191" s="2" t="s">
        <v>17</v>
      </c>
      <c r="F191" s="19" t="s">
        <v>17</v>
      </c>
      <c r="G191">
        <f t="shared" si="24"/>
        <v>2</v>
      </c>
      <c r="H191" s="5">
        <v>45541</v>
      </c>
      <c r="I191" s="60">
        <f t="shared" si="19"/>
        <v>12</v>
      </c>
      <c r="J191" s="55">
        <v>3.9</v>
      </c>
      <c r="K191" s="167">
        <v>2.125</v>
      </c>
      <c r="L191" s="167">
        <v>6.75</v>
      </c>
      <c r="M191" s="167">
        <v>75.75</v>
      </c>
      <c r="N191" s="168" t="s">
        <v>119</v>
      </c>
      <c r="Q191" s="229"/>
      <c r="R191" s="229"/>
      <c r="U191" s="229"/>
      <c r="V191" s="229"/>
      <c r="Y191" s="229"/>
      <c r="Z191" s="229"/>
      <c r="AE191" s="140"/>
      <c r="AF191" s="140"/>
    </row>
    <row r="192" spans="1:42" ht="15.75" customHeight="1" thickBot="1" x14ac:dyDescent="0.3">
      <c r="A192" s="3">
        <v>2024</v>
      </c>
      <c r="B192" s="3">
        <v>9</v>
      </c>
      <c r="C192" s="3">
        <v>7</v>
      </c>
      <c r="D192" s="3">
        <v>11.4</v>
      </c>
      <c r="E192" s="2" t="s">
        <v>17</v>
      </c>
      <c r="F192" s="19" t="s">
        <v>17</v>
      </c>
      <c r="G192">
        <f t="shared" si="24"/>
        <v>1.4000000000000004</v>
      </c>
      <c r="H192" s="5">
        <v>45542</v>
      </c>
      <c r="I192" s="60">
        <f t="shared" si="19"/>
        <v>11.4</v>
      </c>
      <c r="J192" s="55">
        <v>0.1</v>
      </c>
      <c r="K192" s="167">
        <v>2.5</v>
      </c>
      <c r="L192" s="167">
        <v>6.25</v>
      </c>
      <c r="M192" s="167">
        <v>76.25</v>
      </c>
      <c r="N192" s="168" t="s">
        <v>119</v>
      </c>
      <c r="Q192" s="229"/>
      <c r="R192" s="229"/>
      <c r="U192" s="229"/>
      <c r="V192" s="229"/>
      <c r="Y192" s="229"/>
      <c r="Z192" s="229"/>
      <c r="AE192" s="118"/>
      <c r="AF192" s="118"/>
    </row>
    <row r="193" spans="1:32" ht="15.75" customHeight="1" thickBot="1" x14ac:dyDescent="0.3">
      <c r="A193" s="3">
        <v>2024</v>
      </c>
      <c r="B193" s="3">
        <v>9</v>
      </c>
      <c r="C193" s="3">
        <v>8</v>
      </c>
      <c r="D193" s="3">
        <v>11.1</v>
      </c>
      <c r="E193" s="2" t="s">
        <v>17</v>
      </c>
      <c r="F193" s="19" t="s">
        <v>17</v>
      </c>
      <c r="G193">
        <f t="shared" si="24"/>
        <v>1.0999999999999996</v>
      </c>
      <c r="H193" s="5">
        <v>45543</v>
      </c>
      <c r="I193" s="60">
        <f t="shared" si="19"/>
        <v>11.1</v>
      </c>
      <c r="J193" s="55">
        <v>1.9</v>
      </c>
      <c r="K193" s="167">
        <v>2.75</v>
      </c>
      <c r="L193" s="167">
        <v>6.875</v>
      </c>
      <c r="M193" s="167">
        <v>87.875</v>
      </c>
      <c r="N193" s="168" t="s">
        <v>119</v>
      </c>
      <c r="Q193" s="229"/>
      <c r="R193" s="229"/>
      <c r="U193" s="229"/>
      <c r="V193" s="229"/>
      <c r="Y193" s="229"/>
      <c r="Z193" s="229"/>
      <c r="AE193" s="118"/>
      <c r="AF193" s="118"/>
    </row>
    <row r="194" spans="1:32" ht="15.75" customHeight="1" thickBot="1" x14ac:dyDescent="0.3">
      <c r="A194" s="3">
        <v>2024</v>
      </c>
      <c r="B194" s="3">
        <v>9</v>
      </c>
      <c r="C194" s="3">
        <v>9</v>
      </c>
      <c r="D194" s="3">
        <v>13.1</v>
      </c>
      <c r="E194" s="2" t="s">
        <v>17</v>
      </c>
      <c r="F194" s="19" t="s">
        <v>17</v>
      </c>
      <c r="G194">
        <f t="shared" si="24"/>
        <v>3.0999999999999996</v>
      </c>
      <c r="H194" s="5">
        <v>45544</v>
      </c>
      <c r="I194" s="60">
        <f t="shared" si="19"/>
        <v>13.1</v>
      </c>
      <c r="J194" s="55">
        <v>0.2</v>
      </c>
      <c r="K194" s="167">
        <v>1.875</v>
      </c>
      <c r="L194" s="167">
        <v>5.25</v>
      </c>
      <c r="M194" s="167">
        <v>80.875</v>
      </c>
      <c r="N194" s="168" t="s">
        <v>122</v>
      </c>
      <c r="Q194" s="229"/>
      <c r="R194" s="229"/>
      <c r="U194" s="229"/>
      <c r="V194" s="229"/>
      <c r="Y194" s="229"/>
      <c r="Z194" s="229"/>
      <c r="AE194" s="118"/>
      <c r="AF194" s="118"/>
    </row>
    <row r="195" spans="1:32" ht="15.75" customHeight="1" thickBot="1" x14ac:dyDescent="0.3">
      <c r="A195" s="3">
        <v>2024</v>
      </c>
      <c r="B195" s="3">
        <v>9</v>
      </c>
      <c r="C195" s="3">
        <v>10</v>
      </c>
      <c r="D195" s="3">
        <v>15.1</v>
      </c>
      <c r="E195" s="4" t="s">
        <v>14</v>
      </c>
      <c r="F195" s="19" t="s">
        <v>17</v>
      </c>
      <c r="G195">
        <f t="shared" si="24"/>
        <v>5.0999999999999996</v>
      </c>
      <c r="H195" s="5">
        <v>45545</v>
      </c>
      <c r="I195" s="60">
        <f t="shared" ref="I195:I215" si="25">D195</f>
        <v>15.1</v>
      </c>
      <c r="J195" s="55">
        <v>0</v>
      </c>
      <c r="K195" s="167">
        <v>0.75</v>
      </c>
      <c r="L195" s="167">
        <v>3.625</v>
      </c>
      <c r="M195" s="167">
        <v>75.125</v>
      </c>
      <c r="N195" s="168" t="s">
        <v>118</v>
      </c>
      <c r="Q195" s="229"/>
      <c r="R195" s="229"/>
      <c r="U195" s="229"/>
      <c r="V195" s="229"/>
      <c r="Y195" s="229"/>
      <c r="Z195" s="229"/>
      <c r="AE195" s="118"/>
      <c r="AF195" s="118"/>
    </row>
    <row r="196" spans="1:32" ht="15.75" customHeight="1" thickBot="1" x14ac:dyDescent="0.3">
      <c r="A196" s="3">
        <v>2024</v>
      </c>
      <c r="B196" s="3">
        <v>9</v>
      </c>
      <c r="C196" s="3">
        <v>11</v>
      </c>
      <c r="D196" s="3">
        <v>10.1</v>
      </c>
      <c r="E196" s="2" t="s">
        <v>17</v>
      </c>
      <c r="F196" s="19" t="s">
        <v>17</v>
      </c>
      <c r="G196">
        <f t="shared" si="24"/>
        <v>9.9999999999999645E-2</v>
      </c>
      <c r="H196" s="5">
        <v>45546</v>
      </c>
      <c r="I196" s="60">
        <f t="shared" si="25"/>
        <v>10.1</v>
      </c>
      <c r="J196" s="55">
        <v>0</v>
      </c>
      <c r="K196" s="167">
        <v>1.5</v>
      </c>
      <c r="L196" s="167">
        <v>4.625</v>
      </c>
      <c r="M196" s="167">
        <v>66.25</v>
      </c>
      <c r="N196" s="168" t="s">
        <v>118</v>
      </c>
      <c r="Q196" s="229"/>
      <c r="R196" s="229"/>
      <c r="U196" s="229"/>
      <c r="V196" s="229"/>
      <c r="Y196" s="229"/>
      <c r="Z196" s="229"/>
      <c r="AE196" s="118"/>
      <c r="AF196" s="118"/>
    </row>
    <row r="197" spans="1:32" ht="15.75" customHeight="1" thickBot="1" x14ac:dyDescent="0.3">
      <c r="A197" s="3">
        <v>2024</v>
      </c>
      <c r="B197" s="3">
        <v>9</v>
      </c>
      <c r="C197" s="3">
        <v>12</v>
      </c>
      <c r="D197" s="3">
        <v>9.6999999999999993</v>
      </c>
      <c r="E197" s="2" t="s">
        <v>18</v>
      </c>
      <c r="F197" s="19" t="s">
        <v>17</v>
      </c>
      <c r="G197">
        <f t="shared" si="24"/>
        <v>-0.30000000000000071</v>
      </c>
      <c r="H197" s="5">
        <v>45547</v>
      </c>
      <c r="I197" s="60">
        <f t="shared" si="25"/>
        <v>9.6999999999999993</v>
      </c>
      <c r="J197" s="55">
        <v>0</v>
      </c>
      <c r="K197" s="167">
        <v>1.75</v>
      </c>
      <c r="L197" s="167">
        <v>5.875</v>
      </c>
      <c r="M197" s="167">
        <v>62.375</v>
      </c>
      <c r="N197" s="168" t="s">
        <v>124</v>
      </c>
      <c r="Q197" s="229"/>
      <c r="R197" s="229"/>
      <c r="U197" s="229"/>
      <c r="V197" s="229"/>
      <c r="Y197" s="229"/>
      <c r="Z197" s="229"/>
      <c r="AE197" s="118"/>
      <c r="AF197" s="118"/>
    </row>
    <row r="198" spans="1:32" ht="15.75" customHeight="1" thickBot="1" x14ac:dyDescent="0.3">
      <c r="A198" s="3">
        <v>2024</v>
      </c>
      <c r="B198" s="3">
        <v>9</v>
      </c>
      <c r="C198" s="3">
        <v>13</v>
      </c>
      <c r="D198" s="3">
        <v>9.4</v>
      </c>
      <c r="E198" s="2" t="s">
        <v>18</v>
      </c>
      <c r="F198" s="19" t="s">
        <v>17</v>
      </c>
      <c r="G198">
        <f t="shared" si="24"/>
        <v>-0.59999999999999964</v>
      </c>
      <c r="H198" s="5">
        <v>45548</v>
      </c>
      <c r="I198" s="60">
        <f t="shared" si="25"/>
        <v>9.4</v>
      </c>
      <c r="J198" s="55">
        <v>0</v>
      </c>
      <c r="K198" s="167">
        <v>1.375</v>
      </c>
      <c r="L198" s="167">
        <v>4.25</v>
      </c>
      <c r="M198" s="167">
        <v>71.5</v>
      </c>
      <c r="N198" s="168" t="s">
        <v>123</v>
      </c>
      <c r="Q198" s="229"/>
      <c r="R198" s="229"/>
      <c r="U198" s="229"/>
      <c r="V198" s="229"/>
      <c r="Y198" s="229"/>
      <c r="Z198" s="229"/>
      <c r="AE198" s="118"/>
      <c r="AF198" s="118"/>
    </row>
    <row r="199" spans="1:32" ht="15.75" customHeight="1" thickBot="1" x14ac:dyDescent="0.3">
      <c r="A199" s="3">
        <v>2024</v>
      </c>
      <c r="B199" s="3">
        <v>9</v>
      </c>
      <c r="C199" s="3">
        <v>14</v>
      </c>
      <c r="D199" s="3">
        <v>10.199999999999999</v>
      </c>
      <c r="E199" s="2" t="s">
        <v>17</v>
      </c>
      <c r="F199" s="19" t="s">
        <v>17</v>
      </c>
      <c r="G199">
        <f t="shared" si="24"/>
        <v>0.19999999999999929</v>
      </c>
      <c r="H199" s="5">
        <v>45549</v>
      </c>
      <c r="I199" s="60">
        <f t="shared" si="25"/>
        <v>10.199999999999999</v>
      </c>
      <c r="J199" s="55">
        <v>0</v>
      </c>
      <c r="K199" s="167">
        <v>2.25</v>
      </c>
      <c r="L199" s="167">
        <v>5.75</v>
      </c>
      <c r="M199" s="167">
        <v>68.25</v>
      </c>
      <c r="N199" s="168" t="s">
        <v>126</v>
      </c>
      <c r="Q199" s="229"/>
      <c r="R199" s="229"/>
      <c r="U199" s="229"/>
      <c r="V199" s="229"/>
      <c r="Y199" s="229"/>
      <c r="Z199" s="229"/>
      <c r="AE199" s="118"/>
      <c r="AF199" s="118"/>
    </row>
    <row r="200" spans="1:32" ht="15.75" customHeight="1" thickBot="1" x14ac:dyDescent="0.3">
      <c r="A200" s="3">
        <v>2024</v>
      </c>
      <c r="B200" s="3">
        <v>9</v>
      </c>
      <c r="C200" s="3">
        <v>15</v>
      </c>
      <c r="D200" s="3">
        <v>11.9</v>
      </c>
      <c r="E200" s="2" t="s">
        <v>17</v>
      </c>
      <c r="F200" s="19" t="s">
        <v>17</v>
      </c>
      <c r="G200">
        <f t="shared" si="24"/>
        <v>1.9000000000000004</v>
      </c>
      <c r="H200" s="5">
        <v>45550</v>
      </c>
      <c r="I200" s="60">
        <f t="shared" si="25"/>
        <v>11.9</v>
      </c>
      <c r="J200" s="55">
        <v>4</v>
      </c>
      <c r="K200" s="167">
        <v>1.5</v>
      </c>
      <c r="L200" s="167">
        <v>6.125</v>
      </c>
      <c r="M200" s="167">
        <v>71.125</v>
      </c>
      <c r="N200" s="168" t="s">
        <v>117</v>
      </c>
      <c r="Q200" s="229"/>
      <c r="R200" s="229"/>
      <c r="U200" s="229"/>
      <c r="V200" s="229"/>
      <c r="Y200" s="229"/>
      <c r="Z200" s="229"/>
      <c r="AE200" s="118"/>
      <c r="AF200" s="118"/>
    </row>
    <row r="201" spans="1:32" ht="15.75" customHeight="1" thickBot="1" x14ac:dyDescent="0.3">
      <c r="A201" s="3">
        <v>2024</v>
      </c>
      <c r="B201" s="3">
        <v>9</v>
      </c>
      <c r="C201" s="3">
        <v>16</v>
      </c>
      <c r="D201" s="3">
        <v>4.2</v>
      </c>
      <c r="E201" s="2" t="s">
        <v>19</v>
      </c>
      <c r="F201" s="19" t="s">
        <v>17</v>
      </c>
      <c r="G201">
        <f t="shared" si="24"/>
        <v>-5.8</v>
      </c>
      <c r="H201" s="5">
        <v>45551</v>
      </c>
      <c r="I201" s="60">
        <f t="shared" si="25"/>
        <v>4.2</v>
      </c>
      <c r="J201" s="55">
        <v>0</v>
      </c>
      <c r="K201" s="167">
        <v>1.125</v>
      </c>
      <c r="L201" s="167">
        <v>4.5</v>
      </c>
      <c r="M201" s="167">
        <v>70.875</v>
      </c>
      <c r="N201" s="168" t="s">
        <v>125</v>
      </c>
      <c r="Q201" s="229"/>
      <c r="R201" s="229"/>
      <c r="U201" s="229"/>
      <c r="V201" s="229"/>
      <c r="Y201" s="229"/>
      <c r="Z201" s="229"/>
      <c r="AE201" s="118"/>
      <c r="AF201" s="118"/>
    </row>
    <row r="202" spans="1:32" ht="15.75" customHeight="1" thickBot="1" x14ac:dyDescent="0.3">
      <c r="A202" s="3">
        <v>2024</v>
      </c>
      <c r="B202" s="3">
        <v>9</v>
      </c>
      <c r="C202" s="3">
        <v>17</v>
      </c>
      <c r="D202" s="3">
        <v>5.5</v>
      </c>
      <c r="E202" s="2" t="s">
        <v>18</v>
      </c>
      <c r="F202" s="19" t="s">
        <v>17</v>
      </c>
      <c r="G202">
        <f t="shared" si="24"/>
        <v>-4.5</v>
      </c>
      <c r="H202" s="5">
        <v>45552</v>
      </c>
      <c r="I202" s="60">
        <f t="shared" si="25"/>
        <v>5.5</v>
      </c>
      <c r="J202" s="55">
        <v>0</v>
      </c>
      <c r="K202" s="167">
        <v>0.75</v>
      </c>
      <c r="L202" s="167">
        <v>3.75</v>
      </c>
      <c r="M202" s="167">
        <v>71.875</v>
      </c>
      <c r="N202" s="168" t="s">
        <v>127</v>
      </c>
      <c r="Q202" s="229"/>
      <c r="R202" s="229"/>
      <c r="U202" s="229"/>
      <c r="V202" s="229"/>
      <c r="Y202" s="229"/>
      <c r="Z202" s="229"/>
      <c r="AE202" s="118"/>
      <c r="AF202" s="118"/>
    </row>
    <row r="203" spans="1:32" ht="15.75" customHeight="1" thickBot="1" x14ac:dyDescent="0.3">
      <c r="A203" s="3">
        <v>2024</v>
      </c>
      <c r="B203" s="3">
        <v>9</v>
      </c>
      <c r="C203" s="3">
        <v>18</v>
      </c>
      <c r="D203" s="3">
        <v>5.9</v>
      </c>
      <c r="E203" s="2" t="s">
        <v>18</v>
      </c>
      <c r="F203" s="19" t="s">
        <v>17</v>
      </c>
      <c r="G203">
        <f t="shared" si="24"/>
        <v>-4.0999999999999996</v>
      </c>
      <c r="H203" s="5">
        <v>45553</v>
      </c>
      <c r="I203" s="60">
        <f t="shared" si="25"/>
        <v>5.9</v>
      </c>
      <c r="J203" s="55">
        <v>0</v>
      </c>
      <c r="K203" s="167">
        <v>0.375</v>
      </c>
      <c r="L203" s="167">
        <v>2.125</v>
      </c>
      <c r="M203" s="167">
        <v>70.75</v>
      </c>
      <c r="N203" s="168" t="s">
        <v>125</v>
      </c>
      <c r="Q203" s="229"/>
      <c r="R203" s="229"/>
      <c r="U203" s="229"/>
      <c r="V203" s="229"/>
      <c r="Y203" s="229"/>
      <c r="Z203" s="229"/>
      <c r="AE203" s="118"/>
      <c r="AF203" s="118"/>
    </row>
    <row r="204" spans="1:32" ht="15.75" customHeight="1" thickBot="1" x14ac:dyDescent="0.3">
      <c r="A204" s="3">
        <v>2024</v>
      </c>
      <c r="B204" s="3">
        <v>9</v>
      </c>
      <c r="C204" s="3">
        <v>19</v>
      </c>
      <c r="D204" s="3">
        <v>8.9</v>
      </c>
      <c r="E204" s="2" t="s">
        <v>18</v>
      </c>
      <c r="F204" s="19" t="s">
        <v>17</v>
      </c>
      <c r="G204">
        <f t="shared" si="24"/>
        <v>-1.0999999999999996</v>
      </c>
      <c r="H204" s="5">
        <v>45554</v>
      </c>
      <c r="I204" s="60">
        <f t="shared" si="25"/>
        <v>8.9</v>
      </c>
      <c r="J204" s="55">
        <v>0</v>
      </c>
      <c r="K204" s="167">
        <v>0.625</v>
      </c>
      <c r="L204" s="167">
        <v>3</v>
      </c>
      <c r="M204" s="167">
        <v>70.875</v>
      </c>
      <c r="N204" s="168" t="s">
        <v>130</v>
      </c>
      <c r="Q204" s="229"/>
      <c r="R204" s="229"/>
      <c r="U204" s="229"/>
      <c r="V204" s="229"/>
      <c r="Y204" s="229"/>
      <c r="Z204" s="229"/>
      <c r="AE204" s="118"/>
      <c r="AF204" s="118"/>
    </row>
    <row r="205" spans="1:32" ht="15.75" customHeight="1" thickBot="1" x14ac:dyDescent="0.3">
      <c r="A205" s="3">
        <v>2024</v>
      </c>
      <c r="B205" s="3">
        <v>9</v>
      </c>
      <c r="C205" s="3">
        <v>20</v>
      </c>
      <c r="D205" s="3">
        <v>11.4</v>
      </c>
      <c r="E205" s="2" t="s">
        <v>17</v>
      </c>
      <c r="F205" s="19" t="s">
        <v>17</v>
      </c>
      <c r="G205">
        <f t="shared" si="24"/>
        <v>1.4000000000000004</v>
      </c>
      <c r="H205" s="5">
        <v>45555</v>
      </c>
      <c r="I205" s="60">
        <f t="shared" si="25"/>
        <v>11.4</v>
      </c>
      <c r="J205" s="55">
        <v>0</v>
      </c>
      <c r="K205" s="167">
        <v>0.5</v>
      </c>
      <c r="L205" s="167">
        <v>3</v>
      </c>
      <c r="M205" s="167">
        <v>67.5</v>
      </c>
      <c r="N205" s="168" t="s">
        <v>125</v>
      </c>
      <c r="Q205" s="229"/>
      <c r="R205" s="229"/>
      <c r="U205" s="229"/>
      <c r="V205" s="229"/>
      <c r="Y205" s="229"/>
      <c r="Z205" s="229"/>
      <c r="AE205" s="118"/>
      <c r="AF205" s="118"/>
    </row>
    <row r="206" spans="1:32" ht="15.75" customHeight="1" thickBot="1" x14ac:dyDescent="0.3">
      <c r="A206" s="3">
        <v>2024</v>
      </c>
      <c r="B206" s="3">
        <v>9</v>
      </c>
      <c r="C206" s="3">
        <v>21</v>
      </c>
      <c r="D206" s="3">
        <v>15</v>
      </c>
      <c r="E206" s="4" t="s">
        <v>14</v>
      </c>
      <c r="F206" s="19" t="s">
        <v>17</v>
      </c>
      <c r="G206">
        <f t="shared" si="24"/>
        <v>5</v>
      </c>
      <c r="H206" s="5">
        <v>45556</v>
      </c>
      <c r="I206" s="60">
        <f t="shared" si="25"/>
        <v>15</v>
      </c>
      <c r="J206" s="55">
        <v>1.2</v>
      </c>
      <c r="K206" s="167">
        <v>2.375</v>
      </c>
      <c r="L206" s="167">
        <v>6.25</v>
      </c>
      <c r="M206" s="167">
        <v>66.125</v>
      </c>
      <c r="N206" s="168" t="s">
        <v>120</v>
      </c>
      <c r="Q206" s="229"/>
      <c r="R206" s="229"/>
      <c r="U206" s="229"/>
      <c r="V206" s="229"/>
      <c r="Y206" s="229"/>
      <c r="Z206" s="229"/>
      <c r="AE206" s="118"/>
      <c r="AF206" s="118"/>
    </row>
    <row r="207" spans="1:32" ht="15.75" customHeight="1" thickBot="1" x14ac:dyDescent="0.3">
      <c r="A207" s="3">
        <v>2024</v>
      </c>
      <c r="B207" s="3">
        <v>9</v>
      </c>
      <c r="C207" s="3">
        <v>22</v>
      </c>
      <c r="D207" s="3">
        <v>13.4</v>
      </c>
      <c r="E207" s="2" t="s">
        <v>17</v>
      </c>
      <c r="F207" s="19" t="s">
        <v>17</v>
      </c>
      <c r="G207">
        <f t="shared" si="24"/>
        <v>3.4000000000000004</v>
      </c>
      <c r="H207" s="5">
        <v>45557</v>
      </c>
      <c r="I207" s="60">
        <f t="shared" si="25"/>
        <v>13.4</v>
      </c>
      <c r="J207" s="55">
        <v>0</v>
      </c>
      <c r="K207" s="167">
        <v>1.375</v>
      </c>
      <c r="L207" s="167">
        <v>4.625</v>
      </c>
      <c r="M207" s="167">
        <v>56.625</v>
      </c>
      <c r="N207" s="168" t="s">
        <v>117</v>
      </c>
      <c r="Q207" s="229"/>
      <c r="R207" s="229"/>
      <c r="U207" s="229"/>
      <c r="V207" s="229"/>
      <c r="Y207" s="229"/>
      <c r="Z207" s="229"/>
      <c r="AE207" s="118"/>
      <c r="AF207" s="118"/>
    </row>
    <row r="208" spans="1:32" ht="15.75" customHeight="1" thickBot="1" x14ac:dyDescent="0.3">
      <c r="A208" s="52">
        <v>2024</v>
      </c>
      <c r="B208" s="52">
        <v>9</v>
      </c>
      <c r="C208" s="52">
        <v>23</v>
      </c>
      <c r="D208" s="52">
        <v>14</v>
      </c>
      <c r="E208" s="53" t="s">
        <v>17</v>
      </c>
      <c r="F208" s="19" t="s">
        <v>17</v>
      </c>
      <c r="G208" s="30">
        <f t="shared" si="24"/>
        <v>4</v>
      </c>
      <c r="H208" s="31">
        <v>45558</v>
      </c>
      <c r="I208" s="117">
        <f t="shared" si="25"/>
        <v>14</v>
      </c>
      <c r="J208" s="55">
        <v>0.6</v>
      </c>
      <c r="K208" s="169">
        <v>3.75</v>
      </c>
      <c r="L208" s="169">
        <v>9.875</v>
      </c>
      <c r="M208" s="169">
        <v>52.875</v>
      </c>
      <c r="N208" s="170" t="s">
        <v>122</v>
      </c>
      <c r="Q208" s="229"/>
      <c r="R208" s="229"/>
      <c r="U208" s="229"/>
      <c r="V208" s="229"/>
      <c r="Y208" s="229"/>
      <c r="Z208" s="229"/>
      <c r="AE208" s="118"/>
      <c r="AF208" s="118"/>
    </row>
    <row r="209" spans="1:32" ht="15.75" customHeight="1" thickBot="1" x14ac:dyDescent="0.3">
      <c r="A209" s="3">
        <v>2024</v>
      </c>
      <c r="B209" s="3">
        <v>9</v>
      </c>
      <c r="C209" s="3">
        <v>24</v>
      </c>
      <c r="D209" s="3">
        <v>8.5</v>
      </c>
      <c r="E209" s="2" t="s">
        <v>18</v>
      </c>
      <c r="F209" s="21" t="s">
        <v>18</v>
      </c>
      <c r="G209">
        <f>D209-5</f>
        <v>3.5</v>
      </c>
      <c r="H209" s="5">
        <v>45559</v>
      </c>
      <c r="I209" s="60">
        <f t="shared" si="25"/>
        <v>8.5</v>
      </c>
      <c r="J209" s="55">
        <v>0</v>
      </c>
      <c r="Q209" s="229"/>
      <c r="R209" s="229"/>
      <c r="U209" s="229"/>
      <c r="V209" s="229"/>
      <c r="Y209" s="229"/>
      <c r="Z209" s="229"/>
      <c r="AE209" s="118"/>
      <c r="AF209" s="118"/>
    </row>
    <row r="210" spans="1:32" ht="15.75" customHeight="1" thickBot="1" x14ac:dyDescent="0.3">
      <c r="A210" s="3">
        <v>2024</v>
      </c>
      <c r="B210" s="3">
        <v>9</v>
      </c>
      <c r="C210" s="3">
        <v>25</v>
      </c>
      <c r="D210" s="3">
        <v>7.1</v>
      </c>
      <c r="E210" s="2" t="s">
        <v>18</v>
      </c>
      <c r="F210" s="21" t="s">
        <v>18</v>
      </c>
      <c r="G210">
        <f t="shared" ref="G210:G215" si="26">D210-5</f>
        <v>2.0999999999999996</v>
      </c>
      <c r="H210" s="5">
        <v>45560</v>
      </c>
      <c r="I210" s="60">
        <f t="shared" si="25"/>
        <v>7.1</v>
      </c>
      <c r="J210" s="55">
        <v>0</v>
      </c>
      <c r="Q210" s="229"/>
      <c r="R210" s="229"/>
      <c r="U210" s="229"/>
      <c r="V210" s="229"/>
      <c r="Y210" s="229"/>
      <c r="Z210" s="229"/>
      <c r="AE210" s="118"/>
      <c r="AF210" s="118"/>
    </row>
    <row r="211" spans="1:32" ht="15.75" customHeight="1" thickBot="1" x14ac:dyDescent="0.3">
      <c r="A211" s="3">
        <v>2024</v>
      </c>
      <c r="B211" s="3">
        <v>9</v>
      </c>
      <c r="C211" s="3">
        <v>26</v>
      </c>
      <c r="D211" s="3">
        <v>4.4000000000000004</v>
      </c>
      <c r="E211" s="2" t="s">
        <v>19</v>
      </c>
      <c r="F211" s="21" t="s">
        <v>18</v>
      </c>
      <c r="G211">
        <f t="shared" si="26"/>
        <v>-0.59999999999999964</v>
      </c>
      <c r="H211" s="5">
        <v>45561</v>
      </c>
      <c r="I211" s="60">
        <f t="shared" si="25"/>
        <v>4.4000000000000004</v>
      </c>
      <c r="J211" s="55">
        <v>0.4</v>
      </c>
      <c r="Q211" s="229"/>
      <c r="R211" s="229"/>
      <c r="U211" s="229"/>
      <c r="V211" s="229"/>
      <c r="Y211" s="229"/>
      <c r="Z211" s="229"/>
      <c r="AE211" s="118"/>
      <c r="AF211" s="118"/>
    </row>
    <row r="212" spans="1:32" ht="15.75" customHeight="1" thickBot="1" x14ac:dyDescent="0.3">
      <c r="A212" s="3">
        <v>2024</v>
      </c>
      <c r="B212" s="3">
        <v>9</v>
      </c>
      <c r="C212" s="3">
        <v>27</v>
      </c>
      <c r="D212" s="3">
        <v>3.4</v>
      </c>
      <c r="E212" s="2" t="s">
        <v>19</v>
      </c>
      <c r="F212" s="21" t="s">
        <v>18</v>
      </c>
      <c r="G212">
        <f t="shared" si="26"/>
        <v>-1.6</v>
      </c>
      <c r="H212" s="5">
        <v>45562</v>
      </c>
      <c r="I212" s="60">
        <f t="shared" si="25"/>
        <v>3.4</v>
      </c>
      <c r="J212" s="55">
        <v>2.5</v>
      </c>
      <c r="Q212" s="229"/>
      <c r="R212" s="229"/>
      <c r="U212" s="229"/>
      <c r="V212" s="229"/>
      <c r="Y212" s="229"/>
      <c r="Z212" s="229"/>
      <c r="AE212" s="118"/>
      <c r="AF212" s="118"/>
    </row>
    <row r="213" spans="1:32" ht="15.75" customHeight="1" thickBot="1" x14ac:dyDescent="0.3">
      <c r="A213" s="3">
        <v>2024</v>
      </c>
      <c r="B213" s="3">
        <v>9</v>
      </c>
      <c r="C213" s="3">
        <v>28</v>
      </c>
      <c r="D213" s="3">
        <v>4.3</v>
      </c>
      <c r="E213" s="2" t="s">
        <v>19</v>
      </c>
      <c r="F213" s="21" t="s">
        <v>18</v>
      </c>
      <c r="G213">
        <f t="shared" si="26"/>
        <v>-0.70000000000000018</v>
      </c>
      <c r="H213" s="5">
        <v>45563</v>
      </c>
      <c r="I213" s="60">
        <f t="shared" si="25"/>
        <v>4.3</v>
      </c>
      <c r="J213" s="55">
        <v>0</v>
      </c>
      <c r="Q213" s="229"/>
      <c r="R213" s="229"/>
      <c r="U213" s="229"/>
      <c r="V213" s="229"/>
      <c r="Y213" s="229"/>
      <c r="Z213" s="229"/>
      <c r="AE213" s="118"/>
      <c r="AF213" s="118"/>
    </row>
    <row r="214" spans="1:32" ht="15.75" customHeight="1" thickBot="1" x14ac:dyDescent="0.3">
      <c r="A214" s="3">
        <v>2024</v>
      </c>
      <c r="B214" s="3">
        <v>9</v>
      </c>
      <c r="C214" s="3">
        <v>29</v>
      </c>
      <c r="D214" s="3">
        <v>3.8</v>
      </c>
      <c r="E214" s="2" t="s">
        <v>19</v>
      </c>
      <c r="F214" s="21" t="s">
        <v>18</v>
      </c>
      <c r="G214">
        <f t="shared" si="26"/>
        <v>-1.2000000000000002</v>
      </c>
      <c r="H214" s="5">
        <v>45564</v>
      </c>
      <c r="I214" s="60">
        <f t="shared" si="25"/>
        <v>3.8</v>
      </c>
      <c r="J214" s="55">
        <v>0</v>
      </c>
      <c r="Q214" s="229"/>
      <c r="R214" s="229"/>
      <c r="U214" s="229"/>
      <c r="V214" s="229"/>
      <c r="Y214" s="229"/>
      <c r="Z214" s="229"/>
      <c r="AE214" s="118"/>
      <c r="AF214" s="118"/>
    </row>
    <row r="215" spans="1:32" ht="15.75" customHeight="1" thickBot="1" x14ac:dyDescent="0.3">
      <c r="A215" s="52">
        <v>2024</v>
      </c>
      <c r="B215" s="52">
        <v>9</v>
      </c>
      <c r="C215" s="52">
        <v>30</v>
      </c>
      <c r="D215" s="52">
        <v>9.9</v>
      </c>
      <c r="E215" s="53" t="s">
        <v>18</v>
      </c>
      <c r="F215" s="21" t="s">
        <v>18</v>
      </c>
      <c r="G215" s="30">
        <f t="shared" si="26"/>
        <v>4.9000000000000004</v>
      </c>
      <c r="H215" s="31">
        <v>45565</v>
      </c>
      <c r="I215" s="117">
        <f t="shared" si="25"/>
        <v>9.9</v>
      </c>
      <c r="J215" s="55">
        <v>0</v>
      </c>
      <c r="Q215" s="229"/>
      <c r="R215" s="229"/>
      <c r="U215" s="229"/>
      <c r="V215" s="229"/>
      <c r="Y215" s="229"/>
      <c r="Z215" s="229"/>
      <c r="AE215" s="118"/>
      <c r="AF215" s="118"/>
    </row>
    <row r="216" spans="1:32" ht="15.75" customHeight="1" x14ac:dyDescent="0.25">
      <c r="AE216" s="118"/>
      <c r="AF216" s="118"/>
    </row>
    <row r="217" spans="1:32" ht="15.75" customHeight="1" x14ac:dyDescent="0.25">
      <c r="AE217" s="118"/>
      <c r="AF217" s="118"/>
    </row>
    <row r="218" spans="1:32" ht="15.75" customHeight="1" x14ac:dyDescent="0.25">
      <c r="AE218" s="118"/>
      <c r="AF218" s="118"/>
    </row>
    <row r="219" spans="1:32" ht="15.75" customHeight="1" x14ac:dyDescent="0.25">
      <c r="AE219" s="118"/>
      <c r="AF219" s="118"/>
    </row>
    <row r="220" spans="1:32" ht="15.75" customHeight="1" x14ac:dyDescent="0.25">
      <c r="AE220" s="118"/>
      <c r="AF220" s="118"/>
    </row>
    <row r="221" spans="1:32" ht="15.75" customHeight="1" x14ac:dyDescent="0.25">
      <c r="AE221" s="118"/>
      <c r="AF221" s="118"/>
    </row>
    <row r="222" spans="1:32" ht="15.75" customHeight="1" x14ac:dyDescent="0.25">
      <c r="AE222" s="118"/>
      <c r="AF222" s="118"/>
    </row>
    <row r="223" spans="1:32" ht="15.75" customHeight="1" x14ac:dyDescent="0.25">
      <c r="AE223" s="118"/>
      <c r="AF223" s="118"/>
    </row>
    <row r="224" spans="1:32" ht="15.75" customHeight="1" x14ac:dyDescent="0.25">
      <c r="AE224" s="118"/>
      <c r="AF224" s="118"/>
    </row>
    <row r="225" spans="31:32" ht="15.75" customHeight="1" x14ac:dyDescent="0.25">
      <c r="AE225" s="118"/>
      <c r="AF225" s="118"/>
    </row>
    <row r="226" spans="31:32" ht="15.75" customHeight="1" x14ac:dyDescent="0.25">
      <c r="AE226" s="118"/>
      <c r="AF226" s="118"/>
    </row>
    <row r="227" spans="31:32" ht="15.75" customHeight="1" x14ac:dyDescent="0.25">
      <c r="AE227" s="118"/>
      <c r="AF227" s="118"/>
    </row>
    <row r="228" spans="31:32" ht="15.75" customHeight="1" x14ac:dyDescent="0.25">
      <c r="AE228" s="118"/>
      <c r="AF228" s="118"/>
    </row>
    <row r="229" spans="31:32" ht="15.75" customHeight="1" x14ac:dyDescent="0.25">
      <c r="AE229" s="118"/>
      <c r="AF229" s="118"/>
    </row>
    <row r="230" spans="31:32" ht="15.75" customHeight="1" x14ac:dyDescent="0.25">
      <c r="AE230" s="118"/>
      <c r="AF230" s="118"/>
    </row>
    <row r="231" spans="31:32" ht="15.75" customHeight="1" x14ac:dyDescent="0.25">
      <c r="AE231" s="118"/>
      <c r="AF231" s="118"/>
    </row>
    <row r="232" spans="31:32" ht="15.75" customHeight="1" x14ac:dyDescent="0.25">
      <c r="AE232" s="118"/>
      <c r="AF232" s="118"/>
    </row>
    <row r="233" spans="31:32" ht="15.75" customHeight="1" x14ac:dyDescent="0.25">
      <c r="AE233" s="118"/>
      <c r="AF233" s="118"/>
    </row>
    <row r="234" spans="31:32" ht="15.75" customHeight="1" x14ac:dyDescent="0.25">
      <c r="AE234" s="118"/>
      <c r="AF234" s="118"/>
    </row>
    <row r="235" spans="31:32" ht="15.75" customHeight="1" x14ac:dyDescent="0.25">
      <c r="AE235" s="118"/>
      <c r="AF235" s="118"/>
    </row>
    <row r="236" spans="31:32" ht="15.75" customHeight="1" x14ac:dyDescent="0.25">
      <c r="AE236" s="118"/>
      <c r="AF236" s="118"/>
    </row>
    <row r="237" spans="31:32" ht="15.75" customHeight="1" x14ac:dyDescent="0.25">
      <c r="AE237" s="118"/>
      <c r="AF237" s="118"/>
    </row>
    <row r="238" spans="31:32" ht="15.75" customHeight="1" x14ac:dyDescent="0.25">
      <c r="AE238" s="118"/>
      <c r="AF238" s="118"/>
    </row>
    <row r="239" spans="31:32" ht="15.75" customHeight="1" x14ac:dyDescent="0.25">
      <c r="AE239" s="118"/>
      <c r="AF239" s="118"/>
    </row>
    <row r="240" spans="31:32" ht="15.75" customHeight="1" x14ac:dyDescent="0.25">
      <c r="AE240" s="118"/>
      <c r="AF240" s="118"/>
    </row>
    <row r="241" spans="31:32" ht="15.75" customHeight="1" x14ac:dyDescent="0.25">
      <c r="AE241" s="118"/>
      <c r="AF241" s="118"/>
    </row>
    <row r="242" spans="31:32" ht="15.75" customHeight="1" x14ac:dyDescent="0.25">
      <c r="AE242" s="118"/>
      <c r="AF242" s="118"/>
    </row>
    <row r="243" spans="31:32" ht="15.75" customHeight="1" x14ac:dyDescent="0.25">
      <c r="AE243" s="118"/>
      <c r="AF243" s="118"/>
    </row>
    <row r="244" spans="31:32" ht="15.75" customHeight="1" x14ac:dyDescent="0.25">
      <c r="AE244" s="118"/>
      <c r="AF244" s="118"/>
    </row>
    <row r="245" spans="31:32" ht="15.75" customHeight="1" x14ac:dyDescent="0.25">
      <c r="AE245" s="118"/>
      <c r="AF245" s="118"/>
    </row>
    <row r="246" spans="31:32" ht="15.75" customHeight="1" x14ac:dyDescent="0.25">
      <c r="AE246" s="118"/>
      <c r="AF246" s="118"/>
    </row>
    <row r="247" spans="31:32" ht="15.75" customHeight="1" x14ac:dyDescent="0.25">
      <c r="AE247" s="118"/>
      <c r="AF247" s="118"/>
    </row>
    <row r="248" spans="31:32" ht="15.75" customHeight="1" x14ac:dyDescent="0.25">
      <c r="AE248" s="118"/>
      <c r="AF248" s="118"/>
    </row>
    <row r="249" spans="31:32" ht="15.75" customHeight="1" x14ac:dyDescent="0.25">
      <c r="AE249" s="118"/>
      <c r="AF249" s="118"/>
    </row>
    <row r="250" spans="31:32" ht="15.75" customHeight="1" x14ac:dyDescent="0.25">
      <c r="AE250" s="118"/>
      <c r="AF250" s="118"/>
    </row>
    <row r="251" spans="31:32" ht="15.75" customHeight="1" x14ac:dyDescent="0.25">
      <c r="AE251" s="118"/>
      <c r="AF251" s="118"/>
    </row>
    <row r="252" spans="31:32" ht="15.75" customHeight="1" x14ac:dyDescent="0.25">
      <c r="AE252" s="118"/>
      <c r="AF252" s="118"/>
    </row>
    <row r="253" spans="31:32" ht="15.75" customHeight="1" x14ac:dyDescent="0.25">
      <c r="AE253" s="118"/>
      <c r="AF253" s="118"/>
    </row>
    <row r="254" spans="31:32" ht="15.75" customHeight="1" x14ac:dyDescent="0.25">
      <c r="AE254" s="118"/>
      <c r="AF254" s="118"/>
    </row>
    <row r="255" spans="31:32" ht="15.75" customHeight="1" x14ac:dyDescent="0.25">
      <c r="AE255" s="118"/>
      <c r="AF255" s="118"/>
    </row>
    <row r="256" spans="31:32" ht="15.75" customHeight="1" x14ac:dyDescent="0.25">
      <c r="AE256" s="118"/>
      <c r="AF256" s="118"/>
    </row>
    <row r="257" spans="31:32" ht="15.75" customHeight="1" x14ac:dyDescent="0.25">
      <c r="AE257" s="118"/>
      <c r="AF257" s="118"/>
    </row>
    <row r="258" spans="31:32" ht="15.75" customHeight="1" x14ac:dyDescent="0.25">
      <c r="AE258" s="118"/>
      <c r="AF258" s="118"/>
    </row>
    <row r="259" spans="31:32" ht="15.75" customHeight="1" x14ac:dyDescent="0.25">
      <c r="AE259" s="118"/>
      <c r="AF259" s="118"/>
    </row>
    <row r="260" spans="31:32" ht="15.75" customHeight="1" x14ac:dyDescent="0.25">
      <c r="AE260" s="118"/>
      <c r="AF260" s="118"/>
    </row>
    <row r="261" spans="31:32" ht="15.75" customHeight="1" x14ac:dyDescent="0.25">
      <c r="AE261" s="118"/>
      <c r="AF261" s="118"/>
    </row>
    <row r="262" spans="31:32" ht="15.75" customHeight="1" x14ac:dyDescent="0.25">
      <c r="AE262" s="118"/>
      <c r="AF262" s="118"/>
    </row>
    <row r="263" spans="31:32" ht="15.75" customHeight="1" x14ac:dyDescent="0.25">
      <c r="AE263" s="118"/>
      <c r="AF263" s="118"/>
    </row>
    <row r="264" spans="31:32" ht="15.75" customHeight="1" x14ac:dyDescent="0.25">
      <c r="AE264" s="118"/>
      <c r="AF264" s="118"/>
    </row>
    <row r="265" spans="31:32" ht="15.75" customHeight="1" x14ac:dyDescent="0.25">
      <c r="AE265" s="118"/>
      <c r="AF265" s="118"/>
    </row>
    <row r="266" spans="31:32" ht="15.75" customHeight="1" x14ac:dyDescent="0.25">
      <c r="AE266" s="118"/>
      <c r="AF266" s="118"/>
    </row>
    <row r="267" spans="31:32" ht="15.75" customHeight="1" x14ac:dyDescent="0.25">
      <c r="AE267" s="118"/>
      <c r="AF267" s="118"/>
    </row>
    <row r="268" spans="31:32" ht="15.75" customHeight="1" x14ac:dyDescent="0.25">
      <c r="AE268" s="118"/>
      <c r="AF268" s="118"/>
    </row>
    <row r="269" spans="31:32" ht="15.75" customHeight="1" x14ac:dyDescent="0.25">
      <c r="AE269" s="118"/>
      <c r="AF269" s="118"/>
    </row>
    <row r="270" spans="31:32" ht="15.75" customHeight="1" x14ac:dyDescent="0.25">
      <c r="AE270" s="118"/>
      <c r="AF270" s="118"/>
    </row>
    <row r="271" spans="31:32" ht="15.75" customHeight="1" x14ac:dyDescent="0.25">
      <c r="AE271" s="118"/>
      <c r="AF271" s="118"/>
    </row>
    <row r="272" spans="31:32" ht="15.75" customHeight="1" x14ac:dyDescent="0.25">
      <c r="AE272" s="118"/>
      <c r="AF272" s="118"/>
    </row>
    <row r="273" spans="31:32" ht="15.75" customHeight="1" x14ac:dyDescent="0.25">
      <c r="AE273" s="118"/>
      <c r="AF273" s="118"/>
    </row>
    <row r="274" spans="31:32" ht="15.75" customHeight="1" x14ac:dyDescent="0.25">
      <c r="AE274" s="118"/>
      <c r="AF274" s="118"/>
    </row>
    <row r="275" spans="31:32" ht="15.75" customHeight="1" x14ac:dyDescent="0.25">
      <c r="AE275" s="118"/>
      <c r="AF275" s="118"/>
    </row>
    <row r="276" spans="31:32" ht="15.75" customHeight="1" x14ac:dyDescent="0.25">
      <c r="AE276" s="118"/>
      <c r="AF276" s="118"/>
    </row>
    <row r="277" spans="31:32" ht="15.75" customHeight="1" x14ac:dyDescent="0.25">
      <c r="AE277" s="118"/>
      <c r="AF277" s="118"/>
    </row>
    <row r="278" spans="31:32" ht="15.75" customHeight="1" x14ac:dyDescent="0.25">
      <c r="AE278" s="118"/>
      <c r="AF278" s="118"/>
    </row>
    <row r="279" spans="31:32" ht="15.75" customHeight="1" x14ac:dyDescent="0.25">
      <c r="AE279" s="118"/>
      <c r="AF279" s="118"/>
    </row>
    <row r="280" spans="31:32" ht="15.75" customHeight="1" x14ac:dyDescent="0.25">
      <c r="AE280" s="118"/>
      <c r="AF280" s="118"/>
    </row>
    <row r="281" spans="31:32" ht="15.75" customHeight="1" x14ac:dyDescent="0.25">
      <c r="AE281" s="118"/>
      <c r="AF281" s="118"/>
    </row>
    <row r="282" spans="31:32" ht="15.75" customHeight="1" x14ac:dyDescent="0.25">
      <c r="AE282" s="118"/>
      <c r="AF282" s="118"/>
    </row>
    <row r="283" spans="31:32" ht="15.75" customHeight="1" x14ac:dyDescent="0.25">
      <c r="AE283" s="118"/>
      <c r="AF283" s="118"/>
    </row>
    <row r="284" spans="31:32" ht="15.75" customHeight="1" x14ac:dyDescent="0.25">
      <c r="AE284" s="118"/>
      <c r="AF284" s="118"/>
    </row>
    <row r="285" spans="31:32" ht="15.75" customHeight="1" x14ac:dyDescent="0.25">
      <c r="AE285" s="118"/>
      <c r="AF285" s="118"/>
    </row>
    <row r="286" spans="31:32" ht="15.75" customHeight="1" x14ac:dyDescent="0.25">
      <c r="AE286" s="118"/>
      <c r="AF286" s="118"/>
    </row>
    <row r="287" spans="31:32" ht="15.75" customHeight="1" x14ac:dyDescent="0.25">
      <c r="AE287" s="118"/>
      <c r="AF287" s="118"/>
    </row>
    <row r="288" spans="31:32" ht="15.75" customHeight="1" x14ac:dyDescent="0.25">
      <c r="AE288" s="118"/>
      <c r="AF288" s="118"/>
    </row>
    <row r="289" spans="31:32" ht="15.75" customHeight="1" x14ac:dyDescent="0.25">
      <c r="AE289" s="118"/>
      <c r="AF289" s="118"/>
    </row>
    <row r="290" spans="31:32" ht="15.75" customHeight="1" x14ac:dyDescent="0.25">
      <c r="AE290" s="118"/>
      <c r="AF290" s="118"/>
    </row>
    <row r="291" spans="31:32" ht="15.75" customHeight="1" x14ac:dyDescent="0.25">
      <c r="AE291" s="118"/>
      <c r="AF291" s="118"/>
    </row>
    <row r="292" spans="31:32" ht="15.75" customHeight="1" x14ac:dyDescent="0.25">
      <c r="AE292" s="118"/>
      <c r="AF292" s="118"/>
    </row>
    <row r="293" spans="31:32" ht="15.75" customHeight="1" x14ac:dyDescent="0.25">
      <c r="AE293" s="118"/>
      <c r="AF293" s="118"/>
    </row>
    <row r="294" spans="31:32" ht="15.75" customHeight="1" x14ac:dyDescent="0.25">
      <c r="AE294" s="118"/>
      <c r="AF294" s="118"/>
    </row>
    <row r="295" spans="31:32" ht="15.75" customHeight="1" x14ac:dyDescent="0.25">
      <c r="AE295" s="118"/>
      <c r="AF295" s="118"/>
    </row>
    <row r="296" spans="31:32" ht="15.75" customHeight="1" x14ac:dyDescent="0.25">
      <c r="AE296" s="118"/>
      <c r="AF296" s="118"/>
    </row>
    <row r="297" spans="31:32" ht="15.75" customHeight="1" x14ac:dyDescent="0.25">
      <c r="AE297" s="118"/>
      <c r="AF297" s="118"/>
    </row>
    <row r="298" spans="31:32" ht="15.75" customHeight="1" x14ac:dyDescent="0.25">
      <c r="AE298" s="118"/>
      <c r="AF298" s="118"/>
    </row>
    <row r="299" spans="31:32" ht="15.75" customHeight="1" x14ac:dyDescent="0.25">
      <c r="AE299" s="118"/>
      <c r="AF299" s="118"/>
    </row>
    <row r="300" spans="31:32" ht="15.75" customHeight="1" x14ac:dyDescent="0.25">
      <c r="AE300" s="118"/>
      <c r="AF300" s="118"/>
    </row>
    <row r="301" spans="31:32" ht="15.75" customHeight="1" x14ac:dyDescent="0.25">
      <c r="AE301" s="118"/>
      <c r="AF301" s="118"/>
    </row>
    <row r="302" spans="31:32" ht="15.75" customHeight="1" x14ac:dyDescent="0.25">
      <c r="AE302" s="118"/>
      <c r="AF302" s="118"/>
    </row>
    <row r="303" spans="31:32" ht="15.75" customHeight="1" x14ac:dyDescent="0.25">
      <c r="AE303" s="118"/>
      <c r="AF303" s="118"/>
    </row>
    <row r="304" spans="31:32" ht="15.75" customHeight="1" x14ac:dyDescent="0.25">
      <c r="AE304" s="118"/>
      <c r="AF304" s="118"/>
    </row>
    <row r="305" spans="31:32" ht="15.75" customHeight="1" x14ac:dyDescent="0.25">
      <c r="AE305" s="118"/>
      <c r="AF305" s="118"/>
    </row>
    <row r="306" spans="31:32" ht="15.75" customHeight="1" x14ac:dyDescent="0.25">
      <c r="AE306" s="118"/>
      <c r="AF306" s="118"/>
    </row>
    <row r="307" spans="31:32" ht="15.75" customHeight="1" x14ac:dyDescent="0.25">
      <c r="AE307" s="118"/>
      <c r="AF307" s="118"/>
    </row>
    <row r="308" spans="31:32" ht="15.75" customHeight="1" x14ac:dyDescent="0.25">
      <c r="AE308" s="118"/>
      <c r="AF308" s="118"/>
    </row>
    <row r="309" spans="31:32" ht="15.75" customHeight="1" x14ac:dyDescent="0.25">
      <c r="AE309" s="118"/>
      <c r="AF309" s="118"/>
    </row>
    <row r="310" spans="31:32" ht="15.75" customHeight="1" x14ac:dyDescent="0.25">
      <c r="AE310" s="118"/>
      <c r="AF310" s="118"/>
    </row>
    <row r="311" spans="31:32" ht="15.75" customHeight="1" x14ac:dyDescent="0.25">
      <c r="AE311" s="118"/>
      <c r="AF311" s="118"/>
    </row>
    <row r="312" spans="31:32" ht="15.75" customHeight="1" x14ac:dyDescent="0.25">
      <c r="AE312" s="118"/>
      <c r="AF312" s="118"/>
    </row>
    <row r="313" spans="31:32" ht="15.75" customHeight="1" x14ac:dyDescent="0.25">
      <c r="AE313" s="118"/>
      <c r="AF313" s="118"/>
    </row>
    <row r="314" spans="31:32" ht="15.75" customHeight="1" x14ac:dyDescent="0.25">
      <c r="AE314" s="118"/>
      <c r="AF314" s="118"/>
    </row>
    <row r="315" spans="31:32" ht="15.75" customHeight="1" x14ac:dyDescent="0.25">
      <c r="AE315" s="118"/>
      <c r="AF315" s="118"/>
    </row>
    <row r="316" spans="31:32" ht="15.75" customHeight="1" x14ac:dyDescent="0.25">
      <c r="AE316" s="118"/>
      <c r="AF316" s="118"/>
    </row>
    <row r="317" spans="31:32" ht="15.75" customHeight="1" x14ac:dyDescent="0.25">
      <c r="AE317" s="118"/>
      <c r="AF317" s="118"/>
    </row>
    <row r="318" spans="31:32" ht="15.75" customHeight="1" x14ac:dyDescent="0.25">
      <c r="AE318" s="118"/>
      <c r="AF318" s="118"/>
    </row>
    <row r="319" spans="31:32" ht="15.75" customHeight="1" x14ac:dyDescent="0.25">
      <c r="AE319" s="118"/>
      <c r="AF319" s="118"/>
    </row>
    <row r="320" spans="31:32" ht="15.75" customHeight="1" x14ac:dyDescent="0.25">
      <c r="AE320" s="118"/>
      <c r="AF320" s="118"/>
    </row>
    <row r="321" spans="31:32" ht="15.75" customHeight="1" x14ac:dyDescent="0.25">
      <c r="AE321" s="118"/>
      <c r="AF321" s="118"/>
    </row>
    <row r="322" spans="31:32" ht="15.75" customHeight="1" x14ac:dyDescent="0.25">
      <c r="AE322" s="118"/>
      <c r="AF322" s="118"/>
    </row>
    <row r="323" spans="31:32" ht="15.75" customHeight="1" x14ac:dyDescent="0.25">
      <c r="AE323" s="118"/>
      <c r="AF323" s="118"/>
    </row>
    <row r="324" spans="31:32" ht="15.75" customHeight="1" x14ac:dyDescent="0.25">
      <c r="AE324" s="118"/>
      <c r="AF324" s="118"/>
    </row>
    <row r="325" spans="31:32" ht="15.75" customHeight="1" x14ac:dyDescent="0.25">
      <c r="AE325" s="118"/>
      <c r="AF325" s="118"/>
    </row>
    <row r="326" spans="31:32" ht="15.75" customHeight="1" x14ac:dyDescent="0.25">
      <c r="AE326" s="118"/>
      <c r="AF326" s="118"/>
    </row>
    <row r="327" spans="31:32" ht="15.75" customHeight="1" x14ac:dyDescent="0.25">
      <c r="AE327" s="118"/>
      <c r="AF327" s="118"/>
    </row>
    <row r="328" spans="31:32" ht="15.75" customHeight="1" x14ac:dyDescent="0.25">
      <c r="AE328" s="118"/>
      <c r="AF328" s="118"/>
    </row>
    <row r="329" spans="31:32" ht="15.75" customHeight="1" x14ac:dyDescent="0.25">
      <c r="AE329" s="118"/>
      <c r="AF329" s="118"/>
    </row>
    <row r="330" spans="31:32" ht="15.75" customHeight="1" x14ac:dyDescent="0.25">
      <c r="AE330" s="118"/>
      <c r="AF330" s="118"/>
    </row>
    <row r="331" spans="31:32" ht="15.75" customHeight="1" x14ac:dyDescent="0.25">
      <c r="AE331" s="118"/>
      <c r="AF331" s="118"/>
    </row>
    <row r="332" spans="31:32" ht="15.75" customHeight="1" x14ac:dyDescent="0.25">
      <c r="AE332" s="118"/>
      <c r="AF332" s="118"/>
    </row>
    <row r="333" spans="31:32" ht="15.75" customHeight="1" x14ac:dyDescent="0.25">
      <c r="AE333" s="118"/>
      <c r="AF333" s="118"/>
    </row>
    <row r="334" spans="31:32" ht="15.75" customHeight="1" x14ac:dyDescent="0.25">
      <c r="AE334" s="118"/>
      <c r="AF334" s="118"/>
    </row>
    <row r="335" spans="31:32" ht="15.75" customHeight="1" x14ac:dyDescent="0.25">
      <c r="AE335" s="118"/>
      <c r="AF335" s="118"/>
    </row>
    <row r="336" spans="31:32" ht="15.75" customHeight="1" x14ac:dyDescent="0.25">
      <c r="AE336" s="118"/>
      <c r="AF336" s="118"/>
    </row>
    <row r="337" spans="31:32" ht="15.75" customHeight="1" x14ac:dyDescent="0.25">
      <c r="AE337" s="118"/>
      <c r="AF337" s="118"/>
    </row>
    <row r="338" spans="31:32" ht="15.75" customHeight="1" x14ac:dyDescent="0.25">
      <c r="AE338" s="118"/>
      <c r="AF338" s="118"/>
    </row>
    <row r="339" spans="31:32" ht="15.75" customHeight="1" x14ac:dyDescent="0.25">
      <c r="AE339" s="118"/>
      <c r="AF339" s="118"/>
    </row>
    <row r="340" spans="31:32" ht="15.75" customHeight="1" x14ac:dyDescent="0.25">
      <c r="AE340" s="118"/>
      <c r="AF340" s="118"/>
    </row>
    <row r="341" spans="31:32" ht="15.75" customHeight="1" x14ac:dyDescent="0.25">
      <c r="AE341" s="118"/>
      <c r="AF341" s="118"/>
    </row>
    <row r="342" spans="31:32" ht="15.75" customHeight="1" x14ac:dyDescent="0.25">
      <c r="AE342" s="118"/>
      <c r="AF342" s="118"/>
    </row>
    <row r="343" spans="31:32" ht="15.75" customHeight="1" x14ac:dyDescent="0.25">
      <c r="AE343" s="118"/>
      <c r="AF343" s="118"/>
    </row>
    <row r="344" spans="31:32" ht="15.75" customHeight="1" x14ac:dyDescent="0.25">
      <c r="AE344" s="118"/>
      <c r="AF344" s="118"/>
    </row>
    <row r="345" spans="31:32" ht="15.75" customHeight="1" x14ac:dyDescent="0.25">
      <c r="AE345" s="118"/>
      <c r="AF345" s="118"/>
    </row>
    <row r="346" spans="31:32" ht="15.75" customHeight="1" x14ac:dyDescent="0.25">
      <c r="AE346" s="118"/>
      <c r="AF346" s="118"/>
    </row>
    <row r="347" spans="31:32" ht="15.75" customHeight="1" x14ac:dyDescent="0.25">
      <c r="AE347" s="118"/>
      <c r="AF347" s="118"/>
    </row>
    <row r="348" spans="31:32" ht="15.75" customHeight="1" x14ac:dyDescent="0.25">
      <c r="AE348" s="118"/>
      <c r="AF348" s="118"/>
    </row>
    <row r="349" spans="31:32" ht="15.75" customHeight="1" x14ac:dyDescent="0.25">
      <c r="AE349" s="118"/>
      <c r="AF349" s="118"/>
    </row>
    <row r="350" spans="31:32" ht="15.75" customHeight="1" x14ac:dyDescent="0.25">
      <c r="AE350" s="118"/>
      <c r="AF350" s="118"/>
    </row>
    <row r="351" spans="31:32" ht="15.75" customHeight="1" x14ac:dyDescent="0.25">
      <c r="AE351" s="118"/>
      <c r="AF351" s="118"/>
    </row>
    <row r="352" spans="31:32" ht="15.75" customHeight="1" x14ac:dyDescent="0.25">
      <c r="AE352" s="118"/>
      <c r="AF352" s="118"/>
    </row>
    <row r="353" spans="31:32" ht="15.75" customHeight="1" x14ac:dyDescent="0.25">
      <c r="AE353" s="118"/>
      <c r="AF353" s="118"/>
    </row>
    <row r="354" spans="31:32" ht="15.75" customHeight="1" x14ac:dyDescent="0.25">
      <c r="AE354" s="118"/>
      <c r="AF354" s="118"/>
    </row>
    <row r="355" spans="31:32" ht="15.75" customHeight="1" x14ac:dyDescent="0.25">
      <c r="AE355" s="118"/>
      <c r="AF355" s="118"/>
    </row>
    <row r="356" spans="31:32" ht="15.75" customHeight="1" x14ac:dyDescent="0.25">
      <c r="AE356" s="118"/>
      <c r="AF356" s="118"/>
    </row>
    <row r="357" spans="31:32" ht="15.75" customHeight="1" x14ac:dyDescent="0.25">
      <c r="AE357" s="118"/>
      <c r="AF357" s="118"/>
    </row>
    <row r="358" spans="31:32" ht="15.75" customHeight="1" x14ac:dyDescent="0.25">
      <c r="AE358" s="118"/>
      <c r="AF358" s="118"/>
    </row>
    <row r="359" spans="31:32" ht="15.75" customHeight="1" x14ac:dyDescent="0.25">
      <c r="AE359" s="118"/>
      <c r="AF359" s="118"/>
    </row>
    <row r="360" spans="31:32" ht="15.75" customHeight="1" x14ac:dyDescent="0.25">
      <c r="AE360" s="118"/>
      <c r="AF360" s="118"/>
    </row>
    <row r="361" spans="31:32" ht="15.75" customHeight="1" x14ac:dyDescent="0.25">
      <c r="AE361" s="118"/>
      <c r="AF361" s="118"/>
    </row>
    <row r="362" spans="31:32" ht="15.75" customHeight="1" x14ac:dyDescent="0.25">
      <c r="AE362" s="118"/>
      <c r="AF362" s="118"/>
    </row>
    <row r="363" spans="31:32" ht="15.75" customHeight="1" x14ac:dyDescent="0.25">
      <c r="AE363" s="118"/>
      <c r="AF363" s="118"/>
    </row>
    <row r="364" spans="31:32" ht="15.75" customHeight="1" x14ac:dyDescent="0.25">
      <c r="AE364" s="118"/>
      <c r="AF364" s="118"/>
    </row>
    <row r="365" spans="31:32" ht="15.75" customHeight="1" x14ac:dyDescent="0.25">
      <c r="AE365" s="118"/>
      <c r="AF365" s="118"/>
    </row>
    <row r="366" spans="31:32" ht="15.75" customHeight="1" x14ac:dyDescent="0.25">
      <c r="AE366" s="118"/>
      <c r="AF366" s="118"/>
    </row>
    <row r="367" spans="31:32" ht="15.75" customHeight="1" x14ac:dyDescent="0.25">
      <c r="AE367" s="118"/>
      <c r="AF367" s="118"/>
    </row>
    <row r="368" spans="31:32" ht="15.75" customHeight="1" x14ac:dyDescent="0.25">
      <c r="AE368" s="118"/>
      <c r="AF368" s="118"/>
    </row>
    <row r="369" spans="31:32" ht="15.75" customHeight="1" x14ac:dyDescent="0.25">
      <c r="AE369" s="118"/>
      <c r="AF369" s="118"/>
    </row>
    <row r="370" spans="31:32" ht="15.75" customHeight="1" x14ac:dyDescent="0.25">
      <c r="AE370" s="118"/>
      <c r="AF370" s="118"/>
    </row>
    <row r="371" spans="31:32" ht="15.75" customHeight="1" x14ac:dyDescent="0.25">
      <c r="AE371" s="118"/>
      <c r="AF371" s="118"/>
    </row>
    <row r="372" spans="31:32" ht="15.75" customHeight="1" x14ac:dyDescent="0.25">
      <c r="AE372" s="118"/>
      <c r="AF372" s="118"/>
    </row>
    <row r="373" spans="31:32" ht="15.75" customHeight="1" x14ac:dyDescent="0.25"/>
    <row r="374" spans="31:32" ht="15.75" customHeight="1" x14ac:dyDescent="0.25"/>
    <row r="375" spans="31:32" ht="15.75" customHeight="1" x14ac:dyDescent="0.25"/>
    <row r="376" spans="31:32" ht="15.75" customHeight="1" x14ac:dyDescent="0.25"/>
    <row r="377" spans="31:32" ht="15.75" customHeight="1" x14ac:dyDescent="0.25"/>
    <row r="378" spans="31:32" ht="15.75" customHeight="1" x14ac:dyDescent="0.25"/>
    <row r="379" spans="31:32" ht="15.75" customHeight="1" x14ac:dyDescent="0.25"/>
    <row r="380" spans="31:32" ht="15.75" customHeight="1" x14ac:dyDescent="0.25"/>
    <row r="381" spans="31:32" ht="15.75" customHeight="1" x14ac:dyDescent="0.25"/>
    <row r="382" spans="31:32" ht="15.75" customHeight="1" x14ac:dyDescent="0.25"/>
    <row r="383" spans="31:32" ht="15.75" customHeight="1" x14ac:dyDescent="0.25"/>
    <row r="384" spans="31:32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Корреляция 2004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Калькулятор</vt:lpstr>
      <vt:lpstr>Лист4</vt:lpstr>
      <vt:lpstr>Лист2</vt:lpstr>
      <vt:lpstr>Лист1</vt:lpstr>
      <vt:lpstr>Содержание пыльцы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mc406-99</cp:lastModifiedBy>
  <cp:lastPrinted>2025-09-11T06:11:11Z</cp:lastPrinted>
  <dcterms:created xsi:type="dcterms:W3CDTF">2025-01-25T14:34:43Z</dcterms:created>
  <dcterms:modified xsi:type="dcterms:W3CDTF">2025-09-19T05:47:13Z</dcterms:modified>
</cp:coreProperties>
</file>