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97ba45c36262d81/Coding_Analysis/GitHub/"/>
    </mc:Choice>
  </mc:AlternateContent>
  <xr:revisionPtr revIDLastSave="5" documentId="11_0A3D9270EED06552682275DC622A5BF6EDAF9793" xr6:coauthVersionLast="47" xr6:coauthVersionMax="47" xr10:uidLastSave="{8C714062-C911-4B09-968A-473766ADB1CB}"/>
  <bookViews>
    <workbookView xWindow="-28920" yWindow="3300" windowWidth="29040" windowHeight="15720" activeTab="2" xr2:uid="{00000000-000D-0000-FFFF-FFFF00000000}"/>
  </bookViews>
  <sheets>
    <sheet name="Policy Overview" sheetId="1" r:id="rId1"/>
    <sheet name="Accrual Rates" sheetId="2" r:id="rId2"/>
    <sheet name="Employee Tracker" sheetId="3" r:id="rId3"/>
    <sheet name="Annual Projections" sheetId="4" r:id="rId4"/>
    <sheet name="PTO Calendar" sheetId="5" r:id="rId5"/>
    <sheet name="Formulas &amp; Calculations" sheetId="6" r:id="rId6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6"/>
  <c r="B5" i="6"/>
  <c r="B18" i="5"/>
  <c r="B17" i="5"/>
</calcChain>
</file>

<file path=xl/sharedStrings.xml><?xml version="1.0" encoding="utf-8"?>
<sst xmlns="http://schemas.openxmlformats.org/spreadsheetml/2006/main" count="137" uniqueCount="129">
  <si>
    <t>Continuum Environmental Services - PTO Policy</t>
  </si>
  <si>
    <t>Policy Summary:</t>
  </si>
  <si>
    <t>• Flexible PTO bank for eligible full-time employees</t>
  </si>
  <si>
    <t>• PTO accrual begins at hire date</t>
  </si>
  <si>
    <t>• Usage allowed after successful completion of introductory period</t>
  </si>
  <si>
    <t>• Based on anniversary years of service and 26 pay periods per year</t>
  </si>
  <si>
    <t>• Maximum rollover: 320 hours (8 weeks)</t>
  </si>
  <si>
    <t>Contact Information:</t>
  </si>
  <si>
    <t>HR Department: 330-662-4018</t>
  </si>
  <si>
    <t>Eligibility Requirements:</t>
  </si>
  <si>
    <t>• Must work last scheduled day before PTO</t>
  </si>
  <si>
    <t>• Must work first scheduled day after PTO</t>
  </si>
  <si>
    <t>• Prior supervisor approval required for exceptions</t>
  </si>
  <si>
    <t>Important Notes:</t>
  </si>
  <si>
    <t>• No PTO accrual during leave of absence</t>
  </si>
  <si>
    <t>• Employees required to take PTO (no cash in lieu)</t>
  </si>
  <si>
    <t>• PTO rolls over year to year with 320-hour maximum</t>
  </si>
  <si>
    <t>Key Policy Points:</t>
  </si>
  <si>
    <t>• PTO accrues based on anniversary years of service</t>
  </si>
  <si>
    <t>• 26 pay periods per year calculation</t>
  </si>
  <si>
    <t>• Three-tier accrual system based on years of service</t>
  </si>
  <si>
    <t>• Introductory period must be completed before PTO usage</t>
  </si>
  <si>
    <t>PTO Accrual Rates</t>
  </si>
  <si>
    <t>Service Period</t>
  </si>
  <si>
    <t>Annual PTO Days</t>
  </si>
  <si>
    <t>Hours per Pay Period</t>
  </si>
  <si>
    <t>Total Annual Hours</t>
  </si>
  <si>
    <t>Weeks of PTO</t>
  </si>
  <si>
    <t>Hire Date - 2 Years</t>
  </si>
  <si>
    <t>2 Years - 7 Years</t>
  </si>
  <si>
    <t>7+ Years</t>
  </si>
  <si>
    <t>Calculation Notes:</t>
  </si>
  <si>
    <t>• Based on 26 pay periods per year</t>
  </si>
  <si>
    <t>• Hours calculated as (Days × 8) ÷ 26</t>
  </si>
  <si>
    <t>• Maximum lifetime rollover: 320 hours</t>
  </si>
  <si>
    <t>• Accrual begins at hire date</t>
  </si>
  <si>
    <t>• Usage begins after introductory period completion</t>
  </si>
  <si>
    <t>Employee PTO Tracker</t>
  </si>
  <si>
    <t>Employee Name</t>
  </si>
  <si>
    <t>Hire Date</t>
  </si>
  <si>
    <t>Current Service Years</t>
  </si>
  <si>
    <t>Current Accrual Rate (Days)</t>
  </si>
  <si>
    <t>YTD Accrued Hours</t>
  </si>
  <si>
    <t>YTD Used Hours</t>
  </si>
  <si>
    <t>Current Balance</t>
  </si>
  <si>
    <t>Projected Year-End Balance</t>
  </si>
  <si>
    <t>Max Rollover (320 hrs)</t>
  </si>
  <si>
    <t>Notes</t>
  </si>
  <si>
    <t>John Smith</t>
  </si>
  <si>
    <t>2020-01-15</t>
  </si>
  <si>
    <t>Mid-tier accrual</t>
  </si>
  <si>
    <t>Jane Doe</t>
  </si>
  <si>
    <t>2015-03-10</t>
  </si>
  <si>
    <t>Senior accrual rate</t>
  </si>
  <si>
    <t>Mike Johnson</t>
  </si>
  <si>
    <t>2023-06-01</t>
  </si>
  <si>
    <t>New hire rate</t>
  </si>
  <si>
    <t>Sarah Wilson</t>
  </si>
  <si>
    <t>2018-09-20</t>
  </si>
  <si>
    <t>Formula Examples:</t>
  </si>
  <si>
    <t>Service Years: =DATEDIF(B4,TODAY(),"Y")</t>
  </si>
  <si>
    <t>Accrual Rate: =IF(C4&lt;2,8,IF(C4&lt;7,13,23))</t>
  </si>
  <si>
    <t>Hours per Pay: =D4*8/26</t>
  </si>
  <si>
    <t>15-Year PTO Projection</t>
  </si>
  <si>
    <t>Year of Service</t>
  </si>
  <si>
    <t>PTO Days Earned</t>
  </si>
  <si>
    <t>PTO Hours Earned</t>
  </si>
  <si>
    <t>Cumulative Days</t>
  </si>
  <si>
    <t>Cumulative Hours</t>
  </si>
  <si>
    <t>PTO Request Calendar - 2025</t>
  </si>
  <si>
    <t>Employee Name:</t>
  </si>
  <si>
    <t>[Enter Information]</t>
  </si>
  <si>
    <t>Hire Date:</t>
  </si>
  <si>
    <t>Current PTO Balance:</t>
  </si>
  <si>
    <t>Date</t>
  </si>
  <si>
    <t>Days Requested</t>
  </si>
  <si>
    <t>Hours Requested</t>
  </si>
  <si>
    <t>Reason/Type</t>
  </si>
  <si>
    <t>Approved By</t>
  </si>
  <si>
    <t>Status</t>
  </si>
  <si>
    <t>Remaining Balance</t>
  </si>
  <si>
    <t>2025-01-15</t>
  </si>
  <si>
    <t>Personal</t>
  </si>
  <si>
    <t>Manager Name</t>
  </si>
  <si>
    <t>Approved</t>
  </si>
  <si>
    <t>2025-02-20</t>
  </si>
  <si>
    <t>Medical Appointment</t>
  </si>
  <si>
    <t>2025-03-10</t>
  </si>
  <si>
    <t>Vacation</t>
  </si>
  <si>
    <t>Pending</t>
  </si>
  <si>
    <t>Summary:</t>
  </si>
  <si>
    <t>Total PTO Requested:</t>
  </si>
  <si>
    <t>Total Hours Requested:</t>
  </si>
  <si>
    <t>PTO Calculation Formulas</t>
  </si>
  <si>
    <t>Key Formulas:</t>
  </si>
  <si>
    <t>Annual Hours to Days:</t>
  </si>
  <si>
    <t>Hours per Pay Period:</t>
  </si>
  <si>
    <t>Service Years:</t>
  </si>
  <si>
    <t>Accrual Rate Formula:</t>
  </si>
  <si>
    <t>Accrual Calculations:</t>
  </si>
  <si>
    <t>Tier 1 (0-2 years):</t>
  </si>
  <si>
    <t>8 days = 64 hours = 2.46 hours/pay period</t>
  </si>
  <si>
    <t>Tier 2 (2-7 years):</t>
  </si>
  <si>
    <t>13 days = 104 hours = 4.0 hours/pay period</t>
  </si>
  <si>
    <t>Tier 3 (7+ years):</t>
  </si>
  <si>
    <t>23 days = 184 hours = 7.08 hours/pay period</t>
  </si>
  <si>
    <t>Important Constants:</t>
  </si>
  <si>
    <t>Pay Periods per Year:</t>
  </si>
  <si>
    <t>26</t>
  </si>
  <si>
    <t>Hours per Day:</t>
  </si>
  <si>
    <t>8</t>
  </si>
  <si>
    <t>Maximum Rollover Hours:</t>
  </si>
  <si>
    <t>320</t>
  </si>
  <si>
    <t>Maximum Rollover Weeks:</t>
  </si>
  <si>
    <t>Sample Calculations:</t>
  </si>
  <si>
    <t>Employee with 3 years service:</t>
  </si>
  <si>
    <t>- Accrual Rate:</t>
  </si>
  <si>
    <t>13 days/year</t>
  </si>
  <si>
    <t>- Hours per Pay Period:</t>
  </si>
  <si>
    <t>4.0</t>
  </si>
  <si>
    <t>- Monthly Accrual:</t>
  </si>
  <si>
    <t>~8.67 hours</t>
  </si>
  <si>
    <t>- After 6 months:</t>
  </si>
  <si>
    <t>~52 hours accrued</t>
  </si>
  <si>
    <t>Validation Rules:</t>
  </si>
  <si>
    <t>- PTO balance cannot exceed 320 hours</t>
  </si>
  <si>
    <t>- Accrual stops during unpaid leave</t>
  </si>
  <si>
    <t>- Must work day before and after PTO</t>
  </si>
  <si>
    <t>- Supervisor approval required for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</si>
</sst>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name val="Calibri"/>
    </font>
    <font>
      <sz val="11"/>
      <name val="Calibri"/>
    </font>
    <font>
      <b/>
      <sz val="12"/>
      <name val="Calibri"/>
    </font>
    <font>
      <b/>
      <sz val="14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PTO Days by Service Period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'Accrual Rates'!$B$3</c:f>
              <c:strCache>
                <c:ptCount val="1"/>
                <c:pt idx="0">
                  <c:v>Annual PTO Days</c:v>
                </c:pt>
              </c:strCache>
            </c:strRef>
          </c:tx>
          <c:spPr>
            <a:ln>
              <a:prstDash val="solid"/>
            </a:ln>
          </c:spPr>
          <c:invertIfNegative val="1"/>
          <c:cat>
            <c:strRef>
              <c:f>'Accrual Rates'!$A$4:$A$6</c:f>
              <c:strCache>
                <c:ptCount val="3"/>
                <c:pt idx="0">
                  <c:v>Hire Date - 2 Years</c:v>
                </c:pt>
                <c:pt idx="1">
                  <c:v>2 Years - 7 Years</c:v>
                </c:pt>
                <c:pt idx="2">
                  <c:v>7+ Years</c:v>
                </c:pt>
              </c:strCache>
            </c:strRef>
          </c:cat>
          <c:val>
            <c:numRef>
              <c:f>'Accrual Rates'!$B$4:$B$6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F-4F72-BF03-249DC3AA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Cumulative PTO Days Over Time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'Annual Projections'!$D$3</c:f>
              <c:strCache>
                <c:ptCount val="1"/>
                <c:pt idx="0">
                  <c:v>Cumulative Days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'Annual Projections'!$A$4:$A$18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'Annual Projections'!$D$4:$D$18</c:f>
              <c:numCache>
                <c:formatCode>General</c:formatCode>
                <c:ptCount val="15"/>
                <c:pt idx="0">
                  <c:v>8</c:v>
                </c:pt>
                <c:pt idx="1">
                  <c:v>21</c:v>
                </c:pt>
                <c:pt idx="2">
                  <c:v>34</c:v>
                </c:pt>
                <c:pt idx="3">
                  <c:v>47</c:v>
                </c:pt>
                <c:pt idx="4">
                  <c:v>60</c:v>
                </c:pt>
                <c:pt idx="5">
                  <c:v>73</c:v>
                </c:pt>
                <c:pt idx="6">
                  <c:v>96</c:v>
                </c:pt>
                <c:pt idx="7">
                  <c:v>119</c:v>
                </c:pt>
                <c:pt idx="8">
                  <c:v>142</c:v>
                </c:pt>
                <c:pt idx="9">
                  <c:v>165</c:v>
                </c:pt>
                <c:pt idx="10">
                  <c:v>188</c:v>
                </c:pt>
                <c:pt idx="11">
                  <c:v>211</c:v>
                </c:pt>
                <c:pt idx="12">
                  <c:v>234</c:v>
                </c:pt>
                <c:pt idx="13">
                  <c:v>257</c:v>
                </c:pt>
                <c:pt idx="14">
                  <c:v>280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97C-4CD8-B16D-E6E90F6C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of Service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PTO Days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7"/>
  <sheetViews>
    <sheetView workbookViewId="0"/>
  </sheetViews>
  <sheetFormatPr defaultRowHeight="15" x14ac:dyDescent="0.25"/>
  <cols>
    <col min="1" max="1" width="60" customWidth="1"/>
  </cols>
  <sheetData>
    <row r="1" spans="1:1" ht="21" x14ac:dyDescent="0.35">
      <c r="A1" s="1" t="s">
        <v>0</v>
      </c>
    </row>
    <row r="2" spans="1:1" x14ac:dyDescent="0.25">
      <c r="A2" s="2"/>
    </row>
    <row r="3" spans="1:1" ht="15.75" x14ac:dyDescent="0.25">
      <c r="A3" s="3" t="s">
        <v>1</v>
      </c>
    </row>
    <row r="4" spans="1:1" x14ac:dyDescent="0.25">
      <c r="A4" s="2" t="s">
        <v>2</v>
      </c>
    </row>
    <row r="5" spans="1:1" x14ac:dyDescent="0.25">
      <c r="A5" s="2" t="s">
        <v>3</v>
      </c>
    </row>
    <row r="6" spans="1:1" x14ac:dyDescent="0.25">
      <c r="A6" s="2" t="s">
        <v>4</v>
      </c>
    </row>
    <row r="7" spans="1:1" x14ac:dyDescent="0.25">
      <c r="A7" s="2" t="s">
        <v>5</v>
      </c>
    </row>
    <row r="8" spans="1:1" x14ac:dyDescent="0.25">
      <c r="A8" s="2" t="s">
        <v>6</v>
      </c>
    </row>
    <row r="9" spans="1:1" x14ac:dyDescent="0.25">
      <c r="A9" s="2"/>
    </row>
    <row r="10" spans="1:1" ht="15.75" x14ac:dyDescent="0.25">
      <c r="A10" s="3" t="s">
        <v>7</v>
      </c>
    </row>
    <row r="11" spans="1:1" ht="15.75" x14ac:dyDescent="0.25">
      <c r="A11" s="3" t="s">
        <v>8</v>
      </c>
    </row>
    <row r="12" spans="1:1" x14ac:dyDescent="0.25">
      <c r="A12" s="2"/>
    </row>
    <row r="13" spans="1:1" ht="15.75" x14ac:dyDescent="0.25">
      <c r="A13" s="3" t="s">
        <v>9</v>
      </c>
    </row>
    <row r="14" spans="1:1" x14ac:dyDescent="0.25">
      <c r="A14" s="2" t="s">
        <v>10</v>
      </c>
    </row>
    <row r="15" spans="1:1" x14ac:dyDescent="0.25">
      <c r="A15" s="2" t="s">
        <v>11</v>
      </c>
    </row>
    <row r="16" spans="1:1" x14ac:dyDescent="0.25">
      <c r="A16" s="2" t="s">
        <v>12</v>
      </c>
    </row>
    <row r="17" spans="1:1" x14ac:dyDescent="0.25">
      <c r="A17" s="2"/>
    </row>
    <row r="18" spans="1:1" ht="15.75" x14ac:dyDescent="0.25">
      <c r="A18" s="3" t="s">
        <v>13</v>
      </c>
    </row>
    <row r="19" spans="1:1" x14ac:dyDescent="0.25">
      <c r="A19" s="2" t="s">
        <v>14</v>
      </c>
    </row>
    <row r="20" spans="1:1" x14ac:dyDescent="0.25">
      <c r="A20" s="2" t="s">
        <v>15</v>
      </c>
    </row>
    <row r="21" spans="1:1" x14ac:dyDescent="0.25">
      <c r="A21" s="2" t="s">
        <v>16</v>
      </c>
    </row>
    <row r="22" spans="1:1" x14ac:dyDescent="0.25">
      <c r="A22" s="2"/>
    </row>
    <row r="23" spans="1:1" ht="15.75" x14ac:dyDescent="0.25">
      <c r="A23" s="3" t="s">
        <v>17</v>
      </c>
    </row>
    <row r="24" spans="1:1" x14ac:dyDescent="0.25">
      <c r="A24" s="2" t="s">
        <v>18</v>
      </c>
    </row>
    <row r="25" spans="1:1" x14ac:dyDescent="0.25">
      <c r="A25" s="2" t="s">
        <v>19</v>
      </c>
    </row>
    <row r="26" spans="1:1" x14ac:dyDescent="0.25">
      <c r="A26" s="2" t="s">
        <v>20</v>
      </c>
    </row>
    <row r="27" spans="1:1" x14ac:dyDescent="0.25">
      <c r="A27" s="2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D15" sqref="D15"/>
    </sheetView>
  </sheetViews>
  <sheetFormatPr defaultRowHeight="15" x14ac:dyDescent="0.25"/>
  <cols>
    <col min="1" max="1" width="48.28515625" bestFit="1" customWidth="1"/>
    <col min="2" max="2" width="20.7109375" bestFit="1" customWidth="1"/>
    <col min="3" max="3" width="25.42578125" bestFit="1" customWidth="1"/>
    <col min="4" max="4" width="23.28515625" bestFit="1" customWidth="1"/>
    <col min="5" max="5" width="17.140625" bestFit="1" customWidth="1"/>
  </cols>
  <sheetData>
    <row r="1" spans="1:5" ht="21" x14ac:dyDescent="0.35">
      <c r="A1" s="1" t="s">
        <v>22</v>
      </c>
    </row>
    <row r="3" spans="1:5" ht="18.75" x14ac:dyDescent="0.25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</row>
    <row r="4" spans="1:5" x14ac:dyDescent="0.25">
      <c r="A4" s="5" t="s">
        <v>28</v>
      </c>
      <c r="B4" s="6">
        <v>8</v>
      </c>
      <c r="C4" s="6">
        <v>2.46</v>
      </c>
      <c r="D4" s="6">
        <v>64</v>
      </c>
      <c r="E4" s="6">
        <v>1.6</v>
      </c>
    </row>
    <row r="5" spans="1:5" x14ac:dyDescent="0.25">
      <c r="A5" s="7" t="s">
        <v>29</v>
      </c>
      <c r="B5" s="8">
        <v>13</v>
      </c>
      <c r="C5" s="8">
        <v>4</v>
      </c>
      <c r="D5" s="8">
        <v>104</v>
      </c>
      <c r="E5" s="8">
        <v>2.6</v>
      </c>
    </row>
    <row r="6" spans="1:5" x14ac:dyDescent="0.25">
      <c r="A6" s="5" t="s">
        <v>30</v>
      </c>
      <c r="B6" s="6">
        <v>23</v>
      </c>
      <c r="C6" s="6">
        <v>7.08</v>
      </c>
      <c r="D6" s="6">
        <v>184</v>
      </c>
      <c r="E6" s="6">
        <v>4.5999999999999996</v>
      </c>
    </row>
    <row r="9" spans="1:5" ht="15.75" x14ac:dyDescent="0.25">
      <c r="A9" s="3" t="s">
        <v>31</v>
      </c>
    </row>
    <row r="10" spans="1:5" x14ac:dyDescent="0.25">
      <c r="A10" s="2" t="s">
        <v>32</v>
      </c>
    </row>
    <row r="11" spans="1:5" x14ac:dyDescent="0.25">
      <c r="A11" s="2" t="s">
        <v>33</v>
      </c>
    </row>
    <row r="12" spans="1:5" x14ac:dyDescent="0.25">
      <c r="A12" s="2" t="s">
        <v>34</v>
      </c>
    </row>
    <row r="13" spans="1:5" x14ac:dyDescent="0.25">
      <c r="A13" s="2" t="s">
        <v>35</v>
      </c>
    </row>
    <row r="14" spans="1:5" x14ac:dyDescent="0.25">
      <c r="A14" s="2" t="s">
        <v>36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tabSelected="1" workbookViewId="0">
      <selection sqref="A1:XFD1048576"/>
    </sheetView>
  </sheetViews>
  <sheetFormatPr defaultRowHeight="15" x14ac:dyDescent="0.25"/>
  <cols>
    <col min="1" max="1" width="37.7109375" bestFit="1" customWidth="1"/>
    <col min="2" max="2" width="12.140625" bestFit="1" customWidth="1"/>
    <col min="3" max="3" width="26.28515625" bestFit="1" customWidth="1"/>
    <col min="4" max="4" width="33.28515625" bestFit="1" customWidth="1"/>
    <col min="5" max="5" width="25.42578125" bestFit="1" customWidth="1"/>
    <col min="6" max="6" width="23.28515625" bestFit="1" customWidth="1"/>
    <col min="7" max="7" width="19.5703125" bestFit="1" customWidth="1"/>
    <col min="8" max="8" width="19.7109375" bestFit="1" customWidth="1"/>
    <col min="9" max="9" width="33.140625" bestFit="1" customWidth="1"/>
    <col min="10" max="10" width="27.7109375" bestFit="1" customWidth="1"/>
    <col min="11" max="11" width="17.5703125" bestFit="1" customWidth="1"/>
  </cols>
  <sheetData>
    <row r="1" spans="1:11" ht="21" x14ac:dyDescent="0.35">
      <c r="A1" s="1" t="s">
        <v>37</v>
      </c>
    </row>
    <row r="3" spans="1:11" ht="18.75" x14ac:dyDescent="0.25">
      <c r="A3" s="4" t="s">
        <v>38</v>
      </c>
      <c r="B3" s="4" t="s">
        <v>39</v>
      </c>
      <c r="C3" s="4" t="s">
        <v>40</v>
      </c>
      <c r="D3" s="4" t="s">
        <v>41</v>
      </c>
      <c r="E3" s="4" t="s">
        <v>25</v>
      </c>
      <c r="F3" s="4" t="s">
        <v>42</v>
      </c>
      <c r="G3" s="4" t="s">
        <v>43</v>
      </c>
      <c r="H3" s="4" t="s">
        <v>44</v>
      </c>
      <c r="I3" s="4" t="s">
        <v>45</v>
      </c>
      <c r="J3" s="4" t="s">
        <v>46</v>
      </c>
      <c r="K3" s="4" t="s">
        <v>47</v>
      </c>
    </row>
    <row r="4" spans="1:11" x14ac:dyDescent="0.25">
      <c r="A4" s="5" t="s">
        <v>48</v>
      </c>
      <c r="B4" s="6" t="s">
        <v>49</v>
      </c>
      <c r="C4" s="6">
        <v>5</v>
      </c>
      <c r="D4" s="6">
        <v>13</v>
      </c>
      <c r="E4" s="6">
        <v>4</v>
      </c>
      <c r="F4" s="6">
        <v>52</v>
      </c>
      <c r="G4" s="6">
        <v>24</v>
      </c>
      <c r="H4" s="6">
        <v>28</v>
      </c>
      <c r="I4" s="6">
        <v>80</v>
      </c>
      <c r="J4" s="6">
        <v>320</v>
      </c>
      <c r="K4" s="6" t="s">
        <v>50</v>
      </c>
    </row>
    <row r="5" spans="1:11" x14ac:dyDescent="0.25">
      <c r="A5" s="7" t="s">
        <v>51</v>
      </c>
      <c r="B5" s="8" t="s">
        <v>52</v>
      </c>
      <c r="C5" s="8">
        <v>10</v>
      </c>
      <c r="D5" s="8">
        <v>23</v>
      </c>
      <c r="E5" s="8">
        <v>7.08</v>
      </c>
      <c r="F5" s="8">
        <v>92</v>
      </c>
      <c r="G5" s="8">
        <v>40</v>
      </c>
      <c r="H5" s="8">
        <v>52</v>
      </c>
      <c r="I5" s="8">
        <v>132</v>
      </c>
      <c r="J5" s="8">
        <v>320</v>
      </c>
      <c r="K5" s="8" t="s">
        <v>53</v>
      </c>
    </row>
    <row r="6" spans="1:11" x14ac:dyDescent="0.25">
      <c r="A6" s="5" t="s">
        <v>54</v>
      </c>
      <c r="B6" s="6" t="s">
        <v>55</v>
      </c>
      <c r="C6" s="6">
        <v>1</v>
      </c>
      <c r="D6" s="6">
        <v>8</v>
      </c>
      <c r="E6" s="6">
        <v>2.46</v>
      </c>
      <c r="F6" s="6">
        <v>32</v>
      </c>
      <c r="G6" s="6">
        <v>16</v>
      </c>
      <c r="H6" s="6">
        <v>16</v>
      </c>
      <c r="I6" s="6">
        <v>48</v>
      </c>
      <c r="J6" s="6">
        <v>320</v>
      </c>
      <c r="K6" s="6" t="s">
        <v>56</v>
      </c>
    </row>
    <row r="7" spans="1:11" x14ac:dyDescent="0.25">
      <c r="A7" s="7" t="s">
        <v>57</v>
      </c>
      <c r="B7" s="8" t="s">
        <v>58</v>
      </c>
      <c r="C7" s="8">
        <v>6</v>
      </c>
      <c r="D7" s="8">
        <v>13</v>
      </c>
      <c r="E7" s="8">
        <v>4</v>
      </c>
      <c r="F7" s="8">
        <v>48</v>
      </c>
      <c r="G7" s="8">
        <v>32</v>
      </c>
      <c r="H7" s="8">
        <v>16</v>
      </c>
      <c r="I7" s="8">
        <v>88</v>
      </c>
      <c r="J7" s="8">
        <v>320</v>
      </c>
      <c r="K7" s="8" t="s">
        <v>50</v>
      </c>
    </row>
    <row r="8" spans="1:11" x14ac:dyDescent="0.25">
      <c r="A8" s="7"/>
      <c r="B8" s="8"/>
      <c r="C8" s="8"/>
      <c r="D8" s="8"/>
      <c r="E8" s="8"/>
      <c r="F8" s="8"/>
      <c r="G8" s="8"/>
      <c r="H8" s="8"/>
      <c r="I8" s="8"/>
      <c r="J8" s="8"/>
      <c r="K8" s="8"/>
    </row>
    <row r="10" spans="1:11" ht="15.75" x14ac:dyDescent="0.25">
      <c r="A10" s="3" t="s">
        <v>59</v>
      </c>
    </row>
    <row r="11" spans="1:11" x14ac:dyDescent="0.25">
      <c r="A11" s="2" t="s">
        <v>60</v>
      </c>
    </row>
    <row r="12" spans="1:11" x14ac:dyDescent="0.25">
      <c r="A12" s="2" t="s">
        <v>61</v>
      </c>
    </row>
    <row r="13" spans="1:11" x14ac:dyDescent="0.25">
      <c r="A13" s="2" t="s">
        <v>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sqref="A1:XFD1048576"/>
    </sheetView>
  </sheetViews>
  <sheetFormatPr defaultRowHeight="15" x14ac:dyDescent="0.25"/>
  <cols>
    <col min="1" max="1" width="30.5703125" bestFit="1" customWidth="1"/>
    <col min="2" max="2" width="20.5703125" bestFit="1" customWidth="1"/>
    <col min="3" max="3" width="22" bestFit="1" customWidth="1"/>
    <col min="4" max="4" width="20.42578125" bestFit="1" customWidth="1"/>
    <col min="5" max="5" width="21.85546875" bestFit="1" customWidth="1"/>
  </cols>
  <sheetData>
    <row r="1" spans="1:5" ht="21" x14ac:dyDescent="0.35">
      <c r="A1" s="1" t="s">
        <v>63</v>
      </c>
    </row>
    <row r="3" spans="1:5" ht="18.75" x14ac:dyDescent="0.25">
      <c r="A3" s="4" t="s">
        <v>64</v>
      </c>
      <c r="B3" s="4" t="s">
        <v>65</v>
      </c>
      <c r="C3" s="4" t="s">
        <v>66</v>
      </c>
      <c r="D3" s="4" t="s">
        <v>67</v>
      </c>
      <c r="E3" s="4" t="s">
        <v>68</v>
      </c>
    </row>
    <row r="4" spans="1:5" x14ac:dyDescent="0.25">
      <c r="A4" s="8">
        <v>1</v>
      </c>
      <c r="B4" s="8">
        <v>8</v>
      </c>
      <c r="C4" s="8">
        <v>64</v>
      </c>
      <c r="D4" s="8">
        <v>8</v>
      </c>
      <c r="E4" s="8">
        <v>64</v>
      </c>
    </row>
    <row r="5" spans="1:5" x14ac:dyDescent="0.25">
      <c r="A5" s="6">
        <v>2</v>
      </c>
      <c r="B5" s="6">
        <v>13</v>
      </c>
      <c r="C5" s="6">
        <v>104</v>
      </c>
      <c r="D5" s="6">
        <v>21</v>
      </c>
      <c r="E5" s="6">
        <v>168</v>
      </c>
    </row>
    <row r="6" spans="1:5" x14ac:dyDescent="0.25">
      <c r="A6" s="8">
        <v>3</v>
      </c>
      <c r="B6" s="8">
        <v>13</v>
      </c>
      <c r="C6" s="8">
        <v>104</v>
      </c>
      <c r="D6" s="8">
        <v>34</v>
      </c>
      <c r="E6" s="8">
        <v>272</v>
      </c>
    </row>
    <row r="7" spans="1:5" x14ac:dyDescent="0.25">
      <c r="A7" s="6">
        <v>4</v>
      </c>
      <c r="B7" s="6">
        <v>13</v>
      </c>
      <c r="C7" s="6">
        <v>104</v>
      </c>
      <c r="D7" s="6">
        <v>47</v>
      </c>
      <c r="E7" s="6">
        <v>376</v>
      </c>
    </row>
    <row r="8" spans="1:5" x14ac:dyDescent="0.25">
      <c r="A8" s="8">
        <v>5</v>
      </c>
      <c r="B8" s="8">
        <v>13</v>
      </c>
      <c r="C8" s="8">
        <v>104</v>
      </c>
      <c r="D8" s="8">
        <v>60</v>
      </c>
      <c r="E8" s="8">
        <v>480</v>
      </c>
    </row>
    <row r="9" spans="1:5" x14ac:dyDescent="0.25">
      <c r="A9" s="6">
        <v>6</v>
      </c>
      <c r="B9" s="6">
        <v>13</v>
      </c>
      <c r="C9" s="6">
        <v>104</v>
      </c>
      <c r="D9" s="6">
        <v>73</v>
      </c>
      <c r="E9" s="6">
        <v>584</v>
      </c>
    </row>
    <row r="10" spans="1:5" x14ac:dyDescent="0.25">
      <c r="A10" s="8">
        <v>7</v>
      </c>
      <c r="B10" s="8">
        <v>23</v>
      </c>
      <c r="C10" s="8">
        <v>184</v>
      </c>
      <c r="D10" s="8">
        <v>96</v>
      </c>
      <c r="E10" s="8">
        <v>768</v>
      </c>
    </row>
    <row r="11" spans="1:5" x14ac:dyDescent="0.25">
      <c r="A11" s="6">
        <v>8</v>
      </c>
      <c r="B11" s="6">
        <v>23</v>
      </c>
      <c r="C11" s="6">
        <v>184</v>
      </c>
      <c r="D11" s="6">
        <v>119</v>
      </c>
      <c r="E11" s="6">
        <v>952</v>
      </c>
    </row>
    <row r="12" spans="1:5" x14ac:dyDescent="0.25">
      <c r="A12" s="8">
        <v>9</v>
      </c>
      <c r="B12" s="8">
        <v>23</v>
      </c>
      <c r="C12" s="8">
        <v>184</v>
      </c>
      <c r="D12" s="8">
        <v>142</v>
      </c>
      <c r="E12" s="8">
        <v>1136</v>
      </c>
    </row>
    <row r="13" spans="1:5" x14ac:dyDescent="0.25">
      <c r="A13" s="6">
        <v>10</v>
      </c>
      <c r="B13" s="6">
        <v>23</v>
      </c>
      <c r="C13" s="6">
        <v>184</v>
      </c>
      <c r="D13" s="6">
        <v>165</v>
      </c>
      <c r="E13" s="6">
        <v>1320</v>
      </c>
    </row>
    <row r="14" spans="1:5" x14ac:dyDescent="0.25">
      <c r="A14" s="8">
        <v>11</v>
      </c>
      <c r="B14" s="8">
        <v>23</v>
      </c>
      <c r="C14" s="8">
        <v>184</v>
      </c>
      <c r="D14" s="8">
        <v>188</v>
      </c>
      <c r="E14" s="8">
        <v>1504</v>
      </c>
    </row>
    <row r="15" spans="1:5" x14ac:dyDescent="0.25">
      <c r="A15" s="6">
        <v>12</v>
      </c>
      <c r="B15" s="6">
        <v>23</v>
      </c>
      <c r="C15" s="6">
        <v>184</v>
      </c>
      <c r="D15" s="6">
        <v>211</v>
      </c>
      <c r="E15" s="6">
        <v>1688</v>
      </c>
    </row>
    <row r="16" spans="1:5" x14ac:dyDescent="0.25">
      <c r="A16" s="8">
        <v>13</v>
      </c>
      <c r="B16" s="8">
        <v>23</v>
      </c>
      <c r="C16" s="8">
        <v>184</v>
      </c>
      <c r="D16" s="8">
        <v>234</v>
      </c>
      <c r="E16" s="8">
        <v>1872</v>
      </c>
    </row>
    <row r="17" spans="1:5" x14ac:dyDescent="0.25">
      <c r="A17" s="6">
        <v>14</v>
      </c>
      <c r="B17" s="6">
        <v>23</v>
      </c>
      <c r="C17" s="6">
        <v>184</v>
      </c>
      <c r="D17" s="6">
        <v>257</v>
      </c>
      <c r="E17" s="6">
        <v>2056</v>
      </c>
    </row>
    <row r="18" spans="1:5" x14ac:dyDescent="0.25">
      <c r="A18" s="8">
        <v>15</v>
      </c>
      <c r="B18" s="8">
        <v>23</v>
      </c>
      <c r="C18" s="8">
        <v>184</v>
      </c>
      <c r="D18" s="8">
        <v>280</v>
      </c>
      <c r="E18" s="8">
        <v>2240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sqref="A1:XFD1048576"/>
    </sheetView>
  </sheetViews>
  <sheetFormatPr defaultRowHeight="15" x14ac:dyDescent="0.25"/>
  <cols>
    <col min="1" max="1" width="38.28515625" bestFit="1" customWidth="1"/>
    <col min="2" max="2" width="19.85546875" bestFit="1" customWidth="1"/>
    <col min="3" max="3" width="21.140625" bestFit="1" customWidth="1"/>
    <col min="4" max="4" width="20.5703125" bestFit="1" customWidth="1"/>
    <col min="5" max="5" width="16" bestFit="1" customWidth="1"/>
    <col min="6" max="6" width="9.7109375" bestFit="1" customWidth="1"/>
    <col min="7" max="7" width="23.140625" bestFit="1" customWidth="1"/>
  </cols>
  <sheetData>
    <row r="1" spans="1:7" ht="21" x14ac:dyDescent="0.35">
      <c r="A1" s="1" t="s">
        <v>69</v>
      </c>
    </row>
    <row r="3" spans="1:7" ht="15.75" x14ac:dyDescent="0.25">
      <c r="A3" s="3" t="s">
        <v>70</v>
      </c>
      <c r="B3" s="2" t="s">
        <v>71</v>
      </c>
    </row>
    <row r="4" spans="1:7" ht="15.75" x14ac:dyDescent="0.25">
      <c r="A4" s="3" t="s">
        <v>72</v>
      </c>
      <c r="B4" s="2" t="s">
        <v>71</v>
      </c>
    </row>
    <row r="5" spans="1:7" ht="15.75" x14ac:dyDescent="0.25">
      <c r="A5" s="3" t="s">
        <v>73</v>
      </c>
      <c r="B5" s="2" t="s">
        <v>71</v>
      </c>
    </row>
    <row r="7" spans="1:7" ht="18.75" x14ac:dyDescent="0.25">
      <c r="A7" s="4" t="s">
        <v>74</v>
      </c>
      <c r="B7" s="4" t="s">
        <v>75</v>
      </c>
      <c r="C7" s="4" t="s">
        <v>76</v>
      </c>
      <c r="D7" s="4" t="s">
        <v>77</v>
      </c>
      <c r="E7" s="4" t="s">
        <v>78</v>
      </c>
      <c r="F7" s="4" t="s">
        <v>79</v>
      </c>
      <c r="G7" s="4" t="s">
        <v>80</v>
      </c>
    </row>
    <row r="8" spans="1:7" x14ac:dyDescent="0.25">
      <c r="A8" s="7" t="s">
        <v>81</v>
      </c>
      <c r="B8" s="8">
        <v>1</v>
      </c>
      <c r="C8" s="8">
        <v>8</v>
      </c>
      <c r="D8" s="8" t="s">
        <v>82</v>
      </c>
      <c r="E8" s="8" t="s">
        <v>83</v>
      </c>
      <c r="F8" s="8" t="s">
        <v>84</v>
      </c>
      <c r="G8" s="8"/>
    </row>
    <row r="9" spans="1:7" x14ac:dyDescent="0.25">
      <c r="A9" s="7" t="s">
        <v>85</v>
      </c>
      <c r="B9" s="8">
        <v>0.5</v>
      </c>
      <c r="C9" s="8">
        <v>4</v>
      </c>
      <c r="D9" s="8" t="s">
        <v>86</v>
      </c>
      <c r="E9" s="8" t="s">
        <v>83</v>
      </c>
      <c r="F9" s="8" t="s">
        <v>84</v>
      </c>
      <c r="G9" s="8"/>
    </row>
    <row r="10" spans="1:7" x14ac:dyDescent="0.25">
      <c r="A10" s="7" t="s">
        <v>87</v>
      </c>
      <c r="B10" s="8">
        <v>5</v>
      </c>
      <c r="C10" s="8">
        <v>40</v>
      </c>
      <c r="D10" s="8" t="s">
        <v>88</v>
      </c>
      <c r="E10" s="8" t="s">
        <v>83</v>
      </c>
      <c r="F10" s="8" t="s">
        <v>89</v>
      </c>
      <c r="G10" s="8"/>
    </row>
    <row r="11" spans="1:7" x14ac:dyDescent="0.25">
      <c r="A11" s="7"/>
      <c r="B11" s="8"/>
      <c r="C11" s="8"/>
      <c r="D11" s="8"/>
      <c r="E11" s="8"/>
      <c r="F11" s="8"/>
      <c r="G11" s="8"/>
    </row>
    <row r="12" spans="1:7" x14ac:dyDescent="0.25">
      <c r="A12" s="7"/>
      <c r="B12" s="8"/>
      <c r="C12" s="8"/>
      <c r="D12" s="8"/>
      <c r="E12" s="8"/>
      <c r="F12" s="8"/>
      <c r="G12" s="8"/>
    </row>
    <row r="13" spans="1:7" x14ac:dyDescent="0.25">
      <c r="A13" s="7"/>
      <c r="B13" s="8"/>
      <c r="C13" s="8"/>
      <c r="D13" s="8"/>
      <c r="E13" s="8"/>
      <c r="F13" s="8"/>
      <c r="G13" s="8"/>
    </row>
    <row r="16" spans="1:7" ht="15.75" x14ac:dyDescent="0.25">
      <c r="A16" s="3" t="s">
        <v>90</v>
      </c>
    </row>
    <row r="17" spans="1:2" x14ac:dyDescent="0.25">
      <c r="A17" s="2" t="s">
        <v>91</v>
      </c>
      <c r="B17" s="2" t="str">
        <f ca="1">SUM(B8:B20)</f>
        <v/>
      </c>
    </row>
    <row r="18" spans="1:2" x14ac:dyDescent="0.25">
      <c r="A18" s="2" t="s">
        <v>92</v>
      </c>
      <c r="B18" s="2">
        <f>SUM(C8:C20)</f>
        <v>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/>
  </sheetViews>
  <sheetFormatPr defaultRowHeight="15" x14ac:dyDescent="0.25"/>
  <cols>
    <col min="1" max="1" width="30" customWidth="1"/>
    <col min="2" max="2" width="40" customWidth="1"/>
  </cols>
  <sheetData>
    <row r="1" spans="1:2" ht="21" x14ac:dyDescent="0.35">
      <c r="A1" s="1" t="s">
        <v>93</v>
      </c>
    </row>
    <row r="2" spans="1:2" x14ac:dyDescent="0.25">
      <c r="A2" s="2"/>
    </row>
    <row r="3" spans="1:2" ht="15.75" x14ac:dyDescent="0.25">
      <c r="A3" s="3" t="s">
        <v>94</v>
      </c>
    </row>
    <row r="4" spans="1:2" x14ac:dyDescent="0.25">
      <c r="A4" s="2"/>
    </row>
    <row r="5" spans="1:2" x14ac:dyDescent="0.25">
      <c r="A5" s="2" t="s">
        <v>95</v>
      </c>
      <c r="B5" s="2" t="e">
        <f>Hours/8</f>
        <v>#NAME?</v>
      </c>
    </row>
    <row r="6" spans="1:2" x14ac:dyDescent="0.25">
      <c r="A6" s="2" t="s">
        <v>96</v>
      </c>
      <c r="B6" s="2" t="e">
        <f>Annual_Hours/26</f>
        <v>#NAME?</v>
      </c>
    </row>
    <row r="7" spans="1:2" x14ac:dyDescent="0.25">
      <c r="A7" s="2" t="s">
        <v>97</v>
      </c>
      <c r="B7" s="2" t="e">
        <f ca="1">DATEDIF(Hire_Date,TODAY(),"Y")</f>
        <v>#NAME?</v>
      </c>
    </row>
    <row r="8" spans="1:2" x14ac:dyDescent="0.25">
      <c r="A8" s="2" t="s">
        <v>98</v>
      </c>
      <c r="B8" s="2" t="e">
        <f>IF(Service_Years&lt;2,8,IF(Service_Years&lt;7,13,23))</f>
        <v>#NAME?</v>
      </c>
    </row>
    <row r="9" spans="1:2" x14ac:dyDescent="0.25">
      <c r="A9" s="2"/>
    </row>
    <row r="10" spans="1:2" ht="15.75" x14ac:dyDescent="0.25">
      <c r="A10" s="3" t="s">
        <v>99</v>
      </c>
    </row>
    <row r="11" spans="1:2" x14ac:dyDescent="0.25">
      <c r="A11" s="2" t="s">
        <v>100</v>
      </c>
      <c r="B11" s="2" t="s">
        <v>101</v>
      </c>
    </row>
    <row r="12" spans="1:2" x14ac:dyDescent="0.25">
      <c r="A12" s="2" t="s">
        <v>102</v>
      </c>
      <c r="B12" s="2" t="s">
        <v>103</v>
      </c>
    </row>
    <row r="13" spans="1:2" x14ac:dyDescent="0.25">
      <c r="A13" s="2" t="s">
        <v>104</v>
      </c>
      <c r="B13" s="2" t="s">
        <v>105</v>
      </c>
    </row>
    <row r="14" spans="1:2" x14ac:dyDescent="0.25">
      <c r="A14" s="2"/>
    </row>
    <row r="15" spans="1:2" ht="15.75" x14ac:dyDescent="0.25">
      <c r="A15" s="3" t="s">
        <v>106</v>
      </c>
    </row>
    <row r="16" spans="1:2" x14ac:dyDescent="0.25">
      <c r="A16" s="2" t="s">
        <v>107</v>
      </c>
      <c r="B16" s="2" t="s">
        <v>108</v>
      </c>
    </row>
    <row r="17" spans="1:2" x14ac:dyDescent="0.25">
      <c r="A17" s="2" t="s">
        <v>109</v>
      </c>
      <c r="B17" s="2" t="s">
        <v>110</v>
      </c>
    </row>
    <row r="18" spans="1:2" x14ac:dyDescent="0.25">
      <c r="A18" s="2" t="s">
        <v>111</v>
      </c>
      <c r="B18" s="2" t="s">
        <v>112</v>
      </c>
    </row>
    <row r="19" spans="1:2" x14ac:dyDescent="0.25">
      <c r="A19" s="2" t="s">
        <v>113</v>
      </c>
      <c r="B19" s="2" t="s">
        <v>110</v>
      </c>
    </row>
    <row r="20" spans="1:2" x14ac:dyDescent="0.25">
      <c r="A20" s="2"/>
    </row>
    <row r="21" spans="1:2" ht="15.75" x14ac:dyDescent="0.25">
      <c r="A21" s="3" t="s">
        <v>114</v>
      </c>
    </row>
    <row r="22" spans="1:2" ht="15.75" x14ac:dyDescent="0.25">
      <c r="A22" s="3" t="s">
        <v>115</v>
      </c>
    </row>
    <row r="23" spans="1:2" x14ac:dyDescent="0.25">
      <c r="A23" s="2" t="s">
        <v>116</v>
      </c>
      <c r="B23" s="2" t="s">
        <v>117</v>
      </c>
    </row>
    <row r="24" spans="1:2" x14ac:dyDescent="0.25">
      <c r="A24" s="2" t="s">
        <v>118</v>
      </c>
      <c r="B24" s="2" t="s">
        <v>119</v>
      </c>
    </row>
    <row r="25" spans="1:2" x14ac:dyDescent="0.25">
      <c r="A25" s="2" t="s">
        <v>120</v>
      </c>
      <c r="B25" s="2" t="s">
        <v>121</v>
      </c>
    </row>
    <row r="26" spans="1:2" x14ac:dyDescent="0.25">
      <c r="A26" s="2" t="s">
        <v>122</v>
      </c>
      <c r="B26" s="2" t="s">
        <v>123</v>
      </c>
    </row>
    <row r="27" spans="1:2" x14ac:dyDescent="0.25">
      <c r="A27" s="2"/>
    </row>
    <row r="28" spans="1:2" ht="15.75" x14ac:dyDescent="0.25">
      <c r="A28" s="3" t="s">
        <v>124</v>
      </c>
    </row>
    <row r="29" spans="1:2" x14ac:dyDescent="0.25">
      <c r="A29" s="2" t="s">
        <v>125</v>
      </c>
    </row>
    <row r="30" spans="1:2" x14ac:dyDescent="0.25">
      <c r="A30" s="2" t="s">
        <v>126</v>
      </c>
    </row>
    <row r="31" spans="1:2" x14ac:dyDescent="0.25">
      <c r="A31" s="2" t="s">
        <v>127</v>
      </c>
    </row>
    <row r="32" spans="1:2" x14ac:dyDescent="0.25">
      <c r="A32" s="2" t="s">
        <v>128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Policy Overview</vt:lpstr>
      <vt:lpstr>Accrual Rates</vt:lpstr>
      <vt:lpstr>Employee Tracker</vt:lpstr>
      <vt:lpstr>Annual Projections</vt:lpstr>
      <vt:lpstr>PTO Calendar</vt:lpstr>
      <vt:lpstr>Formulas &amp;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 Baldis</cp:lastModifiedBy>
  <dcterms:created xsi:type="dcterms:W3CDTF">2025-06-13T19:16:53Z</dcterms:created>
  <dcterms:modified xsi:type="dcterms:W3CDTF">2025-06-13T19:21:04Z</dcterms:modified>
</cp:coreProperties>
</file>