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Plan1" sheetId="1" r:id="rId1"/>
    <sheet name="Plan2" sheetId="2" r:id="rId2"/>
    <sheet name="Plan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3"/>
  <c r="S21" s="1"/>
  <c r="J21"/>
  <c r="I21"/>
  <c r="K21" s="1"/>
  <c r="O21" s="1"/>
  <c r="M20"/>
  <c r="S20" s="1"/>
  <c r="K20"/>
  <c r="O20" s="1"/>
  <c r="J20"/>
  <c r="I20"/>
  <c r="N20" s="1"/>
  <c r="T20" s="1"/>
  <c r="M19"/>
  <c r="S19" s="1"/>
  <c r="K19"/>
  <c r="O19" s="1"/>
  <c r="J19"/>
  <c r="I19"/>
  <c r="N19" s="1"/>
  <c r="T19" s="1"/>
  <c r="M18"/>
  <c r="S18" s="1"/>
  <c r="J18"/>
  <c r="I18"/>
  <c r="K18" s="1"/>
  <c r="O18" s="1"/>
  <c r="M17"/>
  <c r="S17" s="1"/>
  <c r="J17"/>
  <c r="I17"/>
  <c r="K17" s="1"/>
  <c r="O17" s="1"/>
  <c r="M16"/>
  <c r="S16" s="1"/>
  <c r="J16"/>
  <c r="I16"/>
  <c r="N16" s="1"/>
  <c r="T16" s="1"/>
  <c r="M15"/>
  <c r="S15" s="1"/>
  <c r="K15"/>
  <c r="O15" s="1"/>
  <c r="J15"/>
  <c r="I15"/>
  <c r="N15" s="1"/>
  <c r="T15" s="1"/>
  <c r="M14"/>
  <c r="S14" s="1"/>
  <c r="J14"/>
  <c r="I14"/>
  <c r="K14" s="1"/>
  <c r="O14" s="1"/>
  <c r="M13"/>
  <c r="S13" s="1"/>
  <c r="J13"/>
  <c r="I13"/>
  <c r="K13" s="1"/>
  <c r="O13" s="1"/>
  <c r="M12"/>
  <c r="S12" s="1"/>
  <c r="J12"/>
  <c r="I12"/>
  <c r="N12" s="1"/>
  <c r="T12" s="1"/>
  <c r="S11"/>
  <c r="M11"/>
  <c r="J11"/>
  <c r="I11"/>
  <c r="N11" s="1"/>
  <c r="T11" s="1"/>
  <c r="M10"/>
  <c r="S10" s="1"/>
  <c r="J10"/>
  <c r="I10"/>
  <c r="K10" s="1"/>
  <c r="O10" s="1"/>
  <c r="M9"/>
  <c r="S9" s="1"/>
  <c r="J9"/>
  <c r="I9"/>
  <c r="K9" s="1"/>
  <c r="O9" s="1"/>
  <c r="M8"/>
  <c r="S8" s="1"/>
  <c r="U8" s="1"/>
  <c r="K8"/>
  <c r="O8" s="1"/>
  <c r="J8"/>
  <c r="I8"/>
  <c r="N8" s="1"/>
  <c r="T8" s="1"/>
  <c r="M7"/>
  <c r="S7" s="1"/>
  <c r="J7"/>
  <c r="I7"/>
  <c r="N7" s="1"/>
  <c r="T7" s="1"/>
  <c r="M6"/>
  <c r="S6" s="1"/>
  <c r="J6"/>
  <c r="I6"/>
  <c r="K6" s="1"/>
  <c r="O6" s="1"/>
  <c r="M5"/>
  <c r="S5" s="1"/>
  <c r="J5"/>
  <c r="I5"/>
  <c r="K5" s="1"/>
  <c r="O5" s="1"/>
  <c r="M4"/>
  <c r="S4" s="1"/>
  <c r="K4"/>
  <c r="O4" s="1"/>
  <c r="J4"/>
  <c r="I4"/>
  <c r="N4" s="1"/>
  <c r="T4" s="1"/>
  <c r="D4"/>
  <c r="D5" s="1"/>
  <c r="S3"/>
  <c r="M3"/>
  <c r="J3"/>
  <c r="I3"/>
  <c r="N3" s="1"/>
  <c r="T3" s="1"/>
  <c r="E3"/>
  <c r="K3" l="1"/>
  <c r="O3" s="1"/>
  <c r="E4"/>
  <c r="K11"/>
  <c r="O11" s="1"/>
  <c r="K16"/>
  <c r="O16" s="1"/>
  <c r="K7"/>
  <c r="O7" s="1"/>
  <c r="K12"/>
  <c r="O12" s="1"/>
  <c r="U16"/>
  <c r="N17"/>
  <c r="T17" s="1"/>
  <c r="U17" s="1"/>
  <c r="U20"/>
  <c r="U15"/>
  <c r="U19"/>
  <c r="U4"/>
  <c r="D6"/>
  <c r="E5"/>
  <c r="U7"/>
  <c r="U3"/>
  <c r="U11"/>
  <c r="U12"/>
  <c r="N5"/>
  <c r="T5" s="1"/>
  <c r="U5" s="1"/>
  <c r="N13"/>
  <c r="T13" s="1"/>
  <c r="U13" s="1"/>
  <c r="N21"/>
  <c r="T21" s="1"/>
  <c r="U21" s="1"/>
  <c r="N9"/>
  <c r="T9" s="1"/>
  <c r="U9" s="1"/>
  <c r="N10"/>
  <c r="T10" s="1"/>
  <c r="U10" s="1"/>
  <c r="N6"/>
  <c r="T6" s="1"/>
  <c r="U6" s="1"/>
  <c r="N14"/>
  <c r="T14" s="1"/>
  <c r="U14" s="1"/>
  <c r="N18"/>
  <c r="T18" s="1"/>
  <c r="U18" s="1"/>
  <c r="M4" i="2"/>
  <c r="L4"/>
  <c r="K4"/>
  <c r="J4"/>
  <c r="M3"/>
  <c r="L3"/>
  <c r="K3"/>
  <c r="J3"/>
  <c r="M2"/>
  <c r="L2"/>
  <c r="K2"/>
  <c r="J2"/>
  <c r="E6" i="3" l="1"/>
  <c r="D7"/>
  <c r="L4" i="1"/>
  <c r="K4"/>
  <c r="J4"/>
  <c r="I4"/>
  <c r="I5"/>
  <c r="I6"/>
  <c r="L6"/>
  <c r="K6"/>
  <c r="J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D19"/>
  <c r="D18"/>
  <c r="E7" i="3" l="1"/>
  <c r="D8"/>
  <c r="D20" i="1"/>
  <c r="D21"/>
  <c r="D22"/>
  <c r="D23"/>
  <c r="D9" i="3" l="1"/>
  <c r="E8"/>
  <c r="L3" i="1"/>
  <c r="L5"/>
  <c r="J21"/>
  <c r="J22"/>
  <c r="J23"/>
  <c r="J24"/>
  <c r="J25"/>
  <c r="J26"/>
  <c r="L2"/>
  <c r="D10" i="3" l="1"/>
  <c r="E9"/>
  <c r="K3" i="1"/>
  <c r="L19" s="1"/>
  <c r="K5"/>
  <c r="L20" s="1"/>
  <c r="L21"/>
  <c r="L22"/>
  <c r="L23"/>
  <c r="L24"/>
  <c r="L25"/>
  <c r="L26"/>
  <c r="K2"/>
  <c r="L18" s="1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<sst xmlns="http://schemas.openxmlformats.org/spreadsheetml/2006/main" count="53" uniqueCount="39">
  <si>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</si>
  <si>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</si>
  <si>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</si>
  <si>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</si>
  <si>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</si>
  <si>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</si>
  <si>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</si>
  <si>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</si>
  <si>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</si>
  <si>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</si>
  <si>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</si>
  <si>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</si>
  <si>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</si>
  <si>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</si>
  <si>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</si>
  <si>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</si>
  <si>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</si>
  <si>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</si>
  <si>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</si>
  <si>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</si>
  <si>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</si>
  <si>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</si>
  <si>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</si>
  <si>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</si>
  <si>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</si>
  <si>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</si>
  <si>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</si>
  <si>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</si>
  <si>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</si>
  <si>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</si>
  <si>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</si>
  <si>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</si>
  <si>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</si>
  <si>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</si>
  <si>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</si>
  <si>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</si>
  <si>
    <t>wrote something to push it again</t>
  </si>
  <si>
    <t>hello there</t>
  </si>
  <si>
    <t>general kenobi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</si>
</sst>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11" fontId="3" fillId="0" borderId="0" xfId="0" applyNumberFormat="1" applyFont="1"/>
    <xf numFmtId="11" fontId="4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31"/>
          <c:w val="0.75722462817147906"/>
          <c:h val="0.72088764946048456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General</c:formatCode>
                <c:ptCount val="15"/>
                <c:pt idx="0" formatCode="0.0000000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dLbls/>
        <c:marker val="1"/>
        <c:axId val="165324288"/>
        <c:axId val="165325824"/>
      </c:lineChart>
      <c:catAx>
        <c:axId val="1653242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5824"/>
        <c:crosses val="autoZero"/>
        <c:auto val="1"/>
        <c:lblAlgn val="ctr"/>
        <c:lblOffset val="100"/>
      </c:catAx>
      <c:valAx>
        <c:axId val="165325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1</xdr:row>
      <xdr:rowOff>114300</xdr:rowOff>
    </xdr:from>
    <xdr:to>
      <xdr:col>20</xdr:col>
      <xdr:colOff>247650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656167" y="4265083"/>
          <a:ext cx="4738158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F7" sqref="F7"/>
    </sheetView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</cols>
  <sheetData>
    <row r="1" spans="1:14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9</v>
      </c>
      <c r="M1" s="9" t="s">
        <v>11</v>
      </c>
    </row>
    <row r="2" spans="1:14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 t="shared" ref="K2:K16" si="2">(4.8*(10^16))*D2*E2*G2</f>
        <v>5318.9704841075927</v>
      </c>
      <c r="L2" s="6">
        <f>(4.8*(10^16))*D2*F2*H2</f>
        <v>0</v>
      </c>
      <c r="M2" s="2"/>
    </row>
    <row r="3" spans="1:14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2">
        <f t="shared" si="2"/>
        <v>12452.303753534603</v>
      </c>
      <c r="L3" s="6">
        <f t="shared" ref="L3:L16" si="3">(4.8*(10^16))*D3*F3*H3</f>
        <v>0</v>
      </c>
      <c r="M3" s="2">
        <v>1.66287837877E-3</v>
      </c>
    </row>
    <row r="4" spans="1:14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5">
        <f t="shared" si="2"/>
        <v>13016.603070336336</v>
      </c>
      <c r="L4" s="18">
        <f t="shared" si="3"/>
        <v>0</v>
      </c>
      <c r="M4" s="15">
        <v>2.0395659816199998E-3</v>
      </c>
    </row>
    <row r="5" spans="1:14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2">
        <f t="shared" si="2"/>
        <v>15085.822804640846</v>
      </c>
      <c r="L5" s="6">
        <f t="shared" si="3"/>
        <v>0</v>
      </c>
      <c r="M5" s="2">
        <v>2.42437635812E-3</v>
      </c>
    </row>
    <row r="6" spans="1:14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5">
        <f t="shared" si="2"/>
        <v>10875.422997703608</v>
      </c>
      <c r="L6" s="18">
        <f t="shared" si="3"/>
        <v>0</v>
      </c>
      <c r="M6" s="2">
        <v>3.8551089506200001E-3</v>
      </c>
    </row>
    <row r="7" spans="1:14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v>0.10588332084800001</v>
      </c>
      <c r="G7" s="1">
        <v>1.101573253E-5</v>
      </c>
      <c r="H7" s="1">
        <v>2.3677489E-7</v>
      </c>
      <c r="I7" s="1">
        <f t="shared" si="0"/>
        <v>6.8973604886638862E-3</v>
      </c>
      <c r="J7" s="2">
        <f t="shared" si="1"/>
        <v>3.6598684445405711E-6</v>
      </c>
      <c r="K7" s="2">
        <f t="shared" si="2"/>
        <v>8746.9623696765084</v>
      </c>
      <c r="L7" s="6">
        <f t="shared" si="3"/>
        <v>60.330952644436593</v>
      </c>
      <c r="M7" s="2">
        <v>7.8733266383400006E-3</v>
      </c>
      <c r="N7">
        <v>7.7840949854600001E-3</v>
      </c>
    </row>
    <row r="8" spans="1:14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v>0.40000993640400001</v>
      </c>
      <c r="G8" s="1">
        <v>1.259418322E-5</v>
      </c>
      <c r="H8" s="1">
        <v>3.0411373199999998E-6</v>
      </c>
      <c r="I8" s="1">
        <f t="shared" si="0"/>
        <v>0.91313135441835436</v>
      </c>
      <c r="J8" s="2">
        <f t="shared" si="1"/>
        <v>2.5486978008985142E-6</v>
      </c>
      <c r="K8" s="2">
        <f t="shared" si="2"/>
        <v>2682.4709852393062</v>
      </c>
      <c r="L8" s="6">
        <f t="shared" si="3"/>
        <v>2449.4483639395053</v>
      </c>
      <c r="M8" s="2">
        <v>2.8806060876899998E-2</v>
      </c>
      <c r="N8">
        <v>2.8806060876899998E-2</v>
      </c>
    </row>
    <row r="9" spans="1:14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v>0.42972501268699997</v>
      </c>
      <c r="G9" s="1"/>
      <c r="H9" s="1">
        <v>7.7434513800000007E-6</v>
      </c>
      <c r="I9" s="1" t="e">
        <f t="shared" si="0"/>
        <v>#DIV/0!</v>
      </c>
      <c r="J9" s="2">
        <f t="shared" si="1"/>
        <v>3.3275547425116677E-6</v>
      </c>
      <c r="K9" s="2">
        <f t="shared" si="2"/>
        <v>0</v>
      </c>
      <c r="L9" s="6">
        <f t="shared" si="3"/>
        <v>6047.0187512471903</v>
      </c>
      <c r="M9" s="2"/>
      <c r="N9">
        <v>4.2301875617800001E-2</v>
      </c>
    </row>
    <row r="10" spans="1:14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v>0.44689036495000001</v>
      </c>
      <c r="G10" s="1">
        <v>1.6168272070000001E-5</v>
      </c>
      <c r="H10" s="1">
        <v>1.9381630409999999E-5</v>
      </c>
      <c r="I10" s="1">
        <f t="shared" si="0"/>
        <v>9.0355609217209274</v>
      </c>
      <c r="J10" s="2">
        <f t="shared" si="1"/>
        <v>9.6200611411778201E-6</v>
      </c>
      <c r="K10" s="2">
        <f t="shared" si="2"/>
        <v>1555.6262920357324</v>
      </c>
      <c r="L10" s="6">
        <f t="shared" si="3"/>
        <v>14055.956133119691</v>
      </c>
      <c r="M10" s="2">
        <v>5.75017429156E-2</v>
      </c>
      <c r="N10">
        <v>5.75017429156E-2</v>
      </c>
    </row>
    <row r="11" spans="1:14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v>0.45788365050800001</v>
      </c>
      <c r="G11" s="1"/>
      <c r="H11" s="1">
        <v>2.2677972969999999E-5</v>
      </c>
      <c r="I11" s="1" t="e">
        <f t="shared" si="0"/>
        <v>#DIV/0!</v>
      </c>
      <c r="J11" s="2">
        <f t="shared" si="1"/>
        <v>1.038387304962535E-5</v>
      </c>
      <c r="K11" s="2">
        <f t="shared" si="2"/>
        <v>0</v>
      </c>
      <c r="L11" s="6">
        <f t="shared" si="3"/>
        <v>14865.571450394338</v>
      </c>
      <c r="M11" s="2"/>
      <c r="N11">
        <v>7.3992581073399996E-2</v>
      </c>
    </row>
    <row r="12" spans="1:14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v>0.46543865357199998</v>
      </c>
      <c r="G12" s="1">
        <v>2.3069834469999999E-5</v>
      </c>
      <c r="H12" s="1">
        <v>1.4034804189999999E-5</v>
      </c>
      <c r="I12" s="1">
        <f t="shared" si="0"/>
        <v>7.1081924463766368</v>
      </c>
      <c r="J12" s="2">
        <f t="shared" si="1"/>
        <v>7.4513279159193262E-6</v>
      </c>
      <c r="K12" s="2">
        <f t="shared" si="2"/>
        <v>1144.1870770666346</v>
      </c>
      <c r="L12" s="6">
        <f t="shared" si="3"/>
        <v>8133.1019384468163</v>
      </c>
      <c r="M12" s="2">
        <v>0.106580097336</v>
      </c>
      <c r="N12">
        <v>9.1342470927E-2</v>
      </c>
    </row>
    <row r="13" spans="1:14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v>0.470906352237</v>
      </c>
      <c r="G13" s="1"/>
      <c r="H13" s="1">
        <v>2.6700619840000001E-5</v>
      </c>
      <c r="I13" s="1" t="e">
        <f t="shared" si="0"/>
        <v>#DIV/0!</v>
      </c>
      <c r="J13" s="2">
        <f t="shared" si="1"/>
        <v>1.2573491491321271E-5</v>
      </c>
      <c r="K13" s="2">
        <f t="shared" si="2"/>
        <v>0</v>
      </c>
      <c r="L13" s="6">
        <f t="shared" si="3"/>
        <v>13386.482184758554</v>
      </c>
      <c r="M13" s="2"/>
      <c r="N13">
        <v>0.109110206391</v>
      </c>
    </row>
    <row r="14" spans="1:14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v>0.47502332664899999</v>
      </c>
      <c r="G14" s="1">
        <v>2.4667161229999999E-5</v>
      </c>
      <c r="H14" s="1">
        <v>2.8101761589999999E-5</v>
      </c>
      <c r="I14" s="1">
        <f t="shared" si="0"/>
        <v>18.397460212858959</v>
      </c>
      <c r="J14" s="2">
        <f t="shared" si="1"/>
        <v>1.4074581140203237E-5</v>
      </c>
      <c r="K14" s="2">
        <f t="shared" si="2"/>
        <v>647.20684186689141</v>
      </c>
      <c r="L14" s="6">
        <f t="shared" si="3"/>
        <v>11906.962122736235</v>
      </c>
      <c r="M14" s="2">
        <v>0.12685350035500001</v>
      </c>
      <c r="N14">
        <v>0.12685350035500001</v>
      </c>
    </row>
    <row r="15" spans="1:14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v>0.478221760853</v>
      </c>
      <c r="G15" s="1"/>
      <c r="H15" s="1">
        <v>4.0250268999999998E-5</v>
      </c>
      <c r="I15" s="1" t="e">
        <f t="shared" si="0"/>
        <v>#DIV/0!</v>
      </c>
      <c r="J15" s="2">
        <f t="shared" si="1"/>
        <v>1.924855451598692E-5</v>
      </c>
      <c r="K15" s="2">
        <f t="shared" si="2"/>
        <v>0</v>
      </c>
      <c r="L15" s="6">
        <f t="shared" si="3"/>
        <v>14024.581919932252</v>
      </c>
      <c r="M15" s="2"/>
      <c r="N15">
        <v>0.144138075324</v>
      </c>
    </row>
    <row r="16" spans="1:14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v>0.480770216561</v>
      </c>
      <c r="G16" s="1">
        <v>2.9713407810000001E-5</v>
      </c>
      <c r="H16" s="1">
        <v>3.470996069E-5</v>
      </c>
      <c r="I16" s="1">
        <f t="shared" si="0"/>
        <v>24.419226602888624</v>
      </c>
      <c r="J16" s="2">
        <f t="shared" si="1"/>
        <v>1.7370891396331682E-5</v>
      </c>
      <c r="K16" s="2">
        <f t="shared" si="2"/>
        <v>393.76593636650824</v>
      </c>
      <c r="L16" s="6">
        <f t="shared" si="3"/>
        <v>9615.4596286323886</v>
      </c>
      <c r="M16" s="2">
        <v>0.16054767188399999</v>
      </c>
      <c r="N16">
        <v>0.16054767188399999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1.2236634105988742E-6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3.6595051824406255E-6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4">ABS(C23-D16)</f>
        <v>0</v>
      </c>
      <c r="I23">
        <v>14055.956132400001</v>
      </c>
      <c r="J23">
        <f>ABS(I23-L10)</f>
        <v>7.196904334705323E-7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2443.192611446816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1.1637657735263929E-6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5">ABS(I26-L16)</f>
        <v>6.3238803704734892E-7</v>
      </c>
      <c r="K26">
        <v>393.76593636600001</v>
      </c>
      <c r="L26">
        <f t="shared" ref="L26" si="6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selection activeCell="J13" sqref="J13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" bestFit="1" customWidth="1"/>
    <col min="13" max="13" width="14.7109375" bestFit="1" customWidth="1"/>
  </cols>
  <sheetData>
    <row r="1" spans="1:15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5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v>0.10588332084800001</v>
      </c>
      <c r="H2" s="19">
        <v>1.0933118E-6</v>
      </c>
      <c r="I2" s="14">
        <v>2.517598E-8</v>
      </c>
      <c r="J2" s="14">
        <f t="shared" ref="J2:J4" si="0">(G2*I2)/(F2*H2)</f>
        <v>7.3892951383343359E-3</v>
      </c>
      <c r="K2" s="15">
        <f t="shared" ref="K2:K4" si="1">F2*H2+G2*I2</f>
        <v>3.6341952550651906E-7</v>
      </c>
      <c r="L2" s="18">
        <f t="shared" ref="L2:L4" si="2">(4.8*(10^16))*E2*F2*H2</f>
        <v>91.986715216737196</v>
      </c>
      <c r="M2" s="18">
        <f>(4.8*(10^16))*E2*G2*I2</f>
        <v>0.6797169875423813</v>
      </c>
      <c r="N2" s="15">
        <v>8.3452680136899995E-4</v>
      </c>
      <c r="O2" s="15"/>
    </row>
    <row r="3" spans="1:15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v>7.6665746319900002E-2</v>
      </c>
      <c r="H3" s="14">
        <v>3.0743766999999999E-6</v>
      </c>
      <c r="I3" s="14">
        <v>2.0350186000000001E-7</v>
      </c>
      <c r="J3" s="14">
        <f t="shared" si="0"/>
        <v>1.0620426826302031E-2</v>
      </c>
      <c r="K3" s="15">
        <f t="shared" si="1"/>
        <v>1.4846218628322779E-6</v>
      </c>
      <c r="L3" s="15">
        <f t="shared" si="2"/>
        <v>489.08775388371544</v>
      </c>
      <c r="M3" s="18">
        <f t="shared" ref="M3:M4" si="3">(4.8*(10^16))*E3*G3*I3</f>
        <v>5.1943207017624173</v>
      </c>
      <c r="N3" s="15">
        <v>8.2736851705699996E-4</v>
      </c>
      <c r="O3" s="15">
        <v>8.2736851705699996E-4</v>
      </c>
    </row>
    <row r="4" spans="1:15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/>
      <c r="H4" s="14">
        <v>1.4349264000000001E-6</v>
      </c>
      <c r="I4" s="14"/>
      <c r="J4" s="14">
        <f t="shared" si="0"/>
        <v>0</v>
      </c>
      <c r="K4" s="15">
        <f t="shared" si="1"/>
        <v>6.8564659813527253E-7</v>
      </c>
      <c r="L4" s="15">
        <f t="shared" si="2"/>
        <v>228.27551677855413</v>
      </c>
      <c r="M4" s="18">
        <f t="shared" si="3"/>
        <v>0</v>
      </c>
      <c r="N4" s="15">
        <v>8.2736851705699996E-4</v>
      </c>
      <c r="O4" s="15"/>
    </row>
    <row r="7" spans="1:15">
      <c r="E7" s="10"/>
    </row>
    <row r="8" spans="1:15">
      <c r="H8" s="21"/>
    </row>
    <row r="9" spans="1:15">
      <c r="J9" t="s">
        <v>36</v>
      </c>
    </row>
    <row r="11" spans="1:15">
      <c r="J11" s="13" t="s">
        <v>37</v>
      </c>
    </row>
    <row r="12" spans="1:15" ht="18">
      <c r="J12" s="13" t="s">
        <v>38</v>
      </c>
      <c r="K12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3"/>
  <sheetViews>
    <sheetView zoomScale="90" zoomScaleNormal="90" workbookViewId="0">
      <selection activeCell="L19" sqref="L19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</cols>
  <sheetData>
    <row r="1" spans="1:21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1"/>
      <c r="R1" s="11"/>
      <c r="S1" s="13"/>
      <c r="T1" s="13"/>
      <c r="U1" s="13"/>
    </row>
    <row r="2" spans="1:21">
      <c r="A2" s="22" t="s">
        <v>15</v>
      </c>
      <c r="B2" s="23"/>
      <c r="C2" s="23"/>
      <c r="D2" s="22" t="s">
        <v>16</v>
      </c>
      <c r="E2" s="22" t="s">
        <v>17</v>
      </c>
      <c r="F2" s="22" t="s">
        <v>18</v>
      </c>
      <c r="G2" s="24" t="s">
        <v>19</v>
      </c>
      <c r="H2" s="24" t="s">
        <v>20</v>
      </c>
      <c r="I2" s="24" t="s">
        <v>21</v>
      </c>
      <c r="J2" s="24" t="s">
        <v>22</v>
      </c>
      <c r="K2" s="24" t="s">
        <v>23</v>
      </c>
      <c r="L2" s="22" t="s">
        <v>24</v>
      </c>
      <c r="M2" s="22" t="s">
        <v>25</v>
      </c>
      <c r="N2" s="22" t="s">
        <v>26</v>
      </c>
      <c r="O2" s="24" t="s">
        <v>27</v>
      </c>
      <c r="P2" s="25" t="s">
        <v>28</v>
      </c>
      <c r="Q2" s="26" t="s">
        <v>29</v>
      </c>
      <c r="R2" s="26" t="s">
        <v>30</v>
      </c>
      <c r="S2" s="13"/>
      <c r="T2" s="13"/>
      <c r="U2" s="13"/>
    </row>
    <row r="3" spans="1:21">
      <c r="A3" s="22" t="s">
        <v>31</v>
      </c>
      <c r="B3" s="23"/>
      <c r="C3" s="23"/>
      <c r="D3" s="27">
        <v>1E-10</v>
      </c>
      <c r="E3" s="28">
        <f>D3*(B5^2)</f>
        <v>1E-4</v>
      </c>
      <c r="F3" s="29">
        <v>1.0017E-10</v>
      </c>
      <c r="G3" s="30">
        <v>0.32996425094699999</v>
      </c>
      <c r="H3" s="30">
        <v>3.12E-12</v>
      </c>
      <c r="I3" s="28">
        <f>0.105883320848*Q3*R3</f>
        <v>7.3271258026816E-2</v>
      </c>
      <c r="J3" s="30">
        <f>H3/F3</f>
        <v>3.1147050014974541E-2</v>
      </c>
      <c r="K3" s="28">
        <f t="shared" ref="K3:K4" si="0">(F3*G3) + (H3*I3)</f>
        <v>3.3281125342404652E-11</v>
      </c>
      <c r="L3" s="31">
        <v>4.3114861009499998E-13</v>
      </c>
      <c r="M3" s="31">
        <f>P3*L3*G3*F3</f>
        <v>6.8402628645473969E-7</v>
      </c>
      <c r="N3" s="31">
        <f>P3*L3*I3*H3</f>
        <v>4.7310383664721125E-9</v>
      </c>
      <c r="O3" s="32">
        <f>P3*L3*K3</f>
        <v>6.8875732482121175E-7</v>
      </c>
      <c r="P3" s="33">
        <v>4.8E+16</v>
      </c>
      <c r="Q3" s="34">
        <v>1</v>
      </c>
      <c r="R3" s="34">
        <v>0.69199999999999995</v>
      </c>
      <c r="S3" s="13">
        <f>SQRT(M3)</f>
        <v>8.2705881680491123E-4</v>
      </c>
      <c r="T3" s="13">
        <f>SQRT(N3)</f>
        <v>6.8782544053503224E-5</v>
      </c>
      <c r="U3" s="13">
        <f>S3+T3</f>
        <v>8.9584136085841442E-4</v>
      </c>
    </row>
    <row r="4" spans="1:21">
      <c r="A4" s="22" t="s">
        <v>32</v>
      </c>
      <c r="B4" s="28">
        <v>1</v>
      </c>
      <c r="C4" s="23"/>
      <c r="D4" s="27">
        <f t="shared" ref="D4:D12" si="1">D3*SQRT(10)</f>
        <v>3.1622776601683795E-10</v>
      </c>
      <c r="E4" s="28">
        <f>D4*(B5^2)</f>
        <v>3.1622776601683794E-4</v>
      </c>
      <c r="F4" s="29">
        <v>8.2169999999999996E-10</v>
      </c>
      <c r="G4" s="30">
        <v>0.32996425094699999</v>
      </c>
      <c r="H4" s="30">
        <v>2.6510000000000001E-11</v>
      </c>
      <c r="I4" s="28">
        <f t="shared" ref="I4:I21" si="2">0.105883320848*Q4*R4</f>
        <v>7.3271258026816E-2</v>
      </c>
      <c r="J4" s="30">
        <f>H4/F4</f>
        <v>3.2262382864792508E-2</v>
      </c>
      <c r="K4" s="28">
        <f t="shared" si="0"/>
        <v>2.7307404605344077E-10</v>
      </c>
      <c r="L4" s="31">
        <v>4.3114870276100001E-12</v>
      </c>
      <c r="M4" s="31">
        <f t="shared" ref="M4:M10" si="3">P4*L4*G4*F4</f>
        <v>5.6111063230843195E-5</v>
      </c>
      <c r="N4" s="31">
        <f t="shared" ref="N4:N21" si="4">P4*L4*I4*H4</f>
        <v>4.0198671170331718E-7</v>
      </c>
      <c r="O4" s="32">
        <f>P4*L4*K4</f>
        <v>5.651304994254651E-5</v>
      </c>
      <c r="P4" s="33">
        <v>4.8E+16</v>
      </c>
      <c r="Q4" s="34">
        <v>1</v>
      </c>
      <c r="R4" s="34">
        <v>0.69199999999999995</v>
      </c>
      <c r="S4" s="13">
        <f t="shared" ref="S4:T21" si="5">SQRT(M4)</f>
        <v>7.4907318221147925E-3</v>
      </c>
      <c r="T4" s="13">
        <f t="shared" si="5"/>
        <v>6.3402422012358262E-4</v>
      </c>
      <c r="U4" s="13">
        <f t="shared" ref="U4:U21" si="6">S4+T4</f>
        <v>8.1247560422383746E-3</v>
      </c>
    </row>
    <row r="5" spans="1:21">
      <c r="A5" s="22" t="s">
        <v>33</v>
      </c>
      <c r="B5" s="28">
        <v>1000</v>
      </c>
      <c r="C5" s="23"/>
      <c r="D5" s="35">
        <f t="shared" si="1"/>
        <v>1.0000000000000001E-9</v>
      </c>
      <c r="E5" s="28">
        <f>D5*(B5^2)</f>
        <v>1E-3</v>
      </c>
      <c r="F5" s="28">
        <v>8.9577799999999992E-9</v>
      </c>
      <c r="G5" s="28">
        <v>0.32996425094699999</v>
      </c>
      <c r="H5" s="28">
        <v>2.3815999999999998E-10</v>
      </c>
      <c r="I5" s="28">
        <f t="shared" si="2"/>
        <v>7.3271258026816E-2</v>
      </c>
      <c r="J5" s="28">
        <f>H5/F5</f>
        <v>2.6586944533132092E-2</v>
      </c>
      <c r="K5" s="28">
        <f>(F5*G5) + (H5*I5)</f>
        <v>2.973197450659684E-9</v>
      </c>
      <c r="L5" s="32">
        <v>4.3114861009500003E-11</v>
      </c>
      <c r="M5" s="31">
        <f t="shared" si="3"/>
        <v>6.1169581594075458E-3</v>
      </c>
      <c r="N5" s="31">
        <f t="shared" si="4"/>
        <v>3.6113592864070463E-5</v>
      </c>
      <c r="O5" s="32">
        <f>P5*L5*K5</f>
        <v>6.1530717522716169E-3</v>
      </c>
      <c r="P5" s="33">
        <v>4.8E+16</v>
      </c>
      <c r="Q5" s="34">
        <v>1</v>
      </c>
      <c r="R5" s="34">
        <v>0.69199999999999995</v>
      </c>
      <c r="S5" s="13">
        <f t="shared" si="5"/>
        <v>7.8210984902426242E-2</v>
      </c>
      <c r="T5" s="13">
        <f t="shared" si="5"/>
        <v>6.0094586165536134E-3</v>
      </c>
      <c r="U5" s="13">
        <f t="shared" si="6"/>
        <v>8.4220443518979851E-2</v>
      </c>
    </row>
    <row r="6" spans="1:21">
      <c r="A6" s="36"/>
      <c r="B6" s="28">
        <v>1000</v>
      </c>
      <c r="C6" s="23"/>
      <c r="D6" s="35">
        <f t="shared" si="1"/>
        <v>3.1622776601683795E-9</v>
      </c>
      <c r="E6" s="28">
        <f>D6*(B5^2)</f>
        <v>3.1622776601683794E-3</v>
      </c>
      <c r="F6" s="37">
        <v>8.4650160000000005E-8</v>
      </c>
      <c r="G6" s="37">
        <v>0.32996425094699999</v>
      </c>
      <c r="H6" s="28">
        <v>2.8373499999999999E-9</v>
      </c>
      <c r="I6" s="28">
        <f t="shared" si="2"/>
        <v>7.3271258026816E-2</v>
      </c>
      <c r="J6" s="28">
        <f t="shared" ref="J6:J21" si="7">H6/F6</f>
        <v>3.3518542670208769E-2</v>
      </c>
      <c r="K6" s="28">
        <f t="shared" ref="K6:K21" si="8">(F6*G6) + (H6*I6)</f>
        <v>2.813942284090609E-8</v>
      </c>
      <c r="L6" s="32">
        <v>4.31148702761E-10</v>
      </c>
      <c r="M6" s="31">
        <f t="shared" si="3"/>
        <v>0.5780467908313246</v>
      </c>
      <c r="N6" s="31">
        <f t="shared" si="4"/>
        <v>4.3024405750713189E-3</v>
      </c>
      <c r="O6" s="32">
        <f t="shared" ref="O6:O21" si="9">P6*L6*K6</f>
        <v>0.58234923140639594</v>
      </c>
      <c r="P6" s="33">
        <v>4.8E+16</v>
      </c>
      <c r="Q6" s="34">
        <v>1</v>
      </c>
      <c r="R6" s="34">
        <v>0.69199999999999995</v>
      </c>
      <c r="S6" s="13">
        <f t="shared" si="5"/>
        <v>0.76029388451527391</v>
      </c>
      <c r="T6" s="13">
        <f t="shared" si="5"/>
        <v>6.5592991813693935E-2</v>
      </c>
      <c r="U6" s="13">
        <f t="shared" si="6"/>
        <v>0.82588687632896784</v>
      </c>
    </row>
    <row r="7" spans="1:21">
      <c r="A7" s="36"/>
      <c r="B7" s="28">
        <v>1000</v>
      </c>
      <c r="C7" s="23"/>
      <c r="D7" s="35">
        <f t="shared" si="1"/>
        <v>1.0000000000000002E-8</v>
      </c>
      <c r="E7" s="28">
        <f>D7*(B5^2)</f>
        <v>1.0000000000000002E-2</v>
      </c>
      <c r="F7" s="28">
        <v>7.9057876999999996E-7</v>
      </c>
      <c r="G7" s="28">
        <v>0.32996425094699999</v>
      </c>
      <c r="H7" s="28">
        <v>3.4995669999999999E-8</v>
      </c>
      <c r="I7" s="28">
        <f t="shared" si="2"/>
        <v>7.3271258026816E-2</v>
      </c>
      <c r="J7" s="28">
        <f t="shared" si="7"/>
        <v>4.4265886370816659E-2</v>
      </c>
      <c r="K7" s="28">
        <f t="shared" si="8"/>
        <v>2.6342690842404188E-7</v>
      </c>
      <c r="L7" s="32">
        <v>4.3114861009500004E-9</v>
      </c>
      <c r="M7" s="31">
        <f t="shared" si="3"/>
        <v>53.985890006294888</v>
      </c>
      <c r="N7" s="31">
        <f t="shared" si="4"/>
        <v>0.53065979945640107</v>
      </c>
      <c r="O7" s="32">
        <f t="shared" si="9"/>
        <v>54.516549805751282</v>
      </c>
      <c r="P7" s="33">
        <v>4.8E+16</v>
      </c>
      <c r="Q7" s="34">
        <v>1</v>
      </c>
      <c r="R7" s="34">
        <v>0.69199999999999995</v>
      </c>
      <c r="S7" s="13">
        <f t="shared" si="5"/>
        <v>7.3475091021580159</v>
      </c>
      <c r="T7" s="13">
        <f t="shared" si="5"/>
        <v>0.72846400011009538</v>
      </c>
      <c r="U7" s="13">
        <f t="shared" si="6"/>
        <v>8.0759731022681116</v>
      </c>
    </row>
    <row r="8" spans="1:21">
      <c r="A8" s="36"/>
      <c r="B8" s="28">
        <v>1000</v>
      </c>
      <c r="C8" s="23"/>
      <c r="D8" s="35">
        <f t="shared" si="1"/>
        <v>3.1622776601683799E-8</v>
      </c>
      <c r="E8" s="28">
        <f>D8*(B5^2)</f>
        <v>3.1622776601683798E-2</v>
      </c>
      <c r="F8" s="37">
        <v>9.9379628899999994E-6</v>
      </c>
      <c r="G8" s="37">
        <v>0.32996425094699999</v>
      </c>
      <c r="H8" s="28">
        <v>8.8955709999999999E-8</v>
      </c>
      <c r="I8" s="28">
        <f t="shared" si="2"/>
        <v>7.3271258026816E-2</v>
      </c>
      <c r="J8" s="28">
        <f t="shared" si="7"/>
        <v>8.9511010440088291E-3</v>
      </c>
      <c r="K8" s="28">
        <f t="shared" si="8"/>
        <v>3.2856903777183016E-6</v>
      </c>
      <c r="L8" s="32">
        <v>4.3114870276100002E-8</v>
      </c>
      <c r="M8" s="31">
        <f t="shared" si="3"/>
        <v>6786.2926141726075</v>
      </c>
      <c r="N8" s="31">
        <f t="shared" si="4"/>
        <v>13.488877159612931</v>
      </c>
      <c r="O8" s="32">
        <f t="shared" si="9"/>
        <v>6799.78149133222</v>
      </c>
      <c r="P8" s="33">
        <v>4.8E+16</v>
      </c>
      <c r="Q8" s="34">
        <v>1</v>
      </c>
      <c r="R8" s="34">
        <v>0.69199999999999995</v>
      </c>
      <c r="S8" s="13">
        <f t="shared" si="5"/>
        <v>82.378957350603841</v>
      </c>
      <c r="T8" s="13">
        <f t="shared" si="5"/>
        <v>3.672720675413927</v>
      </c>
      <c r="U8" s="13">
        <f t="shared" si="6"/>
        <v>86.051678026017768</v>
      </c>
    </row>
    <row r="9" spans="1:21">
      <c r="A9" s="36"/>
      <c r="B9" s="28">
        <v>1000</v>
      </c>
      <c r="C9" s="23"/>
      <c r="D9" s="35">
        <f t="shared" si="1"/>
        <v>1.0000000000000002E-7</v>
      </c>
      <c r="E9" s="28">
        <f>D9*(B5^2)</f>
        <v>0.10000000000000002</v>
      </c>
      <c r="F9" s="28">
        <v>8.1416362770000001E-5</v>
      </c>
      <c r="G9" s="23">
        <v>0.32996425094699999</v>
      </c>
      <c r="H9" s="28">
        <v>2.1578645000000001E-6</v>
      </c>
      <c r="I9" s="28">
        <f t="shared" si="2"/>
        <v>7.3271258026816E-2</v>
      </c>
      <c r="J9" s="28">
        <f t="shared" si="7"/>
        <v>2.6504064128926207E-2</v>
      </c>
      <c r="K9" s="28">
        <f t="shared" si="8"/>
        <v>2.7022598602798677E-5</v>
      </c>
      <c r="L9" s="32">
        <v>4.3114861009500002E-7</v>
      </c>
      <c r="M9" s="31">
        <f t="shared" si="3"/>
        <v>555964.18370984367</v>
      </c>
      <c r="N9" s="31">
        <f t="shared" si="4"/>
        <v>3272.0960702397956</v>
      </c>
      <c r="O9" s="32">
        <f t="shared" si="9"/>
        <v>559236.27978008345</v>
      </c>
      <c r="P9" s="33">
        <v>4.8E+16</v>
      </c>
      <c r="Q9" s="34">
        <v>1</v>
      </c>
      <c r="R9" s="34">
        <v>0.69199999999999995</v>
      </c>
      <c r="S9" s="13">
        <f t="shared" si="5"/>
        <v>745.6300582124112</v>
      </c>
      <c r="T9" s="13">
        <f t="shared" si="5"/>
        <v>57.202238332427129</v>
      </c>
      <c r="U9" s="13">
        <f t="shared" si="6"/>
        <v>802.8322965448383</v>
      </c>
    </row>
    <row r="10" spans="1:21">
      <c r="A10" s="36"/>
      <c r="B10" s="28">
        <v>1000</v>
      </c>
      <c r="C10" s="23"/>
      <c r="D10" s="35">
        <f t="shared" si="1"/>
        <v>3.1622776601683802E-7</v>
      </c>
      <c r="E10" s="28">
        <f>D10*(B5^2)</f>
        <v>0.31622776601683805</v>
      </c>
      <c r="F10" s="28">
        <v>8.8810537231999995E-4</v>
      </c>
      <c r="G10" s="28">
        <v>0.32996425094699999</v>
      </c>
      <c r="H10" s="28">
        <v>2.000833704E-5</v>
      </c>
      <c r="I10" s="28">
        <f t="shared" si="2"/>
        <v>7.3271258026816E-2</v>
      </c>
      <c r="J10" s="28">
        <f t="shared" si="7"/>
        <v>2.252923770490451E-2</v>
      </c>
      <c r="K10" s="28">
        <f t="shared" si="8"/>
        <v>2.9450905996552065E-4</v>
      </c>
      <c r="L10" s="32">
        <v>4.3114870276099999E-6</v>
      </c>
      <c r="M10" s="31">
        <f t="shared" si="3"/>
        <v>60645657.419860117</v>
      </c>
      <c r="N10" s="31">
        <f t="shared" si="4"/>
        <v>303398.17477786803</v>
      </c>
      <c r="O10" s="32">
        <f t="shared" si="9"/>
        <v>60949055.594637975</v>
      </c>
      <c r="P10" s="33">
        <v>4.8E+16</v>
      </c>
      <c r="Q10" s="34">
        <v>1</v>
      </c>
      <c r="R10" s="34">
        <v>0.69199999999999995</v>
      </c>
      <c r="S10" s="13">
        <f t="shared" si="5"/>
        <v>7787.5321777736572</v>
      </c>
      <c r="T10" s="13">
        <f t="shared" si="5"/>
        <v>550.81591732435254</v>
      </c>
      <c r="U10" s="13">
        <f t="shared" si="6"/>
        <v>8338.3480950980102</v>
      </c>
    </row>
    <row r="11" spans="1:21">
      <c r="A11" s="36"/>
      <c r="B11" s="28">
        <v>1000</v>
      </c>
      <c r="C11" s="23"/>
      <c r="D11" s="35">
        <f t="shared" si="1"/>
        <v>1.0000000000000004E-6</v>
      </c>
      <c r="E11" s="28">
        <f>D11*(B5^2)</f>
        <v>1.0000000000000004</v>
      </c>
      <c r="F11" s="28">
        <v>6.3069414272900002E-3</v>
      </c>
      <c r="G11" s="28">
        <v>0.32996425094699999</v>
      </c>
      <c r="H11" s="28">
        <v>1.5675302781E-4</v>
      </c>
      <c r="I11" s="28">
        <f t="shared" si="2"/>
        <v>7.3271258026816E-2</v>
      </c>
      <c r="J11" s="28">
        <f t="shared" si="7"/>
        <v>2.4854048450764582E-2</v>
      </c>
      <c r="K11" s="28">
        <f t="shared" si="8"/>
        <v>2.0925506953694993E-3</v>
      </c>
      <c r="L11" s="32">
        <v>4.3114861009499999E-5</v>
      </c>
      <c r="M11" s="31">
        <f>P11*L11*G11*F11</f>
        <v>4306792176.6963511</v>
      </c>
      <c r="N11" s="31">
        <f t="shared" si="4"/>
        <v>23769377.840698078</v>
      </c>
      <c r="O11" s="32">
        <f t="shared" si="9"/>
        <v>4330561554.5370493</v>
      </c>
      <c r="P11" s="33">
        <v>4.8E+16</v>
      </c>
      <c r="Q11" s="34">
        <v>1</v>
      </c>
      <c r="R11" s="34">
        <v>0.69199999999999995</v>
      </c>
      <c r="S11" s="13">
        <f t="shared" si="5"/>
        <v>65626.154669433061</v>
      </c>
      <c r="T11" s="13">
        <f t="shared" si="5"/>
        <v>4875.3848915442641</v>
      </c>
      <c r="U11" s="13">
        <f t="shared" si="6"/>
        <v>70501.539560977326</v>
      </c>
    </row>
    <row r="12" spans="1:21">
      <c r="A12" s="38"/>
      <c r="B12" s="28">
        <v>1000</v>
      </c>
      <c r="C12" s="23"/>
      <c r="D12" s="39">
        <f t="shared" si="1"/>
        <v>3.1622776601683809E-6</v>
      </c>
      <c r="E12" s="37">
        <f>D12*(B5^2)</f>
        <v>3.1622776601683809</v>
      </c>
      <c r="F12" s="37">
        <v>2.6973519019779998E-2</v>
      </c>
      <c r="G12" s="37">
        <v>0.32996425094699999</v>
      </c>
      <c r="H12" s="37">
        <v>1.6263458058200001E-3</v>
      </c>
      <c r="I12" s="28">
        <f t="shared" si="2"/>
        <v>7.3271258026816E-2</v>
      </c>
      <c r="J12" s="37">
        <f t="shared" si="7"/>
        <v>6.0294164978154374E-2</v>
      </c>
      <c r="K12" s="37">
        <f t="shared" si="8"/>
        <v>9.019461401945433E-3</v>
      </c>
      <c r="L12" s="40">
        <v>4.3114870276100001E-4</v>
      </c>
      <c r="M12" s="41">
        <f t="shared" ref="M12:M21" si="10">P12*L12*G12*F12</f>
        <v>184192872249.87552</v>
      </c>
      <c r="N12" s="41">
        <f t="shared" si="4"/>
        <v>2466123736.6052938</v>
      </c>
      <c r="O12" s="42">
        <f t="shared" si="9"/>
        <v>186658995986.48083</v>
      </c>
      <c r="P12" s="43">
        <v>4.8E+16</v>
      </c>
      <c r="Q12" s="34">
        <v>1</v>
      </c>
      <c r="R12" s="34">
        <v>0.69199999999999995</v>
      </c>
      <c r="S12" s="13">
        <f t="shared" si="5"/>
        <v>429176.97078230506</v>
      </c>
      <c r="T12" s="13">
        <f t="shared" si="5"/>
        <v>49660.081923062651</v>
      </c>
      <c r="U12" s="13">
        <f t="shared" si="6"/>
        <v>478837.05270536768</v>
      </c>
    </row>
    <row r="13" spans="1:21">
      <c r="A13" s="38"/>
      <c r="B13" s="28">
        <v>1000</v>
      </c>
      <c r="C13" s="23"/>
      <c r="D13" s="39">
        <f>D12*(10^(0.25))</f>
        <v>5.6234132519034937E-6</v>
      </c>
      <c r="E13" s="37">
        <f>D13*(B5^2)</f>
        <v>5.6234132519034938</v>
      </c>
      <c r="F13" s="37">
        <v>1.5089088069389999E-2</v>
      </c>
      <c r="G13" s="37">
        <v>0.32996425094699999</v>
      </c>
      <c r="H13" s="37">
        <v>1.45958890021E-3</v>
      </c>
      <c r="I13" s="28">
        <f t="shared" si="2"/>
        <v>7.3271258026816E-2</v>
      </c>
      <c r="J13" s="37">
        <f t="shared" si="7"/>
        <v>9.6731418989524545E-2</v>
      </c>
      <c r="K13" s="37">
        <f t="shared" si="8"/>
        <v>5.0858055572099489E-3</v>
      </c>
      <c r="L13" s="40">
        <v>1.3634116179599999E-3</v>
      </c>
      <c r="M13" s="41">
        <f t="shared" si="10"/>
        <v>325835283863.50995</v>
      </c>
      <c r="N13" s="41">
        <f t="shared" si="4"/>
        <v>6998942538.997695</v>
      </c>
      <c r="O13" s="42">
        <f t="shared" si="9"/>
        <v>332834226402.50763</v>
      </c>
      <c r="P13" s="43">
        <v>4.8E+16</v>
      </c>
      <c r="Q13" s="34">
        <v>1</v>
      </c>
      <c r="R13" s="34">
        <v>0.69199999999999995</v>
      </c>
      <c r="S13" s="13">
        <f t="shared" si="5"/>
        <v>570819.83485466754</v>
      </c>
      <c r="T13" s="13">
        <f t="shared" si="5"/>
        <v>83659.682876506864</v>
      </c>
      <c r="U13" s="13">
        <f t="shared" si="6"/>
        <v>654479.51773117436</v>
      </c>
    </row>
    <row r="14" spans="1:21">
      <c r="A14" s="38"/>
      <c r="B14" s="28">
        <v>1000</v>
      </c>
      <c r="C14" s="23"/>
      <c r="D14" s="39">
        <f>D12*SQRT(10)</f>
        <v>1.0000000000000006E-5</v>
      </c>
      <c r="E14" s="37">
        <f>D14*(B5^2)</f>
        <v>10.000000000000005</v>
      </c>
      <c r="F14" s="37">
        <v>2.1398983047100002E-3</v>
      </c>
      <c r="G14" s="37">
        <v>0.32996425094699999</v>
      </c>
      <c r="H14" s="37">
        <v>1.26474465616E-3</v>
      </c>
      <c r="I14" s="28">
        <f t="shared" si="2"/>
        <v>7.3271258026816E-2</v>
      </c>
      <c r="J14" s="37">
        <f t="shared" si="7"/>
        <v>0.59103026222145572</v>
      </c>
      <c r="K14" s="37">
        <f t="shared" si="8"/>
        <v>7.987593732559264E-4</v>
      </c>
      <c r="L14" s="37">
        <v>4.3114861009499999E-3</v>
      </c>
      <c r="M14" s="41">
        <f t="shared" si="10"/>
        <v>146126254443.60333</v>
      </c>
      <c r="N14" s="41">
        <f t="shared" si="4"/>
        <v>19178062474.626732</v>
      </c>
      <c r="O14" s="42">
        <f t="shared" si="9"/>
        <v>165304316918.23007</v>
      </c>
      <c r="P14" s="43">
        <v>4.8E+16</v>
      </c>
      <c r="Q14" s="34">
        <v>1</v>
      </c>
      <c r="R14" s="34">
        <v>0.69199999999999995</v>
      </c>
      <c r="S14" s="13">
        <f t="shared" si="5"/>
        <v>382264.63927965314</v>
      </c>
      <c r="T14" s="13">
        <f t="shared" si="5"/>
        <v>138484.8817547487</v>
      </c>
      <c r="U14" s="13">
        <f t="shared" si="6"/>
        <v>520749.52103440184</v>
      </c>
    </row>
    <row r="15" spans="1:21">
      <c r="A15" s="38"/>
      <c r="B15" s="37">
        <v>1000</v>
      </c>
      <c r="C15" s="44"/>
      <c r="D15" s="39">
        <f>D14*(10^(0.125))</f>
        <v>1.3335214321633247E-5</v>
      </c>
      <c r="E15" s="37">
        <f>D15*(B6^2)</f>
        <v>13.335214321633247</v>
      </c>
      <c r="F15" s="37">
        <v>2.1189477745000001E-4</v>
      </c>
      <c r="G15" s="37">
        <v>0.32996425094699999</v>
      </c>
      <c r="H15" s="37">
        <v>3.3639387693000001E-4</v>
      </c>
      <c r="I15" s="37">
        <f t="shared" si="2"/>
        <v>7.3271258026816E-2</v>
      </c>
      <c r="J15" s="37">
        <f t="shared" si="7"/>
        <v>1.5875515242907654</v>
      </c>
      <c r="K15" s="37">
        <f t="shared" si="8"/>
        <v>9.4565704076049538E-5</v>
      </c>
      <c r="L15" s="37">
        <v>7.6670269580999999E-3</v>
      </c>
      <c r="M15" s="41">
        <f t="shared" si="10"/>
        <v>25730923315.627377</v>
      </c>
      <c r="N15" s="41">
        <f t="shared" si="4"/>
        <v>9070891202.58601</v>
      </c>
      <c r="O15" s="42">
        <f t="shared" si="9"/>
        <v>34801814518.213387</v>
      </c>
      <c r="P15" s="43">
        <v>4.8E+16</v>
      </c>
      <c r="Q15" s="46">
        <v>1</v>
      </c>
      <c r="R15" s="46">
        <v>0.69199999999999995</v>
      </c>
      <c r="S15" s="47">
        <f t="shared" si="5"/>
        <v>160408.61359549049</v>
      </c>
      <c r="T15" s="47">
        <f t="shared" si="5"/>
        <v>95241.226381152868</v>
      </c>
      <c r="U15" s="47">
        <f t="shared" si="6"/>
        <v>255649.83997664336</v>
      </c>
    </row>
    <row r="16" spans="1:21">
      <c r="A16" s="38"/>
      <c r="B16" s="37">
        <v>1000</v>
      </c>
      <c r="C16" s="44"/>
      <c r="D16" s="39">
        <f>D15*(10^(0.125))</f>
        <v>1.7782794100389236E-5</v>
      </c>
      <c r="E16" s="37">
        <f t="shared" ref="E16" si="11">D16*(B6^2)</f>
        <v>17.782794100389236</v>
      </c>
      <c r="F16" s="37">
        <v>3.773607313E-5</v>
      </c>
      <c r="G16" s="37">
        <v>0.32996425094699999</v>
      </c>
      <c r="H16" s="37">
        <v>4.4876935098000001E-4</v>
      </c>
      <c r="I16" s="28">
        <f t="shared" si="2"/>
        <v>7.3271258026816E-2</v>
      </c>
      <c r="J16" s="37">
        <f t="shared" si="7"/>
        <v>11.892317185044632</v>
      </c>
      <c r="K16" s="37">
        <f t="shared" si="8"/>
        <v>4.5333450014203996E-5</v>
      </c>
      <c r="L16" s="37">
        <v>1.3634116178599999E-2</v>
      </c>
      <c r="M16" s="41">
        <f t="shared" si="10"/>
        <v>8148765546.8386164</v>
      </c>
      <c r="N16" s="41">
        <f t="shared" si="4"/>
        <v>21519147618.141212</v>
      </c>
      <c r="O16" s="42">
        <f t="shared" si="9"/>
        <v>29667913164.979828</v>
      </c>
      <c r="P16" s="43">
        <v>4.8E+16</v>
      </c>
      <c r="Q16" s="34">
        <v>1</v>
      </c>
      <c r="R16" s="34">
        <v>0.69199999999999995</v>
      </c>
      <c r="S16" s="13">
        <f t="shared" si="5"/>
        <v>90270.513163704876</v>
      </c>
      <c r="T16" s="13">
        <f t="shared" si="5"/>
        <v>146694.06129131885</v>
      </c>
      <c r="U16" s="13">
        <f t="shared" si="6"/>
        <v>236964.57445502374</v>
      </c>
    </row>
    <row r="17" spans="1:21">
      <c r="A17" s="38"/>
      <c r="B17" s="37">
        <v>1000</v>
      </c>
      <c r="C17" s="44"/>
      <c r="D17" s="39">
        <f>D16*(10^(0.125))</f>
        <v>2.3713737056616561E-5</v>
      </c>
      <c r="E17" s="37">
        <f>D17*(B7^2)</f>
        <v>23.713737056616562</v>
      </c>
      <c r="F17" s="37">
        <v>8.4716690000000004E-8</v>
      </c>
      <c r="G17" s="37">
        <v>0.32996425094699999</v>
      </c>
      <c r="H17" s="37">
        <v>1.7866261775E-4</v>
      </c>
      <c r="I17" s="28">
        <f t="shared" si="2"/>
        <v>7.3271258026816E-2</v>
      </c>
      <c r="J17" s="37">
        <f t="shared" si="7"/>
        <v>2108.9423790046567</v>
      </c>
      <c r="K17" s="37">
        <f t="shared" si="8"/>
        <v>1.3118788244065206E-5</v>
      </c>
      <c r="L17" s="37">
        <v>2.42452680824E-2</v>
      </c>
      <c r="M17" s="41">
        <f t="shared" si="10"/>
        <v>32531500.609682359</v>
      </c>
      <c r="N17" s="41">
        <f t="shared" si="4"/>
        <v>15234758318.283045</v>
      </c>
      <c r="O17" s="42">
        <f t="shared" si="9"/>
        <v>15267289818.892727</v>
      </c>
      <c r="P17" s="43">
        <v>4.8E+16</v>
      </c>
      <c r="Q17" s="34">
        <v>1</v>
      </c>
      <c r="R17" s="34">
        <v>0.69199999999999995</v>
      </c>
      <c r="S17" s="13">
        <f t="shared" si="5"/>
        <v>5703.639242596113</v>
      </c>
      <c r="T17" s="13">
        <f t="shared" si="5"/>
        <v>123429.16315961574</v>
      </c>
      <c r="U17" s="13">
        <f t="shared" si="6"/>
        <v>129132.80240221185</v>
      </c>
    </row>
    <row r="18" spans="1:21">
      <c r="A18" s="38"/>
      <c r="B18" s="37">
        <v>1000</v>
      </c>
      <c r="C18" s="44"/>
      <c r="D18" s="39">
        <f>D14*SQRT(10)</f>
        <v>3.1622776601683816E-5</v>
      </c>
      <c r="E18" s="37">
        <f>D18*(B7^2)</f>
        <v>31.622776601683814</v>
      </c>
      <c r="F18" s="37">
        <v>5.7439999999999998E-11</v>
      </c>
      <c r="G18" s="37">
        <v>0.32996425094699999</v>
      </c>
      <c r="H18" s="37">
        <v>4.8907538800000002E-6</v>
      </c>
      <c r="I18" s="28">
        <f t="shared" si="2"/>
        <v>7.3271258026816E-2</v>
      </c>
      <c r="J18" s="37">
        <f t="shared" si="7"/>
        <v>85145.436629526477</v>
      </c>
      <c r="K18" s="37">
        <f t="shared" si="8"/>
        <v>3.583706426337059E-7</v>
      </c>
      <c r="L18" s="37">
        <v>4.3114870276099997E-2</v>
      </c>
      <c r="M18" s="41">
        <f t="shared" si="10"/>
        <v>39223.797882190978</v>
      </c>
      <c r="N18" s="41">
        <f t="shared" si="4"/>
        <v>741613757.06202912</v>
      </c>
      <c r="O18" s="42">
        <f t="shared" si="9"/>
        <v>741652980.85991132</v>
      </c>
      <c r="P18" s="43">
        <v>4.8E+16</v>
      </c>
      <c r="Q18" s="34">
        <v>1</v>
      </c>
      <c r="R18" s="34">
        <v>0.69199999999999995</v>
      </c>
      <c r="S18" s="13">
        <f t="shared" si="5"/>
        <v>198.04998834180975</v>
      </c>
      <c r="T18" s="13">
        <f t="shared" si="5"/>
        <v>27232.586308722664</v>
      </c>
      <c r="U18" s="13">
        <f t="shared" si="6"/>
        <v>27430.636297064473</v>
      </c>
    </row>
    <row r="19" spans="1:21">
      <c r="A19" s="38"/>
      <c r="B19" s="37">
        <v>1000</v>
      </c>
      <c r="C19" s="44"/>
      <c r="D19" s="39">
        <f>D18*(10^(0.125))</f>
        <v>4.2169650342858256E-5</v>
      </c>
      <c r="E19" s="37">
        <f>D19*(B8^2)</f>
        <v>42.169650342858255</v>
      </c>
      <c r="F19" s="40">
        <v>3.4820001000000002E-15</v>
      </c>
      <c r="G19" s="37">
        <v>0.32996425094699999</v>
      </c>
      <c r="H19" s="37">
        <v>4.7213999999999998E-9</v>
      </c>
      <c r="I19" s="37">
        <f t="shared" si="2"/>
        <v>7.3271258026816E-2</v>
      </c>
      <c r="J19" s="37">
        <f t="shared" si="7"/>
        <v>1355944.8203347265</v>
      </c>
      <c r="K19" s="37">
        <f t="shared" si="8"/>
        <v>3.4594406658336381E-10</v>
      </c>
      <c r="L19" s="37">
        <v>7.66702695894E-2</v>
      </c>
      <c r="M19" s="41">
        <f t="shared" si="10"/>
        <v>4.228281538890891</v>
      </c>
      <c r="N19" s="41">
        <f t="shared" si="4"/>
        <v>1273129.7644128539</v>
      </c>
      <c r="O19" s="42">
        <f t="shared" si="9"/>
        <v>1273133.9926943926</v>
      </c>
      <c r="P19" s="43">
        <v>4.8E+16</v>
      </c>
      <c r="Q19" s="46">
        <v>1</v>
      </c>
      <c r="R19" s="46">
        <v>0.69199999999999995</v>
      </c>
      <c r="S19" s="47">
        <f t="shared" si="5"/>
        <v>2.0562785654893383</v>
      </c>
      <c r="T19" s="47">
        <f t="shared" si="5"/>
        <v>1128.3305209081486</v>
      </c>
      <c r="U19" s="47">
        <f t="shared" si="6"/>
        <v>1130.3867994736379</v>
      </c>
    </row>
    <row r="20" spans="1:21">
      <c r="A20" s="38"/>
      <c r="B20" s="28">
        <v>1000</v>
      </c>
      <c r="C20" s="23"/>
      <c r="D20" s="39">
        <f>D18*(10^(0.25))</f>
        <v>5.6234132519034954E-5</v>
      </c>
      <c r="E20" s="37">
        <f>D20*(B8^2)</f>
        <v>56.234132519034958</v>
      </c>
      <c r="F20" s="40">
        <v>6.8345000000000003E-29</v>
      </c>
      <c r="G20" s="37">
        <v>0.32996425094699999</v>
      </c>
      <c r="H20" s="40">
        <v>2.2324999999999998E-16</v>
      </c>
      <c r="I20" s="28">
        <f t="shared" si="2"/>
        <v>7.3271258026816E-2</v>
      </c>
      <c r="J20" s="37">
        <f t="shared" si="7"/>
        <v>3266515472968.0293</v>
      </c>
      <c r="K20" s="37">
        <f t="shared" si="8"/>
        <v>1.6357808354509222E-17</v>
      </c>
      <c r="L20" s="37">
        <v>0.136341161796</v>
      </c>
      <c r="M20" s="41">
        <f t="shared" si="10"/>
        <v>1.4758487970407779E-13</v>
      </c>
      <c r="N20" s="41">
        <f t="shared" si="4"/>
        <v>0.10705164458337732</v>
      </c>
      <c r="O20" s="42">
        <f t="shared" si="9"/>
        <v>0.10705164458352491</v>
      </c>
      <c r="P20" s="43">
        <v>4.8E+16</v>
      </c>
      <c r="Q20" s="34">
        <v>1</v>
      </c>
      <c r="R20" s="34">
        <v>0.69199999999999995</v>
      </c>
      <c r="S20" s="13">
        <f t="shared" si="5"/>
        <v>3.8416777546285396E-7</v>
      </c>
      <c r="T20" s="13">
        <f t="shared" si="5"/>
        <v>0.32718747620191291</v>
      </c>
      <c r="U20" s="13">
        <f t="shared" si="6"/>
        <v>0.32718786036968839</v>
      </c>
    </row>
    <row r="21" spans="1:21">
      <c r="A21" s="36"/>
      <c r="B21" s="28">
        <v>1000</v>
      </c>
      <c r="C21" s="23"/>
      <c r="D21" s="35">
        <f>D18*SQRT(10)</f>
        <v>1.0000000000000007E-4</v>
      </c>
      <c r="E21" s="37">
        <f>D21*(B9^2)</f>
        <v>100.00000000000007</v>
      </c>
      <c r="F21" s="28">
        <v>0</v>
      </c>
      <c r="G21" s="28">
        <v>0.32996425094699999</v>
      </c>
      <c r="H21" s="45">
        <v>4.23178778348E-24</v>
      </c>
      <c r="I21" s="28">
        <f t="shared" si="2"/>
        <v>7.3271258026816E-2</v>
      </c>
      <c r="J21" s="37" t="e">
        <f t="shared" si="7"/>
        <v>#DIV/0!</v>
      </c>
      <c r="K21" s="37">
        <f t="shared" si="8"/>
        <v>3.1006841459809084E-25</v>
      </c>
      <c r="L21" s="28">
        <v>0.431148610095</v>
      </c>
      <c r="M21" s="41">
        <f t="shared" si="10"/>
        <v>0</v>
      </c>
      <c r="N21" s="41">
        <f t="shared" si="4"/>
        <v>6.4169071674396993E-9</v>
      </c>
      <c r="O21" s="42">
        <f t="shared" si="9"/>
        <v>6.4169071674396993E-9</v>
      </c>
      <c r="P21" s="33">
        <v>4.8E+16</v>
      </c>
      <c r="Q21" s="34">
        <v>1</v>
      </c>
      <c r="R21" s="34">
        <v>0.69199999999999995</v>
      </c>
      <c r="S21" s="13">
        <f t="shared" si="5"/>
        <v>0</v>
      </c>
      <c r="T21" s="13">
        <f t="shared" si="5"/>
        <v>8.0105600100365633E-5</v>
      </c>
      <c r="U21" s="13">
        <f t="shared" si="6"/>
        <v>8.0105600100365633E-5</v>
      </c>
    </row>
    <row r="22" spans="1:21">
      <c r="A22" s="36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1"/>
      <c r="R22" s="48"/>
      <c r="S22" s="13"/>
      <c r="T22" s="13"/>
      <c r="U22" s="13"/>
    </row>
    <row r="23" spans="1:21">
      <c r="A23" s="36"/>
      <c r="B23" s="23"/>
      <c r="C23" s="23"/>
      <c r="D23" s="23"/>
      <c r="E23" s="23"/>
      <c r="F23" s="23"/>
      <c r="G23" s="23"/>
      <c r="H23" s="23"/>
      <c r="I23" s="33"/>
      <c r="J23" s="23"/>
      <c r="K23" s="23"/>
      <c r="L23" s="23"/>
      <c r="M23" s="23"/>
      <c r="N23" s="23"/>
      <c r="O23" s="49"/>
      <c r="P23" s="23"/>
      <c r="Q23" s="11" t="s">
        <v>34</v>
      </c>
      <c r="R23" s="11"/>
      <c r="S23" s="13"/>
      <c r="T23" s="13"/>
      <c r="U2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2018-04-05T11:57:48Z</dcterms:modified>
</cp:coreProperties>
</file>