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/>
  <c r="M23"/>
  <c r="M24"/>
  <c r="M13"/>
  <c r="M14"/>
  <c r="M15"/>
  <c r="M16"/>
  <c r="M17"/>
  <c r="M18"/>
  <c r="M19"/>
  <c r="M20"/>
  <c r="M21"/>
  <c r="M12"/>
  <c r="J20"/>
  <c r="J21"/>
  <c r="E20"/>
  <c r="E21"/>
  <c r="J12" l="1"/>
  <c r="J13"/>
  <c r="J14"/>
  <c r="J15"/>
  <c r="J16"/>
  <c r="J17"/>
  <c r="J18"/>
  <c r="J19"/>
  <c r="E12"/>
  <c r="E13"/>
  <c r="E14"/>
  <c r="E15"/>
  <c r="E16"/>
  <c r="E17"/>
  <c r="E18"/>
  <c r="E19"/>
  <c r="J3" l="1"/>
  <c r="J4"/>
  <c r="J5"/>
  <c r="J6"/>
  <c r="J7"/>
  <c r="J8"/>
  <c r="J9"/>
  <c r="J2"/>
  <c r="E3"/>
  <c r="E4"/>
  <c r="E5"/>
  <c r="E6"/>
  <c r="E7"/>
  <c r="E8"/>
  <c r="E9"/>
  <c r="E2"/>
</calcChain>
</file>

<file path=xl/sharedStrings.xml><?xml version="1.0" encoding="utf-8"?>
<sst xmlns="http://schemas.openxmlformats.org/spreadsheetml/2006/main" count="16" uniqueCount="16">
  <si>
    <t>mass(GeV)</t>
  </si>
  <si>
    <t>events</t>
  </si>
  <si>
    <t>mech</t>
  </si>
  <si>
    <t>mesons</t>
  </si>
  <si>
    <t>CONSTANTS</t>
  </si>
  <si>
    <t>ε</t>
  </si>
  <si>
    <t>Acceptance</t>
  </si>
  <si>
    <t>BR(Α'-&gt;e+e-)</t>
  </si>
  <si>
    <t>N η observed</t>
  </si>
  <si>
    <t>A'exp Obs</t>
  </si>
  <si>
    <t>Pr(in fid)</t>
  </si>
  <si>
    <t>cτ (km)</t>
  </si>
  <si>
    <t>BR(η-&gt;Α')/10^8</t>
  </si>
  <si>
    <t>error</t>
  </si>
  <si>
    <t>errors</t>
  </si>
  <si>
    <t>Correct Weights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</si>
</sst>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11" fontId="2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1" fontId="0" fillId="0" borderId="0" xfId="0" applyNumberFormat="1"/>
    <xf numFmtId="0" fontId="4" fillId="2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6" xfId="0" applyNumberFormat="1" applyFont="1" applyFill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1" fontId="0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tabSelected="1" topLeftCell="A15" workbookViewId="0">
      <selection activeCell="F24" sqref="F24"/>
    </sheetView>
  </sheetViews>
  <sheetFormatPr defaultRowHeight="15"/>
  <cols>
    <col min="3" max="3" width="11.140625" bestFit="1" customWidth="1"/>
    <col min="4" max="4" width="9.28515625" bestFit="1" customWidth="1"/>
    <col min="5" max="5" width="9.28515625" customWidth="1"/>
    <col min="6" max="6" width="9.28515625" bestFit="1" customWidth="1"/>
    <col min="7" max="7" width="10.140625" bestFit="1" customWidth="1"/>
    <col min="8" max="8" width="9.28515625" bestFit="1" customWidth="1"/>
    <col min="9" max="9" width="9.5703125" bestFit="1" customWidth="1"/>
    <col min="10" max="10" width="9.5703125" customWidth="1"/>
  </cols>
  <sheetData>
    <row r="1" spans="1:16">
      <c r="A1" s="12" t="s">
        <v>4</v>
      </c>
      <c r="B1" s="12"/>
      <c r="C1" s="8" t="s">
        <v>5</v>
      </c>
      <c r="D1" s="8" t="s">
        <v>6</v>
      </c>
      <c r="E1" s="8" t="s">
        <v>13</v>
      </c>
      <c r="F1" s="8" t="s">
        <v>8</v>
      </c>
      <c r="G1" s="8" t="s">
        <v>12</v>
      </c>
      <c r="H1" s="8" t="s">
        <v>7</v>
      </c>
      <c r="I1" s="8" t="s">
        <v>9</v>
      </c>
      <c r="J1" s="8" t="s">
        <v>14</v>
      </c>
      <c r="K1" s="8" t="s">
        <v>11</v>
      </c>
      <c r="L1" s="8" t="s">
        <v>10</v>
      </c>
      <c r="N1" s="9"/>
      <c r="O1" s="9"/>
    </row>
    <row r="2" spans="1:16">
      <c r="A2" s="1" t="s">
        <v>0</v>
      </c>
      <c r="B2" s="3">
        <v>0.2</v>
      </c>
      <c r="C2" s="1">
        <v>5.0000000000000002E-5</v>
      </c>
      <c r="D2" s="1">
        <v>0.12916666666667001</v>
      </c>
      <c r="E2" s="1">
        <f>D2*0.1</f>
        <v>1.2916666666667001E-2</v>
      </c>
      <c r="F2" s="1">
        <v>268</v>
      </c>
      <c r="G2" s="1">
        <v>0.12830238699876001</v>
      </c>
      <c r="H2" s="1">
        <v>1</v>
      </c>
      <c r="I2" s="1">
        <v>8882801926.5499992</v>
      </c>
      <c r="J2" s="1">
        <f>I2*D2*(1-D2)</f>
        <v>999161001.42567217</v>
      </c>
      <c r="K2" s="2">
        <v>1.6220277084499999E-7</v>
      </c>
      <c r="L2" s="1">
        <v>0</v>
      </c>
    </row>
    <row r="3" spans="1:16">
      <c r="A3" s="1" t="s">
        <v>1</v>
      </c>
      <c r="B3" s="3">
        <v>1000</v>
      </c>
      <c r="C3" s="1">
        <v>1.0000000000000001E-5</v>
      </c>
      <c r="D3" s="1">
        <v>8.863399374349E-2</v>
      </c>
      <c r="E3" s="1">
        <f t="shared" ref="E3:E21" si="0">D3*0.1</f>
        <v>8.8633993743490007E-3</v>
      </c>
      <c r="F3" s="1">
        <v>262</v>
      </c>
      <c r="G3" s="1">
        <v>5.1320954799499996E-3</v>
      </c>
      <c r="H3" s="1">
        <v>1</v>
      </c>
      <c r="I3" s="1">
        <v>238356134.178</v>
      </c>
      <c r="J3" s="1">
        <f t="shared" ref="J3:J21" si="1">I3*D3*(1-D3)</f>
        <v>19253933.927182272</v>
      </c>
      <c r="K3" s="2">
        <v>4.0550692711200004E-6</v>
      </c>
      <c r="L3" s="1">
        <v>0</v>
      </c>
    </row>
    <row r="4" spans="1:16">
      <c r="A4" s="1" t="s">
        <v>2</v>
      </c>
      <c r="B4" s="3" t="s">
        <v>3</v>
      </c>
      <c r="C4" s="1">
        <v>5.0000000000000004E-6</v>
      </c>
      <c r="D4" s="1">
        <v>1.8877985913419999E-2</v>
      </c>
      <c r="E4" s="1">
        <f t="shared" si="0"/>
        <v>1.8877985913420001E-3</v>
      </c>
      <c r="F4" s="1">
        <v>247</v>
      </c>
      <c r="G4" s="1">
        <v>1.2830238699900001E-3</v>
      </c>
      <c r="H4" s="1">
        <v>1</v>
      </c>
      <c r="I4" s="1">
        <v>11965127.832800001</v>
      </c>
      <c r="J4" s="1">
        <f t="shared" si="1"/>
        <v>221613.40213958311</v>
      </c>
      <c r="K4" s="2">
        <v>1.6220277084500002E-5</v>
      </c>
      <c r="L4" s="1">
        <v>0</v>
      </c>
    </row>
    <row r="5" spans="1:16">
      <c r="C5" s="1">
        <v>9.9999999999999995E-7</v>
      </c>
      <c r="D5" s="1">
        <v>3.4294880541130002E-2</v>
      </c>
      <c r="E5" s="1">
        <f t="shared" si="0"/>
        <v>3.4294880541130002E-3</v>
      </c>
      <c r="F5" s="1">
        <v>271</v>
      </c>
      <c r="G5" s="1">
        <v>5.1320954799999999E-5</v>
      </c>
      <c r="H5" s="1">
        <v>1</v>
      </c>
      <c r="I5" s="1">
        <v>953944.93964500003</v>
      </c>
      <c r="J5" s="1">
        <f t="shared" si="1"/>
        <v>31593.456061473145</v>
      </c>
      <c r="K5" s="2">
        <v>4.0550692711199999E-4</v>
      </c>
      <c r="L5" s="1">
        <v>0</v>
      </c>
    </row>
    <row r="6" spans="1:16">
      <c r="C6" s="1">
        <v>4.9999999999999998E-7</v>
      </c>
      <c r="D6" s="1">
        <v>2.8683843382779999E-2</v>
      </c>
      <c r="E6" s="1">
        <f t="shared" si="0"/>
        <v>2.8683843382780001E-3</v>
      </c>
      <c r="F6" s="1">
        <v>259</v>
      </c>
      <c r="G6" s="1">
        <v>1.28302387E-5</v>
      </c>
      <c r="H6" s="1">
        <v>1</v>
      </c>
      <c r="I6" s="1">
        <v>190634.64874900001</v>
      </c>
      <c r="J6" s="1">
        <f t="shared" si="1"/>
        <v>5311.2872970911667</v>
      </c>
      <c r="K6" s="2">
        <v>1.6220277084499999E-3</v>
      </c>
      <c r="L6" s="1">
        <v>1E-14</v>
      </c>
    </row>
    <row r="7" spans="1:16">
      <c r="C7" s="1">
        <v>9.9999999999999995E-8</v>
      </c>
      <c r="D7" s="1">
        <v>2.5128372866399999E-3</v>
      </c>
      <c r="E7" s="1">
        <f t="shared" si="0"/>
        <v>2.51283728664E-4</v>
      </c>
      <c r="F7" s="1">
        <v>290</v>
      </c>
      <c r="G7" s="1">
        <v>5.1320955000000004E-7</v>
      </c>
      <c r="H7" s="1">
        <v>1</v>
      </c>
      <c r="I7" s="1">
        <v>747.975011075</v>
      </c>
      <c r="J7" s="1">
        <f t="shared" si="1"/>
        <v>1.8748165203736882</v>
      </c>
      <c r="K7" s="2">
        <v>4.0550692711200001E-2</v>
      </c>
      <c r="L7" s="1">
        <v>0.18522125399834999</v>
      </c>
    </row>
    <row r="8" spans="1:16">
      <c r="C8" s="1">
        <v>4.9999999999999998E-8</v>
      </c>
      <c r="D8" s="1">
        <v>5.1404567799999998E-4</v>
      </c>
      <c r="E8" s="1">
        <f t="shared" si="0"/>
        <v>5.1404567800000002E-5</v>
      </c>
      <c r="F8" s="1">
        <v>255</v>
      </c>
      <c r="G8" s="1">
        <v>1.2830238999999999E-7</v>
      </c>
      <c r="H8" s="1">
        <v>1</v>
      </c>
      <c r="I8" s="1">
        <v>33.636176631799998</v>
      </c>
      <c r="J8" s="1">
        <f t="shared" si="1"/>
        <v>1.7281643099176382E-2</v>
      </c>
      <c r="K8" s="2">
        <v>0.16220277084500001</v>
      </c>
      <c r="L8" s="1">
        <v>0.17467918990680001</v>
      </c>
    </row>
    <row r="9" spans="1:16">
      <c r="C9" s="1">
        <v>1E-8</v>
      </c>
      <c r="D9" s="1">
        <v>2.006030838E-5</v>
      </c>
      <c r="E9" s="1">
        <f t="shared" si="0"/>
        <v>2.0060308380000002E-6</v>
      </c>
      <c r="F9" s="1">
        <v>258</v>
      </c>
      <c r="G9" s="1">
        <v>5.1320999999999997E-9</v>
      </c>
      <c r="H9" s="1">
        <v>1</v>
      </c>
      <c r="I9" s="1">
        <v>5.3122931670300001E-2</v>
      </c>
      <c r="J9" s="1">
        <f t="shared" si="1"/>
        <v>1.0656410138396869E-6</v>
      </c>
      <c r="K9" s="2">
        <v>4.0550692711199998</v>
      </c>
      <c r="L9" s="1">
        <v>1.081341889315E-2</v>
      </c>
    </row>
    <row r="10" spans="1:16">
      <c r="E10" s="1"/>
      <c r="J10" s="1"/>
    </row>
    <row r="11" spans="1:16">
      <c r="E11" s="4"/>
      <c r="J11" s="4"/>
    </row>
    <row r="12" spans="1:16">
      <c r="A12" s="11">
        <v>1</v>
      </c>
      <c r="B12" s="13" t="s">
        <v>15</v>
      </c>
      <c r="C12" s="2">
        <v>5.0000000000000002E-5</v>
      </c>
      <c r="D12" s="5">
        <v>0</v>
      </c>
      <c r="E12" s="1">
        <f t="shared" si="0"/>
        <v>0</v>
      </c>
      <c r="F12" s="5">
        <v>268</v>
      </c>
      <c r="G12" s="6">
        <v>0.12830238699876001</v>
      </c>
      <c r="H12" s="5">
        <v>1</v>
      </c>
      <c r="I12" s="5">
        <v>0</v>
      </c>
      <c r="J12" s="1">
        <f t="shared" si="1"/>
        <v>0</v>
      </c>
      <c r="K12" s="6">
        <v>0.12830238699876001</v>
      </c>
      <c r="L12" s="5">
        <v>0</v>
      </c>
      <c r="M12" s="11">
        <f>A12*D12*G12*H12</f>
        <v>0</v>
      </c>
      <c r="N12" s="11"/>
      <c r="O12" s="17"/>
      <c r="P12" s="11"/>
    </row>
    <row r="13" spans="1:16">
      <c r="A13" s="11">
        <v>1</v>
      </c>
      <c r="B13" s="13"/>
      <c r="C13" s="2">
        <v>1.0000000000000001E-5</v>
      </c>
      <c r="D13" s="6">
        <v>1E-14</v>
      </c>
      <c r="E13" s="1">
        <f t="shared" si="0"/>
        <v>1.0000000000000001E-15</v>
      </c>
      <c r="F13" s="5">
        <v>262</v>
      </c>
      <c r="G13" s="6">
        <v>5.1320954799499996E-3</v>
      </c>
      <c r="H13" s="5">
        <v>1</v>
      </c>
      <c r="I13" s="7">
        <v>2.81698018914E-5</v>
      </c>
      <c r="J13" s="1">
        <f t="shared" si="1"/>
        <v>2.8169801891399723E-19</v>
      </c>
      <c r="K13" s="7">
        <v>4.0550692711200004E-6</v>
      </c>
      <c r="L13" s="5">
        <v>0</v>
      </c>
      <c r="M13" s="11">
        <f>A13*D13*G13*H13</f>
        <v>5.1320954799499996E-17</v>
      </c>
      <c r="N13" s="16"/>
      <c r="O13" s="17"/>
      <c r="P13" s="11"/>
    </row>
    <row r="14" spans="1:16">
      <c r="A14" s="11">
        <v>1</v>
      </c>
      <c r="B14" s="13"/>
      <c r="C14" s="2">
        <v>5.0000000000000004E-6</v>
      </c>
      <c r="D14" s="6">
        <v>1.0843429715E-4</v>
      </c>
      <c r="E14" s="1">
        <f t="shared" si="0"/>
        <v>1.0843429715000001E-5</v>
      </c>
      <c r="F14" s="5">
        <v>247</v>
      </c>
      <c r="G14" s="6">
        <v>1.2830238699900001E-3</v>
      </c>
      <c r="H14" s="5">
        <v>1</v>
      </c>
      <c r="I14" s="6">
        <v>68727.153037299999</v>
      </c>
      <c r="J14" s="1">
        <f t="shared" si="1"/>
        <v>7.4515724410747364</v>
      </c>
      <c r="K14" s="7">
        <v>1.6220277084500002E-5</v>
      </c>
      <c r="L14" s="5">
        <v>0</v>
      </c>
      <c r="M14" s="11">
        <f>A14*D14*G14*H14</f>
        <v>1.3912379156903864E-7</v>
      </c>
      <c r="N14" s="17"/>
      <c r="O14" s="17"/>
      <c r="P14" s="11"/>
    </row>
    <row r="15" spans="1:16">
      <c r="A15" s="11">
        <v>1</v>
      </c>
      <c r="B15" s="13"/>
      <c r="C15" s="2">
        <v>9.9999999999999995E-7</v>
      </c>
      <c r="D15" s="6">
        <v>3.4294880541130002E-2</v>
      </c>
      <c r="E15" s="1">
        <f t="shared" si="0"/>
        <v>3.4294880541130002E-3</v>
      </c>
      <c r="F15" s="5">
        <v>271</v>
      </c>
      <c r="G15" s="6">
        <v>5.1320954799999999E-5</v>
      </c>
      <c r="H15" s="5">
        <v>1</v>
      </c>
      <c r="I15" s="6">
        <v>953944.93964500003</v>
      </c>
      <c r="J15" s="1">
        <f t="shared" si="1"/>
        <v>31593.456061473145</v>
      </c>
      <c r="K15" s="6">
        <v>4.0550692711199999E-4</v>
      </c>
      <c r="L15" s="5">
        <v>0</v>
      </c>
      <c r="M15" s="11">
        <f>A15*D15*G15*H15</f>
        <v>1.7600460141227322E-6</v>
      </c>
      <c r="N15" s="17"/>
      <c r="O15" s="17"/>
      <c r="P15" s="11"/>
    </row>
    <row r="16" spans="1:16">
      <c r="A16" s="11">
        <v>1</v>
      </c>
      <c r="B16" s="13"/>
      <c r="C16" s="2">
        <v>4.9999999999999998E-7</v>
      </c>
      <c r="D16" s="6">
        <v>2.8683843382779999E-2</v>
      </c>
      <c r="E16" s="1">
        <f t="shared" si="0"/>
        <v>2.8683843382780001E-3</v>
      </c>
      <c r="F16" s="5">
        <v>259</v>
      </c>
      <c r="G16" s="6">
        <v>1.28302387E-5</v>
      </c>
      <c r="H16" s="5">
        <v>1</v>
      </c>
      <c r="I16" s="6">
        <v>190634.64874900001</v>
      </c>
      <c r="J16" s="1">
        <f t="shared" si="1"/>
        <v>5311.2872970911667</v>
      </c>
      <c r="K16" s="6">
        <v>1.6220277084499999E-3</v>
      </c>
      <c r="L16" s="6">
        <v>1E-14</v>
      </c>
      <c r="M16" s="11">
        <f>A16*D16*G16*H16</f>
        <v>3.6802055743448284E-7</v>
      </c>
      <c r="N16" s="16"/>
      <c r="O16" s="17"/>
      <c r="P16" s="11"/>
    </row>
    <row r="17" spans="1:16">
      <c r="A17" s="11">
        <v>1</v>
      </c>
      <c r="B17" s="13"/>
      <c r="C17" s="2">
        <v>9.9999999999999995E-8</v>
      </c>
      <c r="D17" s="6">
        <v>2.5128372866399999E-3</v>
      </c>
      <c r="E17" s="1">
        <f t="shared" si="0"/>
        <v>2.51283728664E-4</v>
      </c>
      <c r="F17" s="5">
        <v>290</v>
      </c>
      <c r="G17" s="6">
        <v>5.1320955000000004E-7</v>
      </c>
      <c r="H17" s="5">
        <v>1</v>
      </c>
      <c r="I17" s="6">
        <v>747.975011075</v>
      </c>
      <c r="J17" s="1">
        <f t="shared" si="1"/>
        <v>1.8748165203736882</v>
      </c>
      <c r="K17" s="6">
        <v>4.0550692711200001E-2</v>
      </c>
      <c r="L17" s="6">
        <v>0.18522125399834999</v>
      </c>
      <c r="M17" s="11">
        <f>A17*D17*G17*H17</f>
        <v>1.2896120930997355E-9</v>
      </c>
      <c r="N17" s="16"/>
      <c r="O17" s="17"/>
      <c r="P17" s="11"/>
    </row>
    <row r="18" spans="1:16">
      <c r="A18" s="11">
        <v>1</v>
      </c>
      <c r="B18" s="13"/>
      <c r="C18" s="2">
        <v>4.9999999999999998E-8</v>
      </c>
      <c r="D18" s="6">
        <v>5.1404567799999998E-4</v>
      </c>
      <c r="E18" s="1">
        <f t="shared" si="0"/>
        <v>5.1404567800000002E-5</v>
      </c>
      <c r="F18" s="5">
        <v>255</v>
      </c>
      <c r="G18" s="6">
        <v>1.2830238999999999E-7</v>
      </c>
      <c r="H18" s="5">
        <v>1</v>
      </c>
      <c r="I18" s="6">
        <v>33.636176631799998</v>
      </c>
      <c r="J18" s="1">
        <f t="shared" si="1"/>
        <v>1.7281643099176382E-2</v>
      </c>
      <c r="K18" s="6">
        <v>0.16220277084500001</v>
      </c>
      <c r="L18" s="6">
        <v>0.17467918990680001</v>
      </c>
      <c r="M18" s="11">
        <f>A18*D18*G18*H18</f>
        <v>6.5953289056570411E-11</v>
      </c>
      <c r="N18" s="16"/>
      <c r="O18" s="17"/>
      <c r="P18" s="11"/>
    </row>
    <row r="19" spans="1:16">
      <c r="A19" s="11">
        <v>1</v>
      </c>
      <c r="B19" s="13"/>
      <c r="C19" s="2">
        <v>1E-8</v>
      </c>
      <c r="D19" s="6">
        <v>2.006030838E-5</v>
      </c>
      <c r="E19" s="1">
        <f t="shared" si="0"/>
        <v>2.0060308380000002E-6</v>
      </c>
      <c r="F19" s="5">
        <v>258</v>
      </c>
      <c r="G19" s="6">
        <v>5.1320999999999997E-9</v>
      </c>
      <c r="H19" s="5">
        <v>1</v>
      </c>
      <c r="I19" s="6">
        <v>5.3122931670300001E-2</v>
      </c>
      <c r="J19" s="1">
        <f t="shared" si="1"/>
        <v>1.0656410138396869E-6</v>
      </c>
      <c r="K19" s="6">
        <v>4.0550692711199998</v>
      </c>
      <c r="L19" s="6">
        <v>1.081341889315E-2</v>
      </c>
      <c r="M19" s="11">
        <f>A19*D19*G19*H19</f>
        <v>1.02951508636998E-13</v>
      </c>
      <c r="N19" s="16"/>
      <c r="O19" s="17"/>
      <c r="P19" s="11"/>
    </row>
    <row r="20" spans="1:16">
      <c r="A20" s="11">
        <v>1</v>
      </c>
      <c r="C20" s="18">
        <v>5.0000000000000001E-9</v>
      </c>
      <c r="D20">
        <v>5.1503792099999996E-6</v>
      </c>
      <c r="E20" s="1">
        <f t="shared" si="0"/>
        <v>5.1503792099999996E-7</v>
      </c>
      <c r="F20" s="10">
        <v>270</v>
      </c>
      <c r="G20">
        <v>5.1319999999999997E-11</v>
      </c>
      <c r="H20" s="10">
        <v>1</v>
      </c>
      <c r="I20">
        <v>1.4273408458600001E-4</v>
      </c>
      <c r="J20" s="1">
        <f t="shared" si="1"/>
        <v>7.3513087558783703E-10</v>
      </c>
      <c r="K20">
        <v>405.50692711200003</v>
      </c>
      <c r="L20">
        <v>1.1011357056E-4</v>
      </c>
      <c r="M20" s="11">
        <f>A20*D20*G20*H20</f>
        <v>2.6431746105719997E-16</v>
      </c>
      <c r="N20" s="16"/>
      <c r="O20" s="17"/>
      <c r="P20" s="11"/>
    </row>
    <row r="21" spans="1:16">
      <c r="A21" s="11">
        <v>1</v>
      </c>
      <c r="C21" s="18">
        <v>1.0000000000000001E-9</v>
      </c>
      <c r="D21">
        <v>1.7352077E-7</v>
      </c>
      <c r="E21" s="1">
        <f t="shared" si="0"/>
        <v>1.7352077E-8</v>
      </c>
      <c r="F21" s="10">
        <v>262</v>
      </c>
      <c r="G21">
        <v>5.1319999999999997E-11</v>
      </c>
      <c r="H21" s="10">
        <v>1</v>
      </c>
      <c r="I21" s="11">
        <v>4.6663517831700004E-6</v>
      </c>
      <c r="J21" s="1">
        <f t="shared" si="1"/>
        <v>8.0970881400521023E-13</v>
      </c>
      <c r="K21">
        <v>405.50692711200003</v>
      </c>
      <c r="L21">
        <v>1.1011357056E-4</v>
      </c>
      <c r="M21" s="11">
        <f>A21*D21*G21*H21</f>
        <v>8.9050859163999999E-18</v>
      </c>
      <c r="N21" s="16"/>
      <c r="O21" s="17"/>
      <c r="P21" s="11"/>
    </row>
    <row r="22" spans="1:16">
      <c r="N22" s="17"/>
      <c r="O22" s="17"/>
      <c r="P22" s="11"/>
    </row>
    <row r="23" spans="1:16" s="16" customFormat="1">
      <c r="A23" s="19">
        <v>1</v>
      </c>
      <c r="B23" s="15"/>
      <c r="C23" s="19">
        <v>1.7783E-6</v>
      </c>
      <c r="D23" s="15">
        <v>1.772E-2</v>
      </c>
      <c r="E23" s="15"/>
      <c r="F23" s="15"/>
      <c r="G23" s="14">
        <v>1.6229486708600001E-4</v>
      </c>
      <c r="H23" s="20">
        <v>1</v>
      </c>
      <c r="I23" s="15"/>
      <c r="J23" s="15"/>
      <c r="K23" s="15"/>
      <c r="L23" s="15"/>
      <c r="M23" s="19">
        <f>A23*D23*G23*H23</f>
        <v>2.8758650447639201E-6</v>
      </c>
      <c r="N23" s="17"/>
      <c r="O23" s="17"/>
      <c r="P23" s="17"/>
    </row>
    <row r="24" spans="1:16" s="16" customFormat="1">
      <c r="A24" s="19">
        <v>1</v>
      </c>
      <c r="B24" s="15"/>
      <c r="C24" s="19">
        <v>3.1622800000000001E-6</v>
      </c>
      <c r="D24" s="15">
        <v>1.48E-3</v>
      </c>
      <c r="E24" s="15"/>
      <c r="F24" s="15"/>
      <c r="G24" s="15">
        <v>5.1321030746299999E-4</v>
      </c>
      <c r="H24" s="20">
        <v>1</v>
      </c>
      <c r="I24" s="15"/>
      <c r="J24" s="15"/>
      <c r="K24" s="15"/>
      <c r="L24" s="15"/>
      <c r="M24" s="19">
        <f>A24*D24*G24*H24</f>
        <v>7.5955125504524002E-7</v>
      </c>
    </row>
    <row r="25" spans="1:16" s="16" customFormat="1">
      <c r="A25" s="19">
        <v>1</v>
      </c>
      <c r="B25" s="15"/>
      <c r="C25" s="21">
        <v>5.0000000000000001E-9</v>
      </c>
      <c r="D25" s="15">
        <v>5.5252935400000001E-6</v>
      </c>
      <c r="E25" s="15"/>
      <c r="F25" s="15"/>
      <c r="G25" s="19">
        <v>1.2830238699900001E-9</v>
      </c>
      <c r="H25" s="20">
        <v>1</v>
      </c>
      <c r="I25" s="15"/>
      <c r="J25" s="15"/>
      <c r="K25" s="15"/>
      <c r="L25" s="15"/>
      <c r="M25" s="19">
        <f>A25*D25*G25*H25</f>
        <v>7.0890835005215473E-15</v>
      </c>
    </row>
    <row r="26" spans="1:16" s="16" customFormat="1"/>
  </sheetData>
  <mergeCells count="2">
    <mergeCell ref="A1:B1"/>
    <mergeCell ref="B12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2018-04-17T22:18:55Z</dcterms:modified>
</cp:coreProperties>
</file>