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O16" i="1"/>
  <c r="O12"/>
  <c r="M5"/>
  <c r="M6"/>
  <c r="M7"/>
  <c r="M8"/>
  <c r="M9"/>
  <c r="M10"/>
  <c r="M11"/>
  <c r="M12"/>
  <c r="M13"/>
  <c r="M14"/>
  <c r="M15"/>
  <c r="M16"/>
  <c r="M17"/>
  <c r="M18"/>
  <c r="M4"/>
  <c r="A21"/>
  <c r="A22"/>
  <c r="I15" l="1"/>
  <c r="J15"/>
  <c r="K15" s="1"/>
  <c r="L15" s="1"/>
  <c r="I11"/>
  <c r="K11" s="1"/>
  <c r="L11" s="1"/>
  <c r="J11"/>
  <c r="H11"/>
  <c r="L5" l="1"/>
  <c r="L6"/>
  <c r="L7"/>
  <c r="L8"/>
  <c r="L9"/>
  <c r="L10"/>
  <c r="L12"/>
  <c r="L13"/>
  <c r="L14"/>
  <c r="L17"/>
  <c r="L18"/>
  <c r="L4"/>
  <c r="H17"/>
  <c r="K5"/>
  <c r="K6"/>
  <c r="K7"/>
  <c r="K8"/>
  <c r="K9"/>
  <c r="K10"/>
  <c r="K12"/>
  <c r="K13"/>
  <c r="K14"/>
  <c r="K17"/>
  <c r="K18"/>
  <c r="K4"/>
  <c r="J5"/>
  <c r="J6"/>
  <c r="J7"/>
  <c r="J8"/>
  <c r="J9"/>
  <c r="J10"/>
  <c r="J12"/>
  <c r="J13"/>
  <c r="J14"/>
  <c r="J16"/>
  <c r="K16" s="1"/>
  <c r="L16" s="1"/>
  <c r="J17"/>
  <c r="J18"/>
  <c r="J4"/>
  <c r="I5"/>
  <c r="I6"/>
  <c r="I7"/>
  <c r="I8"/>
  <c r="I9"/>
  <c r="I10"/>
  <c r="I12"/>
  <c r="I13"/>
  <c r="I14"/>
  <c r="I16"/>
  <c r="I17"/>
  <c r="I18"/>
  <c r="I4"/>
  <c r="H12" l="1"/>
  <c r="H13"/>
  <c r="H14"/>
  <c r="H16"/>
  <c r="A16"/>
  <c r="A12"/>
  <c r="H18"/>
  <c r="H10"/>
  <c r="H9"/>
  <c r="H8"/>
  <c r="H7"/>
  <c r="H6"/>
  <c r="H5"/>
  <c r="H4"/>
</calcChain>
</file>

<file path=xl/sharedStrings.xml><?xml version="1.0" encoding="utf-8"?>
<sst xmlns="http://schemas.openxmlformats.org/spreadsheetml/2006/main" count="16" uniqueCount="16">
  <si>
    <t>Constant mass</t>
  </si>
  <si>
    <t>0.2 GeV</t>
  </si>
  <si>
    <t>epsilon</t>
  </si>
  <si>
    <t>No. Events</t>
  </si>
  <si>
    <t>Acceptance (pBrem)</t>
  </si>
  <si>
    <t>Br(A'-&gt; e+e-)</t>
  </si>
  <si>
    <t>ctau / km</t>
  </si>
  <si>
    <t>Prob. fid</t>
  </si>
  <si>
    <t>A' Production Rate per p.o.t</t>
  </si>
  <si>
    <t>No. A' Detected (pbrem)</t>
  </si>
  <si>
    <t>n</t>
  </si>
  <si>
    <t>p</t>
  </si>
  <si>
    <t>Sigma</t>
  </si>
  <si>
    <t>Standard Error</t>
  </si>
  <si>
    <t>DP_Meson</t>
  </si>
  <si>
    <t>BR(eta --&gt; dp)</t>
  </si>
</sst>
</file>

<file path=xl/styles.xml><?xml version="1.0" encoding="utf-8"?>
<styleSheet xmlns="http://schemas.openxmlformats.org/spreadsheetml/2006/main">
  <numFmts count="2">
    <numFmt numFmtId="164" formatCode="0.0000000000"/>
    <numFmt numFmtId="165" formatCode="0.00000E+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8"/>
  <sheetViews>
    <sheetView tabSelected="1" workbookViewId="0">
      <selection activeCell="D21" sqref="D21"/>
    </sheetView>
  </sheetViews>
  <sheetFormatPr defaultRowHeight="15"/>
  <cols>
    <col min="1" max="1" width="13.85546875" style="1" bestFit="1" customWidth="1"/>
    <col min="2" max="2" width="10.42578125" style="1" bestFit="1" customWidth="1"/>
    <col min="3" max="3" width="19.140625" style="1" bestFit="1" customWidth="1"/>
    <col min="4" max="4" width="12.28515625" style="1" bestFit="1" customWidth="1"/>
    <col min="5" max="6" width="12" style="1" bestFit="1" customWidth="1"/>
    <col min="7" max="7" width="26" style="1" bestFit="1" customWidth="1"/>
    <col min="8" max="8" width="23.140625" style="1" bestFit="1" customWidth="1"/>
    <col min="9" max="10" width="9.140625" style="1"/>
    <col min="11" max="11" width="12" style="1" bestFit="1" customWidth="1"/>
    <col min="12" max="12" width="13.7109375" style="1" bestFit="1" customWidth="1"/>
    <col min="13" max="14" width="12" style="1" bestFit="1" customWidth="1"/>
    <col min="15" max="15" width="11.28515625" style="1" bestFit="1" customWidth="1"/>
    <col min="16" max="16384" width="9.140625" style="1"/>
  </cols>
  <sheetData>
    <row r="1" spans="1:15">
      <c r="A1" s="1" t="s">
        <v>0</v>
      </c>
      <c r="B1" s="1" t="s">
        <v>1</v>
      </c>
    </row>
    <row r="3" spans="1:15" s="11" customFormat="1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1" t="s">
        <v>10</v>
      </c>
      <c r="J3" s="11" t="s">
        <v>11</v>
      </c>
      <c r="K3" s="11" t="s">
        <v>12</v>
      </c>
      <c r="L3" s="11" t="s">
        <v>13</v>
      </c>
    </row>
    <row r="4" spans="1:15">
      <c r="A4" s="8">
        <v>1.0000000000000001E-9</v>
      </c>
      <c r="B4" s="3">
        <v>250</v>
      </c>
      <c r="C4" s="3">
        <v>4.1121210000000002E-8</v>
      </c>
      <c r="D4" s="3">
        <v>1</v>
      </c>
      <c r="E4" s="3">
        <v>405.50692711200003</v>
      </c>
      <c r="F4" s="3">
        <v>1.10113570562E-4</v>
      </c>
      <c r="G4" s="2">
        <v>7.7120254000000005E-20</v>
      </c>
      <c r="H4" s="4">
        <f>(200000000000000000000)*G4*D4*C4</f>
        <v>6.3425563199746811E-7</v>
      </c>
      <c r="I4" s="1">
        <f>2*100000000000000000000</f>
        <v>2E+20</v>
      </c>
      <c r="J4" s="12">
        <f>G4*C4</f>
        <v>3.1712781599873405E-27</v>
      </c>
      <c r="K4" s="1">
        <f>SQRT(I4*J4*(1-(J4)))</f>
        <v>7.9640167754561398E-4</v>
      </c>
      <c r="L4" s="1">
        <f>K4/SQRT(1000)</f>
        <v>2.5184432334231164E-5</v>
      </c>
      <c r="M4" s="1">
        <f>L4/H4</f>
        <v>39.707069300934009</v>
      </c>
      <c r="N4" s="1">
        <v>39.700000000000003</v>
      </c>
      <c r="O4" s="8">
        <v>1.0000000000000001E-9</v>
      </c>
    </row>
    <row r="5" spans="1:15">
      <c r="A5" s="8">
        <v>5.0000000000000001E-9</v>
      </c>
      <c r="B5" s="3">
        <v>250</v>
      </c>
      <c r="C5" s="3">
        <v>1.52686708E-6</v>
      </c>
      <c r="D5" s="3">
        <v>1</v>
      </c>
      <c r="E5" s="3">
        <v>16.220277084500001</v>
      </c>
      <c r="F5" s="3">
        <v>2.7407579646799999E-3</v>
      </c>
      <c r="G5" s="2">
        <v>1.9280062999999999E-18</v>
      </c>
      <c r="H5" s="4">
        <f>(200000000000000000000)*G5*D5*C5</f>
        <v>5.8876186990052069E-4</v>
      </c>
      <c r="I5" s="1">
        <f t="shared" ref="I5:I18" si="0">2*100000000000000000000</f>
        <v>2E+20</v>
      </c>
      <c r="J5" s="12">
        <f t="shared" ref="J5:J18" si="1">G5*C5</f>
        <v>2.9438093495026039E-24</v>
      </c>
      <c r="K5" s="1">
        <f t="shared" ref="K5:K18" si="2">SQRT(I5*J5*(1-(J5)))</f>
        <v>2.426441571314918E-2</v>
      </c>
      <c r="L5" s="1">
        <f t="shared" ref="L5:L18" si="3">K5/SQRT(1000)</f>
        <v>7.6730819746730246E-4</v>
      </c>
      <c r="M5" s="1">
        <f t="shared" ref="M5:M18" si="4">L5/H5</f>
        <v>1.3032572873595731</v>
      </c>
      <c r="N5" s="1">
        <v>1.3</v>
      </c>
      <c r="O5" s="8">
        <v>5.0000000000000001E-9</v>
      </c>
    </row>
    <row r="6" spans="1:15">
      <c r="A6" s="9">
        <v>1E-8</v>
      </c>
      <c r="B6" s="6">
        <v>500</v>
      </c>
      <c r="C6" s="7">
        <v>3.7751163600000001E-6</v>
      </c>
      <c r="D6" s="7">
        <v>1</v>
      </c>
      <c r="E6" s="7">
        <v>4.0550692711199998</v>
      </c>
      <c r="F6" s="7">
        <v>1.08134188932E-2</v>
      </c>
      <c r="G6" s="5">
        <v>7.7120254000000005E-18</v>
      </c>
      <c r="H6" s="4">
        <f>(200000000000000000000)*G6*D6*C6</f>
        <v>5.8227586512551088E-3</v>
      </c>
      <c r="I6" s="1">
        <f t="shared" si="0"/>
        <v>2E+20</v>
      </c>
      <c r="J6" s="12">
        <f t="shared" si="1"/>
        <v>2.9113793256275548E-23</v>
      </c>
      <c r="K6" s="1">
        <f t="shared" si="2"/>
        <v>7.6307002635768034E-2</v>
      </c>
      <c r="L6" s="1">
        <f t="shared" si="3"/>
        <v>2.4130392974949888E-3</v>
      </c>
      <c r="M6" s="1">
        <f t="shared" si="4"/>
        <v>0.414415132417493</v>
      </c>
      <c r="N6" s="1">
        <v>0.4</v>
      </c>
      <c r="O6" s="9">
        <v>1E-8</v>
      </c>
    </row>
    <row r="7" spans="1:15">
      <c r="A7" s="9">
        <v>4.9999999999999998E-8</v>
      </c>
      <c r="B7" s="6">
        <v>250</v>
      </c>
      <c r="C7" s="5">
        <v>1.095764176E-4</v>
      </c>
      <c r="D7" s="7">
        <v>1</v>
      </c>
      <c r="E7" s="7">
        <v>0.16220277084500001</v>
      </c>
      <c r="F7" s="7">
        <v>0.17467918990699999</v>
      </c>
      <c r="G7" s="5">
        <v>1.9280063000000001E-16</v>
      </c>
      <c r="H7" s="4">
        <f t="shared" ref="H7:H18" si="5">(200000000000000000000)*G7*D7*C7</f>
        <v>4.225280469284618</v>
      </c>
      <c r="I7" s="1">
        <f t="shared" si="0"/>
        <v>2E+20</v>
      </c>
      <c r="J7" s="12">
        <f t="shared" si="1"/>
        <v>2.112640234642309E-20</v>
      </c>
      <c r="K7" s="1">
        <f t="shared" si="2"/>
        <v>2.0555487027274779</v>
      </c>
      <c r="L7" s="1">
        <f t="shared" si="3"/>
        <v>6.5002157420231965E-2</v>
      </c>
      <c r="M7" s="1">
        <f t="shared" si="4"/>
        <v>1.5384104769555682E-2</v>
      </c>
      <c r="N7" s="1">
        <v>1.4999999999999999E-2</v>
      </c>
      <c r="O7" s="9">
        <v>4.9999999999999998E-8</v>
      </c>
    </row>
    <row r="8" spans="1:15">
      <c r="A8" s="9">
        <v>9.9999999999999995E-8</v>
      </c>
      <c r="B8" s="6">
        <v>500</v>
      </c>
      <c r="C8" s="7">
        <v>5.4231040307999999E-4</v>
      </c>
      <c r="D8" s="7">
        <v>1</v>
      </c>
      <c r="E8" s="7">
        <v>4.0550692711200001E-2</v>
      </c>
      <c r="F8" s="7">
        <v>0.18522125399799999</v>
      </c>
      <c r="G8" s="5">
        <v>7.7120254000000002E-16</v>
      </c>
      <c r="H8" s="4">
        <f t="shared" si="5"/>
        <v>83.64623206474397</v>
      </c>
      <c r="I8" s="1">
        <f t="shared" si="0"/>
        <v>2E+20</v>
      </c>
      <c r="J8" s="12">
        <f t="shared" si="1"/>
        <v>4.1823116032371982E-19</v>
      </c>
      <c r="K8" s="1">
        <f t="shared" si="2"/>
        <v>9.1458314036911901</v>
      </c>
      <c r="L8" s="1">
        <f t="shared" si="3"/>
        <v>0.28921658331559064</v>
      </c>
      <c r="M8" s="1">
        <f t="shared" si="4"/>
        <v>3.4576163943849953E-3</v>
      </c>
      <c r="N8" s="1">
        <v>3.5000000000000001E-3</v>
      </c>
      <c r="O8" s="9">
        <v>9.9999999999999995E-8</v>
      </c>
    </row>
    <row r="9" spans="1:15">
      <c r="A9" s="9">
        <v>4.9999999999999998E-7</v>
      </c>
      <c r="B9" s="6">
        <v>250</v>
      </c>
      <c r="C9" s="7">
        <v>9.3845615610499995E-3</v>
      </c>
      <c r="D9" s="7">
        <v>1</v>
      </c>
      <c r="E9" s="7">
        <v>1.6220277084499999E-3</v>
      </c>
      <c r="F9" s="5">
        <v>1.20167676904E-14</v>
      </c>
      <c r="G9" s="5">
        <v>1.9280062999999999E-14</v>
      </c>
      <c r="H9" s="4">
        <f t="shared" si="5"/>
        <v>36186.987624884467</v>
      </c>
      <c r="I9" s="1">
        <f t="shared" si="0"/>
        <v>2E+20</v>
      </c>
      <c r="J9" s="12">
        <f t="shared" si="1"/>
        <v>1.8093493812442232E-16</v>
      </c>
      <c r="K9" s="1">
        <f t="shared" si="2"/>
        <v>190.22877706825659</v>
      </c>
      <c r="L9" s="1">
        <f t="shared" si="3"/>
        <v>6.015562120440987</v>
      </c>
      <c r="M9" s="1">
        <f t="shared" si="4"/>
        <v>1.6623550384460036E-4</v>
      </c>
      <c r="N9" s="1">
        <v>1.66E-4</v>
      </c>
      <c r="O9" s="9">
        <v>4.9999999999999998E-7</v>
      </c>
    </row>
    <row r="10" spans="1:15">
      <c r="A10" s="9">
        <v>9.9999999999999995E-7</v>
      </c>
      <c r="B10" s="6">
        <v>250</v>
      </c>
      <c r="C10" s="7">
        <v>3.2744498401879998E-2</v>
      </c>
      <c r="D10" s="7">
        <v>1</v>
      </c>
      <c r="E10" s="7">
        <v>4.0550692711199999E-4</v>
      </c>
      <c r="F10" s="5">
        <v>2.08521414206E-56</v>
      </c>
      <c r="G10" s="5">
        <v>7.7120253999999996E-14</v>
      </c>
      <c r="H10" s="4">
        <f t="shared" si="5"/>
        <v>505052.80677111587</v>
      </c>
      <c r="I10" s="1">
        <f t="shared" si="0"/>
        <v>2E+20</v>
      </c>
      <c r="J10" s="12">
        <f t="shared" si="1"/>
        <v>2.5252640338555794E-15</v>
      </c>
      <c r="K10" s="1">
        <f t="shared" si="2"/>
        <v>710.67067392084959</v>
      </c>
      <c r="L10" s="1">
        <f t="shared" si="3"/>
        <v>22.473379958767097</v>
      </c>
      <c r="M10" s="1">
        <f t="shared" si="4"/>
        <v>4.4497089527020045E-5</v>
      </c>
      <c r="N10" s="12">
        <v>4.4496999999999998E-5</v>
      </c>
      <c r="O10" s="9">
        <v>9.9999999999999995E-7</v>
      </c>
    </row>
    <row r="11" spans="1:15">
      <c r="A11" s="2">
        <v>1.7783E-6</v>
      </c>
      <c r="B11" s="6">
        <v>250</v>
      </c>
      <c r="C11" s="7">
        <v>4.9750653207300002E-2</v>
      </c>
      <c r="D11" s="7">
        <v>1</v>
      </c>
      <c r="E11" s="7">
        <v>1.2822958021300001E-4</v>
      </c>
      <c r="F11" s="5">
        <v>8.2721145351699998E-177</v>
      </c>
      <c r="G11" s="5">
        <v>2.4388130000000001E-13</v>
      </c>
      <c r="H11" s="4">
        <f t="shared" si="5"/>
        <v>2426650.7960090986</v>
      </c>
      <c r="I11" s="1">
        <f t="shared" si="0"/>
        <v>2E+20</v>
      </c>
      <c r="J11" s="12">
        <f t="shared" ref="J11" si="6">G11*C11</f>
        <v>1.2133253980045494E-14</v>
      </c>
      <c r="K11" s="1">
        <f t="shared" ref="K11" si="7">SQRT(I11*J11*(1-(J11)))</f>
        <v>1557.7710987205628</v>
      </c>
      <c r="L11" s="1">
        <f t="shared" ref="L11" si="8">K11/SQRT(1000)</f>
        <v>49.261047451399868</v>
      </c>
      <c r="M11" s="1">
        <f t="shared" si="4"/>
        <v>2.0300014955763403E-5</v>
      </c>
      <c r="N11" s="12">
        <v>2.0299999999999999E-5</v>
      </c>
      <c r="O11" s="2">
        <v>1.7783E-6</v>
      </c>
    </row>
    <row r="12" spans="1:15">
      <c r="A12" s="9">
        <f>(SQRT(10))*0.000001</f>
        <v>3.1622776601683792E-6</v>
      </c>
      <c r="B12" s="6">
        <v>250</v>
      </c>
      <c r="C12" s="7">
        <v>2.3824755644730002E-2</v>
      </c>
      <c r="D12" s="7">
        <v>1</v>
      </c>
      <c r="E12" s="5">
        <v>4.0550632702700002E-5</v>
      </c>
      <c r="F12" s="5">
        <v>0</v>
      </c>
      <c r="G12" s="5">
        <v>7.7120368000000003E-13</v>
      </c>
      <c r="H12" s="4">
        <f>(200000000000000000000)*G12*D12*C12</f>
        <v>3674747.84566331</v>
      </c>
      <c r="I12" s="1">
        <f t="shared" si="0"/>
        <v>2E+20</v>
      </c>
      <c r="J12" s="12">
        <f t="shared" si="1"/>
        <v>1.8373739228316551E-14</v>
      </c>
      <c r="K12" s="1">
        <f t="shared" si="2"/>
        <v>1916.9631831788638</v>
      </c>
      <c r="L12" s="1">
        <f t="shared" si="3"/>
        <v>60.619698495317856</v>
      </c>
      <c r="M12" s="1">
        <f t="shared" si="4"/>
        <v>1.6496287919960859E-5</v>
      </c>
      <c r="N12" s="12">
        <v>1.64963E-5</v>
      </c>
      <c r="O12" s="9">
        <f>(SQRT(10))*0.000001</f>
        <v>3.1622776601683792E-6</v>
      </c>
    </row>
    <row r="13" spans="1:15">
      <c r="A13" s="9">
        <v>5.0000000000000004E-6</v>
      </c>
      <c r="B13" s="6">
        <v>250</v>
      </c>
      <c r="C13" s="7">
        <v>6.6017930424900001E-3</v>
      </c>
      <c r="D13" s="7">
        <v>1</v>
      </c>
      <c r="E13" s="5">
        <v>1.6220277084500002E-5</v>
      </c>
      <c r="F13" s="7">
        <v>0</v>
      </c>
      <c r="G13" s="5">
        <v>1.9280062999999999E-12</v>
      </c>
      <c r="H13" s="4">
        <f t="shared" si="5"/>
        <v>2545659.7154433774</v>
      </c>
      <c r="I13" s="1">
        <f t="shared" si="0"/>
        <v>2E+20</v>
      </c>
      <c r="J13" s="12">
        <f t="shared" si="1"/>
        <v>1.2728298577216888E-14</v>
      </c>
      <c r="K13" s="1">
        <f t="shared" si="2"/>
        <v>1595.5123676873661</v>
      </c>
      <c r="L13" s="1">
        <f t="shared" si="3"/>
        <v>50.45453116860115</v>
      </c>
      <c r="M13" s="1">
        <f t="shared" si="4"/>
        <v>1.981982543170091E-5</v>
      </c>
      <c r="N13" s="12">
        <v>1.98198E-5</v>
      </c>
      <c r="O13" s="9">
        <v>5.0000000000000004E-6</v>
      </c>
    </row>
    <row r="14" spans="1:15">
      <c r="A14" s="9">
        <v>1.0000000000000001E-5</v>
      </c>
      <c r="B14" s="6">
        <v>250</v>
      </c>
      <c r="C14" s="7">
        <v>4.275748735E-5</v>
      </c>
      <c r="D14" s="7">
        <v>1</v>
      </c>
      <c r="E14" s="5">
        <v>4.0550692711200004E-6</v>
      </c>
      <c r="F14" s="7">
        <v>0</v>
      </c>
      <c r="G14" s="5">
        <v>7.7120253999999996E-12</v>
      </c>
      <c r="H14" s="4">
        <f t="shared" si="5"/>
        <v>65949.365696675741</v>
      </c>
      <c r="I14" s="1">
        <f t="shared" si="0"/>
        <v>2E+20</v>
      </c>
      <c r="J14" s="12">
        <f t="shared" si="1"/>
        <v>3.2974682848337868E-16</v>
      </c>
      <c r="K14" s="1">
        <f t="shared" si="2"/>
        <v>256.8060857859013</v>
      </c>
      <c r="L14" s="1">
        <f t="shared" si="3"/>
        <v>8.1209214807604013</v>
      </c>
      <c r="M14" s="1">
        <f t="shared" si="4"/>
        <v>1.2313873522470811E-4</v>
      </c>
      <c r="N14" s="1">
        <v>1.2E-4</v>
      </c>
      <c r="O14" s="9">
        <v>1.0000000000000001E-5</v>
      </c>
    </row>
    <row r="15" spans="1:15">
      <c r="A15" s="2">
        <v>1.7782999999999999E-5</v>
      </c>
      <c r="B15" s="6">
        <v>250</v>
      </c>
      <c r="C15" s="7">
        <v>0</v>
      </c>
      <c r="D15" s="7">
        <v>1</v>
      </c>
      <c r="E15" s="5">
        <v>1.2822958021300001E-6</v>
      </c>
      <c r="F15" s="7">
        <v>0</v>
      </c>
      <c r="G15" s="5">
        <v>2.4388129999999999E-11</v>
      </c>
      <c r="H15" s="4">
        <v>3.30447462541E-6</v>
      </c>
      <c r="I15" s="1">
        <f t="shared" si="0"/>
        <v>2E+20</v>
      </c>
      <c r="J15" s="12">
        <f t="shared" ref="J15" si="9">G15*C15</f>
        <v>0</v>
      </c>
      <c r="K15" s="1">
        <f t="shared" ref="K15" si="10">SQRT(I15*J15*(1-(J15)))</f>
        <v>0</v>
      </c>
      <c r="L15" s="1">
        <f t="shared" ref="L15" si="11">K15/SQRT(1000)</f>
        <v>0</v>
      </c>
      <c r="M15" s="1">
        <f t="shared" si="4"/>
        <v>0</v>
      </c>
      <c r="N15" s="1">
        <v>0</v>
      </c>
      <c r="O15" s="2">
        <v>1.7782999999999999E-5</v>
      </c>
    </row>
    <row r="16" spans="1:15">
      <c r="A16" s="9">
        <f>(SQRT(10))*0.00001</f>
        <v>3.1622776601683795E-5</v>
      </c>
      <c r="B16" s="6">
        <v>250</v>
      </c>
      <c r="C16" s="7">
        <v>0</v>
      </c>
      <c r="D16" s="7">
        <v>1</v>
      </c>
      <c r="E16" s="5">
        <v>4.0550632702700002E-7</v>
      </c>
      <c r="F16" s="7">
        <v>0</v>
      </c>
      <c r="G16" s="5">
        <v>7.7120367999999994E-11</v>
      </c>
      <c r="H16" s="4">
        <f t="shared" si="5"/>
        <v>0</v>
      </c>
      <c r="I16" s="1">
        <f t="shared" si="0"/>
        <v>2E+20</v>
      </c>
      <c r="J16" s="12">
        <f t="shared" si="1"/>
        <v>0</v>
      </c>
      <c r="K16" s="1">
        <f t="shared" si="2"/>
        <v>0</v>
      </c>
      <c r="L16" s="1">
        <f t="shared" si="3"/>
        <v>0</v>
      </c>
      <c r="M16" s="1" t="e">
        <f t="shared" si="4"/>
        <v>#DIV/0!</v>
      </c>
      <c r="N16" s="1">
        <v>0</v>
      </c>
      <c r="O16" s="9">
        <f>(SQRT(10))*0.00001</f>
        <v>3.1622776601683795E-5</v>
      </c>
    </row>
    <row r="17" spans="1:15">
      <c r="A17" s="9">
        <v>5.0000000000000002E-5</v>
      </c>
      <c r="B17" s="7">
        <v>250</v>
      </c>
      <c r="C17" s="7">
        <v>0</v>
      </c>
      <c r="D17" s="7">
        <v>1</v>
      </c>
      <c r="E17" s="5">
        <v>1.6220277084499999E-7</v>
      </c>
      <c r="F17" s="7">
        <v>0</v>
      </c>
      <c r="G17" s="5">
        <v>1.9280063000000001E-10</v>
      </c>
      <c r="H17" s="4">
        <f>(200000000000000000000)*G17*D17*C17</f>
        <v>0</v>
      </c>
      <c r="I17" s="1">
        <f t="shared" si="0"/>
        <v>2E+20</v>
      </c>
      <c r="J17" s="12">
        <f t="shared" si="1"/>
        <v>0</v>
      </c>
      <c r="K17" s="1">
        <f t="shared" si="2"/>
        <v>0</v>
      </c>
      <c r="L17" s="1">
        <f t="shared" si="3"/>
        <v>0</v>
      </c>
      <c r="M17" s="1" t="e">
        <f t="shared" si="4"/>
        <v>#DIV/0!</v>
      </c>
      <c r="N17" s="1">
        <v>0</v>
      </c>
      <c r="O17" s="9">
        <v>5.0000000000000002E-5</v>
      </c>
    </row>
    <row r="18" spans="1:15">
      <c r="A18" s="9">
        <v>1E-4</v>
      </c>
      <c r="B18" s="7">
        <v>250</v>
      </c>
      <c r="C18" s="7">
        <v>0</v>
      </c>
      <c r="D18" s="7">
        <v>1</v>
      </c>
      <c r="E18" s="5">
        <v>4.0550692711200002E-8</v>
      </c>
      <c r="F18" s="7">
        <v>0</v>
      </c>
      <c r="G18" s="5">
        <v>7.7120254000000003E-10</v>
      </c>
      <c r="H18" s="4">
        <f t="shared" si="5"/>
        <v>0</v>
      </c>
      <c r="I18" s="1">
        <f t="shared" si="0"/>
        <v>2E+20</v>
      </c>
      <c r="J18" s="12">
        <f t="shared" si="1"/>
        <v>0</v>
      </c>
      <c r="K18" s="1">
        <f t="shared" si="2"/>
        <v>0</v>
      </c>
      <c r="L18" s="1">
        <f t="shared" si="3"/>
        <v>0</v>
      </c>
      <c r="M18" s="1" t="e">
        <f t="shared" si="4"/>
        <v>#DIV/0!</v>
      </c>
      <c r="N18" s="1">
        <v>0</v>
      </c>
      <c r="O18" s="9">
        <v>1E-4</v>
      </c>
    </row>
    <row r="20" spans="1:15" s="18" customFormat="1">
      <c r="A20" s="2">
        <v>1.7783E-6</v>
      </c>
      <c r="B20" s="3">
        <v>1000</v>
      </c>
      <c r="C20" s="3">
        <v>1.7724478130789999E-2</v>
      </c>
      <c r="D20" s="3">
        <v>1</v>
      </c>
      <c r="E20" s="3">
        <v>1.2822958021300001E-4</v>
      </c>
      <c r="F20" s="2">
        <v>8.2721145351699998E-177</v>
      </c>
      <c r="G20" s="3">
        <v>1.6229486708600001E-4</v>
      </c>
      <c r="H20" s="3"/>
    </row>
    <row r="21" spans="1:15">
      <c r="A21" s="9">
        <f>(SQRT(10))*0.00001</f>
        <v>3.1622776601683795E-5</v>
      </c>
      <c r="B21" s="7">
        <v>1000</v>
      </c>
      <c r="C21" s="7">
        <v>0</v>
      </c>
      <c r="D21" s="7">
        <v>1</v>
      </c>
      <c r="E21" s="7"/>
      <c r="F21" s="16"/>
      <c r="G21" s="7"/>
      <c r="H21" s="7"/>
    </row>
    <row r="22" spans="1:15">
      <c r="A22" s="9">
        <f>(SQRT(10))*0.000001</f>
        <v>3.1622776601683792E-6</v>
      </c>
      <c r="B22" s="7">
        <v>1000</v>
      </c>
      <c r="C22" s="7">
        <v>1.4842249076199999E-3</v>
      </c>
      <c r="D22" s="7">
        <v>1</v>
      </c>
      <c r="E22" s="5">
        <v>4.0550632702700002E-5</v>
      </c>
      <c r="F22" s="17">
        <v>0</v>
      </c>
      <c r="G22" s="7">
        <v>5.1321030746299999E-4</v>
      </c>
      <c r="H22" s="7"/>
    </row>
    <row r="23" spans="1:15">
      <c r="A23" s="15" t="s">
        <v>14</v>
      </c>
      <c r="E23" s="13"/>
      <c r="F23" s="14"/>
      <c r="G23" s="13" t="s">
        <v>15</v>
      </c>
    </row>
    <row r="24" spans="1:15">
      <c r="E24" s="13"/>
      <c r="F24" s="14"/>
      <c r="G24" s="13"/>
    </row>
    <row r="25" spans="1:15">
      <c r="E25" s="13"/>
      <c r="F25" s="14"/>
      <c r="G25" s="13"/>
    </row>
    <row r="26" spans="1:15">
      <c r="E26" s="13"/>
      <c r="F26" s="14"/>
      <c r="G26" s="13"/>
    </row>
    <row r="27" spans="1:15">
      <c r="E27" s="13"/>
      <c r="F27" s="14"/>
      <c r="G27" s="13"/>
    </row>
    <row r="28" spans="1:15">
      <c r="E28" s="13"/>
      <c r="F28" s="14"/>
      <c r="G2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2018-04-15T07:23:50Z</dcterms:created>
  <dcterms:modified xsi:type="dcterms:W3CDTF">2018-04-17T22:19:02Z</dcterms:modified>
</cp:coreProperties>
</file>