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DF38DE9B-AA9E-4712-9FF8-304683C6DFB9}" xr6:coauthVersionLast="31" xr6:coauthVersionMax="31" xr10:uidLastSave="{00000000-0000-0000-0000-000000000000}"/>
  <bookViews>
    <workbookView xWindow="0" yWindow="0" windowWidth="22260" windowHeight="12645" activeTab="1" xr2:uid="{00000000-000D-0000-FFFF-FFFF00000000}"/>
  </bookViews>
  <sheets>
    <sheet name="Plan1" sheetId="1" r:id="rId1"/>
    <sheet name="Plan2" sheetId="2" r:id="rId2"/>
    <sheet name="Plan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2" l="1"/>
  <c r="L6" i="2"/>
  <c r="K6" i="2"/>
  <c r="J6" i="2"/>
  <c r="M5" i="2"/>
  <c r="L5" i="2"/>
  <c r="K5" i="2"/>
  <c r="J5" i="2"/>
  <c r="M4" i="2"/>
  <c r="L4" i="2"/>
  <c r="K4" i="2"/>
  <c r="J4" i="2"/>
  <c r="M3" i="2"/>
  <c r="L3" i="2"/>
  <c r="K3" i="2"/>
  <c r="J3" i="2"/>
  <c r="M2" i="2"/>
  <c r="L2" i="2"/>
  <c r="K2" i="2"/>
  <c r="J2" i="2"/>
  <c r="L4" i="1" l="1"/>
  <c r="K4" i="1"/>
  <c r="J4" i="1"/>
  <c r="I4" i="1"/>
  <c r="I5" i="1"/>
  <c r="I6" i="1"/>
  <c r="L6" i="1"/>
  <c r="K6" i="1"/>
  <c r="J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D19" i="1"/>
  <c r="D18" i="1"/>
  <c r="D20" i="1" l="1"/>
  <c r="D21" i="1"/>
  <c r="D22" i="1"/>
  <c r="D23" i="1"/>
  <c r="L3" i="1" l="1"/>
  <c r="L5" i="1"/>
  <c r="J21" i="1"/>
  <c r="J22" i="1"/>
  <c r="J23" i="1"/>
  <c r="J24" i="1"/>
  <c r="J25" i="1"/>
  <c r="J26" i="1"/>
  <c r="L2" i="1"/>
  <c r="K3" i="1" l="1"/>
  <c r="L19" i="1" s="1"/>
  <c r="K5" i="1"/>
  <c r="L20" i="1" s="1"/>
  <c r="L21" i="1"/>
  <c r="L22" i="1"/>
  <c r="L23" i="1"/>
  <c r="L24" i="1"/>
  <c r="L25" i="1"/>
  <c r="L26" i="1"/>
  <c r="K2" i="1"/>
  <c r="L18" i="1" s="1"/>
  <c r="I3" i="1" l="1"/>
  <c r="I2" i="1"/>
  <c r="J3" i="1"/>
  <c r="J5" i="1"/>
  <c r="J2" i="1"/>
</calcChain>
</file>

<file path=xl/sharedStrings.xml><?xml version="1.0" encoding="utf-8"?>
<sst xmlns="http://schemas.openxmlformats.org/spreadsheetml/2006/main" count="28" uniqueCount="14">
  <si>
    <t>Ratio K*/K</t>
  </si>
  <si>
    <t>Mass</t>
  </si>
  <si>
    <t>coupling</t>
  </si>
  <si>
    <t>events</t>
  </si>
  <si>
    <t>Kmu BrRatio</t>
  </si>
  <si>
    <t>K*mu BrRatio</t>
  </si>
  <si>
    <t>Kmu Acceptance</t>
  </si>
  <si>
    <t>K*mu Acceptance</t>
  </si>
  <si>
    <t>Total Acceptance</t>
  </si>
  <si>
    <t># Neutralinos expected for K</t>
  </si>
  <si>
    <t>D+ to N Br</t>
  </si>
  <si>
    <t>Prob of decay in volume</t>
  </si>
  <si>
    <t>Bench</t>
  </si>
  <si>
    <t>prod 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</si>
</sst>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3.95"/>
      <color rgb="FF00000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165" fontId="0" fillId="0" borderId="0" xfId="0" applyNumberForma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164" fontId="2" fillId="0" borderId="1" xfId="0" applyNumberFormat="1" applyFont="1" applyBorder="1" applyAlignment="1">
      <alignment horizontal="center" vertical="center"/>
    </xf>
    <xf numFmtId="11" fontId="3" fillId="0" borderId="0" xfId="0" applyNumberFormat="1" applyFont="1"/>
    <xf numFmtId="1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1211621274613403"/>
          <c:y val="0.1572352171447452"/>
          <c:w val="0.75722462817147862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Plan1!$K$2:$K$16</c:f>
              <c:numCache>
                <c:formatCode>General</c:formatCode>
                <c:ptCount val="15"/>
                <c:pt idx="0" formatCode="0.00000000">
                  <c:v>5318.9704841075927</c:v>
                </c:pt>
                <c:pt idx="1">
                  <c:v>12452.303753534603</c:v>
                </c:pt>
                <c:pt idx="2">
                  <c:v>13016.603070336336</c:v>
                </c:pt>
                <c:pt idx="3">
                  <c:v>15085.822804640846</c:v>
                </c:pt>
                <c:pt idx="4">
                  <c:v>10875.422997703608</c:v>
                </c:pt>
                <c:pt idx="5">
                  <c:v>8746.9623696765084</c:v>
                </c:pt>
                <c:pt idx="6">
                  <c:v>2682.4709852393062</c:v>
                </c:pt>
                <c:pt idx="7">
                  <c:v>0</c:v>
                </c:pt>
                <c:pt idx="8">
                  <c:v>1555.6262920357324</c:v>
                </c:pt>
                <c:pt idx="9">
                  <c:v>0</c:v>
                </c:pt>
                <c:pt idx="10">
                  <c:v>1144.1870770666346</c:v>
                </c:pt>
                <c:pt idx="11">
                  <c:v>0</c:v>
                </c:pt>
                <c:pt idx="12">
                  <c:v>647.20684186689141</c:v>
                </c:pt>
                <c:pt idx="13">
                  <c:v>0</c:v>
                </c:pt>
                <c:pt idx="14">
                  <c:v>393.76593636650824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446F-B5B0-96B8AF12F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912720"/>
        <c:axId val="422915344"/>
      </c:lineChart>
      <c:catAx>
        <c:axId val="42291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15344"/>
        <c:crosses val="autoZero"/>
        <c:auto val="1"/>
        <c:lblAlgn val="ctr"/>
        <c:lblOffset val="100"/>
        <c:noMultiLvlLbl val="0"/>
      </c:catAx>
      <c:valAx>
        <c:axId val="42291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1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276226</xdr:colOff>
      <xdr:row>1</xdr:row>
      <xdr:rowOff>114300</xdr:rowOff>
    </xdr:from>
    <xdr:to>
      <xdr:col>20</xdr:col>
      <xdr:colOff>247650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6C4731-B3AA-48B1-9CB1-DADB56DEE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opLeftCell="C1" workbookViewId="0">
      <selection sqref="A1:N16"/>
    </sheetView>
  </sheetViews>
  <sheetFormatPr defaultRowHeight="15" x14ac:dyDescent="0.25"/>
  <cols>
    <col min="3" max="3" width="8.28515625" bestFit="1" customWidth="1"/>
    <col min="4" max="4" width="11.7109375" customWidth="1"/>
    <col min="5" max="5" width="14.140625" customWidth="1"/>
    <col min="6" max="6" width="16" customWidth="1"/>
    <col min="7" max="7" width="15.7109375" bestFit="1" customWidth="1"/>
    <col min="8" max="8" width="16.7109375" bestFit="1" customWidth="1"/>
    <col min="9" max="9" width="11.42578125" customWidth="1"/>
    <col min="10" max="10" width="16.140625" bestFit="1" customWidth="1"/>
    <col min="11" max="11" width="16.7109375" customWidth="1"/>
    <col min="12" max="12" width="19.28515625" customWidth="1"/>
    <col min="13" max="13" width="16" customWidth="1"/>
    <col min="14" max="14" width="12" bestFit="1" customWidth="1"/>
  </cols>
  <sheetData>
    <row r="1" spans="1:14" ht="37.5" customHeight="1" x14ac:dyDescent="0.25">
      <c r="A1" s="9" t="s">
        <v>1</v>
      </c>
      <c r="B1" s="9" t="s">
        <v>2</v>
      </c>
      <c r="C1" s="9" t="s">
        <v>3</v>
      </c>
      <c r="D1" s="9" t="s">
        <v>10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0</v>
      </c>
      <c r="J1" s="9" t="s">
        <v>8</v>
      </c>
      <c r="K1" s="9" t="s">
        <v>9</v>
      </c>
      <c r="L1" s="8" t="s">
        <v>9</v>
      </c>
      <c r="M1" s="9" t="s">
        <v>11</v>
      </c>
    </row>
    <row r="2" spans="1:14" x14ac:dyDescent="0.25">
      <c r="A2" s="3">
        <v>0.7</v>
      </c>
      <c r="B2" s="3">
        <v>3.4099999999999998E-2</v>
      </c>
      <c r="C2" s="3">
        <v>1000</v>
      </c>
      <c r="D2" s="5">
        <v>7.3006850827900007E-8</v>
      </c>
      <c r="E2" s="1">
        <v>0.80601940019700002</v>
      </c>
      <c r="F2" s="1"/>
      <c r="G2" s="4">
        <v>1.88311669E-6</v>
      </c>
      <c r="H2" s="1"/>
      <c r="I2" s="1">
        <f t="shared" ref="I2:I16" si="0">(F2*H2)/(E2*G2)</f>
        <v>0</v>
      </c>
      <c r="J2" s="2">
        <f t="shared" ref="J2:J16" si="1">E2*G2+F2*H2</f>
        <v>1.51782858497476E-6</v>
      </c>
      <c r="K2" s="6">
        <f t="shared" ref="K2:K16" si="2">(4.8*(10^16))*D2*E2*G2</f>
        <v>5318.9704841075927</v>
      </c>
      <c r="L2" s="6">
        <f>(4.8*(10^16))*D2*F2*H2</f>
        <v>0</v>
      </c>
      <c r="M2" s="2"/>
    </row>
    <row r="3" spans="1:14" x14ac:dyDescent="0.25">
      <c r="A3" s="3">
        <v>0.8</v>
      </c>
      <c r="B3" s="3">
        <v>3.4099999999999998E-2</v>
      </c>
      <c r="C3" s="3">
        <v>1000</v>
      </c>
      <c r="D3" s="5">
        <v>6.5839446067400001E-8</v>
      </c>
      <c r="E3" s="1">
        <v>0.815322621606</v>
      </c>
      <c r="F3" s="1"/>
      <c r="G3" s="1">
        <v>4.8327330700000002E-6</v>
      </c>
      <c r="H3" s="1"/>
      <c r="I3" s="1">
        <f t="shared" si="0"/>
        <v>0</v>
      </c>
      <c r="J3" s="2">
        <f t="shared" si="1"/>
        <v>3.9402365961544126E-6</v>
      </c>
      <c r="K3" s="2">
        <f t="shared" si="2"/>
        <v>12452.303753534603</v>
      </c>
      <c r="L3" s="6">
        <f t="shared" ref="L3:L16" si="3">(4.8*(10^16))*D3*F3*H3</f>
        <v>0</v>
      </c>
      <c r="M3" s="2">
        <v>1.66287837877E-3</v>
      </c>
    </row>
    <row r="4" spans="1:14" s="13" customFormat="1" x14ac:dyDescent="0.25">
      <c r="A4" s="16">
        <v>0.85</v>
      </c>
      <c r="B4" s="16">
        <v>3.4099999999999998E-2</v>
      </c>
      <c r="C4" s="16">
        <v>1000</v>
      </c>
      <c r="D4" s="17">
        <v>6.2053742007999999E-8</v>
      </c>
      <c r="E4" s="14">
        <v>0.81673440942499997</v>
      </c>
      <c r="F4" s="14"/>
      <c r="G4" s="14">
        <v>5.3506629599999998E-6</v>
      </c>
      <c r="H4" s="14"/>
      <c r="I4" s="14">
        <f t="shared" si="0"/>
        <v>0</v>
      </c>
      <c r="J4" s="15">
        <f t="shared" si="1"/>
        <v>4.3700705526678217E-6</v>
      </c>
      <c r="K4" s="15">
        <f t="shared" si="2"/>
        <v>13016.603070336336</v>
      </c>
      <c r="L4" s="18">
        <f t="shared" si="3"/>
        <v>0</v>
      </c>
      <c r="M4" s="15">
        <v>2.0395659816199998E-3</v>
      </c>
    </row>
    <row r="5" spans="1:14" x14ac:dyDescent="0.25">
      <c r="A5" s="3">
        <v>0.9</v>
      </c>
      <c r="B5" s="3">
        <v>3.4099999999999998E-2</v>
      </c>
      <c r="C5" s="3">
        <v>1000</v>
      </c>
      <c r="D5" s="5">
        <v>5.81598630698E-8</v>
      </c>
      <c r="E5" s="1">
        <v>0.81545991430700004</v>
      </c>
      <c r="F5" s="1"/>
      <c r="G5" s="1">
        <v>6.6267680899999999E-6</v>
      </c>
      <c r="H5" s="1"/>
      <c r="I5" s="14">
        <f t="shared" si="0"/>
        <v>0</v>
      </c>
      <c r="J5" s="2">
        <f t="shared" si="1"/>
        <v>5.4038637388037619E-6</v>
      </c>
      <c r="K5" s="2">
        <f t="shared" si="2"/>
        <v>15085.822804640846</v>
      </c>
      <c r="L5" s="6">
        <f t="shared" si="3"/>
        <v>0</v>
      </c>
      <c r="M5" s="2">
        <v>2.42437635812E-3</v>
      </c>
    </row>
    <row r="6" spans="1:14" x14ac:dyDescent="0.25">
      <c r="A6" s="3">
        <v>0.95</v>
      </c>
      <c r="B6" s="3">
        <v>3.4099999999999998E-2</v>
      </c>
      <c r="C6" s="3">
        <v>1000</v>
      </c>
      <c r="D6" s="5">
        <v>5.4179206563700001E-8</v>
      </c>
      <c r="E6" s="1">
        <v>0.59161377325099995</v>
      </c>
      <c r="F6" s="12"/>
      <c r="G6" s="1">
        <v>7.0686097200000001E-6</v>
      </c>
      <c r="H6" s="1"/>
      <c r="I6" s="14">
        <f t="shared" si="0"/>
        <v>0</v>
      </c>
      <c r="J6" s="15">
        <f t="shared" si="1"/>
        <v>4.181886868087894E-6</v>
      </c>
      <c r="K6" s="15">
        <f t="shared" si="2"/>
        <v>10875.422997703608</v>
      </c>
      <c r="L6" s="18">
        <f t="shared" si="3"/>
        <v>0</v>
      </c>
      <c r="M6" s="2">
        <v>3.8551089506200001E-3</v>
      </c>
    </row>
    <row r="7" spans="1:14" x14ac:dyDescent="0.25">
      <c r="A7" s="3">
        <v>1</v>
      </c>
      <c r="B7" s="3">
        <v>3.4099999999999998E-2</v>
      </c>
      <c r="C7" s="3">
        <v>1000</v>
      </c>
      <c r="D7" s="5">
        <v>5.0134391530400001E-8</v>
      </c>
      <c r="E7" s="1">
        <v>0.32996425094699999</v>
      </c>
      <c r="F7" s="11">
        <v>0.10588332084800001</v>
      </c>
      <c r="G7" s="1">
        <v>1.101573253E-5</v>
      </c>
      <c r="H7" s="1">
        <v>2.3677489E-7</v>
      </c>
      <c r="I7" s="1">
        <f t="shared" si="0"/>
        <v>6.8973604886638862E-3</v>
      </c>
      <c r="J7" s="2">
        <f t="shared" si="1"/>
        <v>3.6598684445405711E-6</v>
      </c>
      <c r="K7" s="2">
        <f t="shared" si="2"/>
        <v>8746.9623696765084</v>
      </c>
      <c r="L7" s="6">
        <f t="shared" si="3"/>
        <v>60.330952644436593</v>
      </c>
      <c r="M7" s="2">
        <v>7.8733266383400006E-3</v>
      </c>
      <c r="N7">
        <v>7.7840949854600001E-3</v>
      </c>
    </row>
    <row r="8" spans="1:14" x14ac:dyDescent="0.25">
      <c r="A8" s="3">
        <v>1.1000000000000001</v>
      </c>
      <c r="B8" s="3">
        <v>3.4099999999999998E-2</v>
      </c>
      <c r="C8" s="3">
        <v>1000</v>
      </c>
      <c r="D8" s="5">
        <v>4.1948867536799998E-8</v>
      </c>
      <c r="E8" s="1">
        <v>0.10577999634099999</v>
      </c>
      <c r="F8" s="1">
        <v>0.40000993640400001</v>
      </c>
      <c r="G8" s="1">
        <v>1.259418322E-5</v>
      </c>
      <c r="H8" s="1">
        <v>3.0411373199999998E-6</v>
      </c>
      <c r="I8" s="1">
        <f t="shared" si="0"/>
        <v>0.91313135441835436</v>
      </c>
      <c r="J8" s="2">
        <f t="shared" si="1"/>
        <v>2.5486978008985142E-6</v>
      </c>
      <c r="K8" s="2">
        <f t="shared" si="2"/>
        <v>2682.4709852393062</v>
      </c>
      <c r="L8" s="6">
        <f t="shared" si="3"/>
        <v>2449.4483639395053</v>
      </c>
      <c r="M8" s="2">
        <v>2.8806060876899998E-2</v>
      </c>
      <c r="N8">
        <v>2.8806060876899998E-2</v>
      </c>
    </row>
    <row r="9" spans="1:14" x14ac:dyDescent="0.25">
      <c r="A9" s="3">
        <v>1.1499999999999999</v>
      </c>
      <c r="B9" s="3">
        <v>3.4099999999999998E-2</v>
      </c>
      <c r="C9" s="3">
        <v>1000</v>
      </c>
      <c r="D9" s="5">
        <v>3.7859499562300002E-8</v>
      </c>
      <c r="E9" s="1"/>
      <c r="F9" s="1">
        <v>0.42972501268699997</v>
      </c>
      <c r="G9" s="1"/>
      <c r="H9" s="1">
        <v>7.7434513800000007E-6</v>
      </c>
      <c r="I9" s="1" t="e">
        <f t="shared" si="0"/>
        <v>#DIV/0!</v>
      </c>
      <c r="J9" s="2">
        <f t="shared" si="1"/>
        <v>3.3275547425116677E-6</v>
      </c>
      <c r="K9" s="2">
        <f t="shared" si="2"/>
        <v>0</v>
      </c>
      <c r="L9" s="6">
        <f t="shared" si="3"/>
        <v>6047.0187512471903</v>
      </c>
      <c r="M9" s="2"/>
      <c r="N9">
        <v>4.2301875617800001E-2</v>
      </c>
    </row>
    <row r="10" spans="1:14" x14ac:dyDescent="0.25">
      <c r="A10" s="3">
        <v>1.2</v>
      </c>
      <c r="B10" s="3">
        <v>3.4099999999999998E-2</v>
      </c>
      <c r="C10" s="3">
        <v>1000</v>
      </c>
      <c r="D10" s="5">
        <v>3.3808652123E-8</v>
      </c>
      <c r="E10" s="1">
        <v>5.9288787928399998E-2</v>
      </c>
      <c r="F10" s="1">
        <v>0.44689036495000001</v>
      </c>
      <c r="G10" s="1">
        <v>1.6168272070000001E-5</v>
      </c>
      <c r="H10" s="1">
        <v>1.9381630409999999E-5</v>
      </c>
      <c r="I10" s="1">
        <f t="shared" si="0"/>
        <v>9.0355609217209274</v>
      </c>
      <c r="J10" s="2">
        <f t="shared" si="1"/>
        <v>9.6200611411778201E-6</v>
      </c>
      <c r="K10" s="2">
        <f t="shared" si="2"/>
        <v>1555.6262920357324</v>
      </c>
      <c r="L10" s="6">
        <f t="shared" si="3"/>
        <v>14055.956133119691</v>
      </c>
      <c r="M10" s="2">
        <v>5.75017429156E-2</v>
      </c>
      <c r="N10">
        <v>5.75017429156E-2</v>
      </c>
    </row>
    <row r="11" spans="1:14" x14ac:dyDescent="0.25">
      <c r="A11" s="3">
        <v>1.25</v>
      </c>
      <c r="B11" s="3">
        <v>3.4099999999999998E-2</v>
      </c>
      <c r="C11" s="3">
        <v>1000</v>
      </c>
      <c r="D11" s="5">
        <v>2.9825037703799999E-8</v>
      </c>
      <c r="E11" s="1"/>
      <c r="F11" s="1">
        <v>0.45788365050800001</v>
      </c>
      <c r="G11" s="1"/>
      <c r="H11" s="1">
        <v>2.2677972969999999E-5</v>
      </c>
      <c r="I11" s="1" t="e">
        <f t="shared" si="0"/>
        <v>#DIV/0!</v>
      </c>
      <c r="J11" s="2">
        <f t="shared" si="1"/>
        <v>1.038387304962535E-5</v>
      </c>
      <c r="K11" s="2">
        <f t="shared" si="2"/>
        <v>0</v>
      </c>
      <c r="L11" s="6">
        <f t="shared" si="3"/>
        <v>14865.571450394338</v>
      </c>
      <c r="M11" s="2"/>
      <c r="N11">
        <v>7.3992581073399996E-2</v>
      </c>
    </row>
    <row r="12" spans="1:14" x14ac:dyDescent="0.25">
      <c r="A12" s="3">
        <v>1.3</v>
      </c>
      <c r="B12" s="3">
        <v>3.4099999999999998E-2</v>
      </c>
      <c r="C12" s="3">
        <v>1000</v>
      </c>
      <c r="D12" s="5">
        <v>2.5938578555499999E-8</v>
      </c>
      <c r="E12" s="1">
        <v>3.9835030102799998E-2</v>
      </c>
      <c r="F12" s="1">
        <v>0.46543865357199998</v>
      </c>
      <c r="G12" s="1">
        <v>2.3069834469999999E-5</v>
      </c>
      <c r="H12" s="1">
        <v>1.4034804189999999E-5</v>
      </c>
      <c r="I12" s="1">
        <f t="shared" si="0"/>
        <v>7.1081924463766368</v>
      </c>
      <c r="J12" s="2">
        <f t="shared" si="1"/>
        <v>7.4513279159193262E-6</v>
      </c>
      <c r="K12" s="2">
        <f t="shared" si="2"/>
        <v>1144.1870770666346</v>
      </c>
      <c r="L12" s="6">
        <f t="shared" si="3"/>
        <v>8133.1019384468163</v>
      </c>
      <c r="M12" s="2">
        <v>0.106580097336</v>
      </c>
      <c r="N12">
        <v>9.1342470927E-2</v>
      </c>
    </row>
    <row r="13" spans="1:14" x14ac:dyDescent="0.25">
      <c r="A13" s="3">
        <v>1.35</v>
      </c>
      <c r="B13" s="3">
        <v>3.4099999999999998E-2</v>
      </c>
      <c r="C13" s="3">
        <v>1000</v>
      </c>
      <c r="D13" s="5">
        <v>2.21803979991E-8</v>
      </c>
      <c r="E13" s="1"/>
      <c r="F13" s="1">
        <v>0.470906352237</v>
      </c>
      <c r="G13" s="1"/>
      <c r="H13" s="1">
        <v>2.6700619840000001E-5</v>
      </c>
      <c r="I13" s="1" t="e">
        <f t="shared" si="0"/>
        <v>#DIV/0!</v>
      </c>
      <c r="J13" s="2">
        <f t="shared" si="1"/>
        <v>1.2573491491321271E-5</v>
      </c>
      <c r="K13" s="2">
        <f t="shared" si="2"/>
        <v>0</v>
      </c>
      <c r="L13" s="6">
        <f t="shared" si="3"/>
        <v>13386.482184758554</v>
      </c>
      <c r="M13" s="2"/>
      <c r="N13">
        <v>0.109110206391</v>
      </c>
    </row>
    <row r="14" spans="1:14" x14ac:dyDescent="0.25">
      <c r="A14" s="3">
        <v>1.4</v>
      </c>
      <c r="B14" s="3">
        <v>3.4099999999999998E-2</v>
      </c>
      <c r="C14" s="3">
        <v>1000</v>
      </c>
      <c r="D14" s="5">
        <v>1.8582804287899999E-8</v>
      </c>
      <c r="E14" s="1">
        <v>2.9415175028E-2</v>
      </c>
      <c r="F14" s="1">
        <v>0.47502332664899999</v>
      </c>
      <c r="G14" s="1">
        <v>2.4667161229999999E-5</v>
      </c>
      <c r="H14" s="1">
        <v>2.8101761589999999E-5</v>
      </c>
      <c r="I14" s="1">
        <f t="shared" si="0"/>
        <v>18.397460212858959</v>
      </c>
      <c r="J14" s="2">
        <f t="shared" si="1"/>
        <v>1.4074581140203237E-5</v>
      </c>
      <c r="K14" s="2">
        <f t="shared" si="2"/>
        <v>647.20684186689141</v>
      </c>
      <c r="L14" s="6">
        <f t="shared" si="3"/>
        <v>11906.962122736235</v>
      </c>
      <c r="M14" s="2">
        <v>0.12685350035500001</v>
      </c>
      <c r="N14">
        <v>0.12685350035500001</v>
      </c>
    </row>
    <row r="15" spans="1:14" x14ac:dyDescent="0.25">
      <c r="A15" s="3">
        <v>1.45</v>
      </c>
      <c r="B15" s="3">
        <v>3.4099999999999998E-2</v>
      </c>
      <c r="C15" s="3">
        <v>1000</v>
      </c>
      <c r="D15" s="5">
        <v>1.5179258772699999E-8</v>
      </c>
      <c r="E15" s="1"/>
      <c r="F15" s="1">
        <v>0.478221760853</v>
      </c>
      <c r="G15" s="1"/>
      <c r="H15" s="1">
        <v>4.0250268999999998E-5</v>
      </c>
      <c r="I15" s="1" t="e">
        <f t="shared" si="0"/>
        <v>#DIV/0!</v>
      </c>
      <c r="J15" s="2">
        <f t="shared" si="1"/>
        <v>1.924855451598692E-5</v>
      </c>
      <c r="K15" s="2">
        <f t="shared" si="2"/>
        <v>0</v>
      </c>
      <c r="L15" s="6">
        <f t="shared" si="3"/>
        <v>14024.581919932252</v>
      </c>
      <c r="M15" s="2"/>
      <c r="N15">
        <v>0.144138075324</v>
      </c>
    </row>
    <row r="16" spans="1:14" x14ac:dyDescent="0.25">
      <c r="A16" s="3">
        <v>1.5</v>
      </c>
      <c r="B16" s="3">
        <v>3.4099999999999998E-2</v>
      </c>
      <c r="C16" s="3">
        <v>1000</v>
      </c>
      <c r="D16" s="5">
        <v>1.20043081179E-8</v>
      </c>
      <c r="E16" s="1">
        <v>2.2998912913200002E-2</v>
      </c>
      <c r="F16" s="1">
        <v>0.480770216561</v>
      </c>
      <c r="G16" s="1">
        <v>2.9713407810000001E-5</v>
      </c>
      <c r="H16" s="1">
        <v>3.470996069E-5</v>
      </c>
      <c r="I16" s="1">
        <f t="shared" si="0"/>
        <v>24.419226602888624</v>
      </c>
      <c r="J16" s="2">
        <f t="shared" si="1"/>
        <v>1.7370891396331682E-5</v>
      </c>
      <c r="K16" s="2">
        <f t="shared" si="2"/>
        <v>393.76593636650824</v>
      </c>
      <c r="L16" s="6">
        <f t="shared" si="3"/>
        <v>9615.4596286323886</v>
      </c>
      <c r="M16" s="2">
        <v>0.16054767188399999</v>
      </c>
      <c r="N16">
        <v>0.16054767188399999</v>
      </c>
    </row>
    <row r="18" spans="3:12" x14ac:dyDescent="0.25">
      <c r="C18" s="10">
        <v>5.0134391530400001E-8</v>
      </c>
      <c r="D18">
        <f>ABS(C18-D7)</f>
        <v>0</v>
      </c>
      <c r="K18" s="7">
        <v>5318.97047097</v>
      </c>
      <c r="L18">
        <f>ABS(K2-K18)</f>
        <v>1.3137592759449035E-5</v>
      </c>
    </row>
    <row r="19" spans="3:12" x14ac:dyDescent="0.25">
      <c r="C19" s="10">
        <v>4.1948867536799998E-8</v>
      </c>
      <c r="D19">
        <f>ABS(C19-D8)</f>
        <v>0</v>
      </c>
      <c r="K19">
        <v>12452.303764300001</v>
      </c>
      <c r="L19">
        <f>ABS(K3-K19)</f>
        <v>1.0765397746581584E-5</v>
      </c>
    </row>
    <row r="20" spans="3:12" x14ac:dyDescent="0.25">
      <c r="C20" s="10">
        <v>3.3808652123E-8</v>
      </c>
      <c r="D20">
        <f>ABS(C20-D10)</f>
        <v>0</v>
      </c>
      <c r="K20">
        <v>15085.822797299999</v>
      </c>
      <c r="L20">
        <f>ABS(K5-K20)</f>
        <v>7.3408464231761172E-6</v>
      </c>
    </row>
    <row r="21" spans="3:12" x14ac:dyDescent="0.25">
      <c r="C21" s="10">
        <v>2.5938578555499999E-8</v>
      </c>
      <c r="D21">
        <f>ABS(C21-D12)</f>
        <v>0</v>
      </c>
      <c r="I21">
        <v>60.330953868100003</v>
      </c>
      <c r="J21">
        <f>ABS(I21-L7)</f>
        <v>1.2236634105988742E-6</v>
      </c>
      <c r="K21">
        <v>8746.9623659099998</v>
      </c>
      <c r="L21">
        <f>ABS(K7-K21)</f>
        <v>3.7665085983462632E-6</v>
      </c>
    </row>
    <row r="22" spans="3:12" x14ac:dyDescent="0.25">
      <c r="C22" s="10">
        <v>1.8582804287899999E-8</v>
      </c>
      <c r="D22">
        <f>ABS(C22-D14)</f>
        <v>0</v>
      </c>
      <c r="I22">
        <v>2449.4483602800001</v>
      </c>
      <c r="J22">
        <f>ABS(I22-L8)</f>
        <v>3.6595051824406255E-6</v>
      </c>
      <c r="K22">
        <v>2682.4709858699998</v>
      </c>
      <c r="L22">
        <f>ABS(K8-K22)</f>
        <v>6.3069364841794595E-7</v>
      </c>
    </row>
    <row r="23" spans="3:12" x14ac:dyDescent="0.25">
      <c r="C23" s="10">
        <v>1.20043081179E-8</v>
      </c>
      <c r="D23">
        <f t="shared" ref="D23" si="4">ABS(C23-D16)</f>
        <v>0</v>
      </c>
      <c r="I23">
        <v>14055.956132400001</v>
      </c>
      <c r="J23">
        <f>ABS(I23-L10)</f>
        <v>7.196904334705323E-7</v>
      </c>
      <c r="K23">
        <v>1555.62629221</v>
      </c>
      <c r="L23">
        <f>ABS(K10-K23)</f>
        <v>1.7426759768568445E-7</v>
      </c>
    </row>
    <row r="24" spans="3:12" x14ac:dyDescent="0.25">
      <c r="I24">
        <v>5689.9093270000003</v>
      </c>
      <c r="J24">
        <f>ABS(I24-L12)</f>
        <v>2443.192611446816</v>
      </c>
      <c r="K24">
        <v>1144.18707713</v>
      </c>
      <c r="L24">
        <f>ABS(K12-K24)</f>
        <v>6.3365405367221683E-8</v>
      </c>
    </row>
    <row r="25" spans="3:12" x14ac:dyDescent="0.25">
      <c r="I25">
        <v>11906.962123900001</v>
      </c>
      <c r="J25">
        <f>ABS(I25-L14)</f>
        <v>1.1637657735263929E-6</v>
      </c>
      <c r="K25">
        <v>647.20684185300001</v>
      </c>
      <c r="L25">
        <f>ABS(K14-K25)</f>
        <v>1.3891394701204263E-8</v>
      </c>
    </row>
    <row r="26" spans="3:12" x14ac:dyDescent="0.25">
      <c r="I26">
        <v>9615.4596280000005</v>
      </c>
      <c r="J26">
        <f t="shared" ref="J26" si="5">ABS(I26-L16)</f>
        <v>6.3238803704734892E-7</v>
      </c>
      <c r="K26">
        <v>393.76593636600001</v>
      </c>
      <c r="L26">
        <f t="shared" ref="L26" si="6">ABS(K16-K26)</f>
        <v>5.0823700803448446E-10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68FEE-D4F4-4D8E-8014-4C86F283E0EF}">
  <dimension ref="A1:O14"/>
  <sheetViews>
    <sheetView tabSelected="1" workbookViewId="0">
      <selection activeCell="J2" sqref="J2"/>
    </sheetView>
  </sheetViews>
  <sheetFormatPr defaultRowHeight="15" x14ac:dyDescent="0.25"/>
  <cols>
    <col min="1" max="1" width="9.140625" style="13"/>
    <col min="8" max="8" width="12" bestFit="1" customWidth="1"/>
    <col min="9" max="9" width="11" bestFit="1" customWidth="1"/>
    <col min="12" max="12" width="12" bestFit="1" customWidth="1"/>
    <col min="13" max="13" width="14.7109375" bestFit="1" customWidth="1"/>
  </cols>
  <sheetData>
    <row r="1" spans="1:15" ht="75" x14ac:dyDescent="0.25">
      <c r="A1" s="9" t="s">
        <v>12</v>
      </c>
      <c r="B1" s="9" t="s">
        <v>1</v>
      </c>
      <c r="C1" s="9" t="s">
        <v>2</v>
      </c>
      <c r="D1" s="9" t="s">
        <v>3</v>
      </c>
      <c r="E1" s="9" t="s">
        <v>13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0</v>
      </c>
      <c r="K1" s="9" t="s">
        <v>8</v>
      </c>
      <c r="L1" s="9" t="s">
        <v>9</v>
      </c>
      <c r="M1" s="8" t="s">
        <v>9</v>
      </c>
      <c r="N1" s="9" t="s">
        <v>11</v>
      </c>
      <c r="O1" s="9" t="s">
        <v>11</v>
      </c>
    </row>
    <row r="2" spans="1:15" x14ac:dyDescent="0.25">
      <c r="A2" s="16">
        <v>1</v>
      </c>
      <c r="B2" s="16">
        <v>1</v>
      </c>
      <c r="C2" s="16">
        <v>1.11E-2</v>
      </c>
      <c r="D2" s="16">
        <v>10000</v>
      </c>
      <c r="E2" s="17">
        <v>5.31218202498E-9</v>
      </c>
      <c r="F2" s="14">
        <v>0.32996425094699999</v>
      </c>
      <c r="G2" s="14">
        <v>0.10588332084800001</v>
      </c>
      <c r="H2" s="19">
        <v>1.0933118E-6</v>
      </c>
      <c r="I2" s="14">
        <v>2.517598E-8</v>
      </c>
      <c r="J2" s="14">
        <f t="shared" ref="J2:J6" si="0">(G2*I2)/(F2*H2)</f>
        <v>7.3892951383343359E-3</v>
      </c>
      <c r="K2" s="15">
        <f t="shared" ref="K2:K6" si="1">F2*H2+G2*I2</f>
        <v>3.6341952550651906E-7</v>
      </c>
      <c r="L2" s="18">
        <f t="shared" ref="L2:L6" si="2">(4.8*(10^16))*E2*F2*H2</f>
        <v>91.986715216737196</v>
      </c>
      <c r="M2" s="18">
        <f>(4.8*(10^16))*E2*G2*I2</f>
        <v>0.6797169875423813</v>
      </c>
      <c r="N2" s="15">
        <v>8.3452680136899995E-4</v>
      </c>
      <c r="O2" s="15"/>
    </row>
    <row r="3" spans="1:15" x14ac:dyDescent="0.25">
      <c r="A3" s="16">
        <v>2</v>
      </c>
      <c r="B3" s="16">
        <v>1</v>
      </c>
      <c r="C3" s="16">
        <v>1.3299999999999999E-2</v>
      </c>
      <c r="D3" s="16">
        <v>10000</v>
      </c>
      <c r="E3" s="17">
        <v>6.93613874235E-9</v>
      </c>
      <c r="F3" s="14">
        <v>0.47782701477599998</v>
      </c>
      <c r="G3" s="14">
        <v>7.6665746319900002E-2</v>
      </c>
      <c r="H3" s="14">
        <v>3.0743766999999999E-6</v>
      </c>
      <c r="I3" s="14">
        <v>2.0350186000000001E-7</v>
      </c>
      <c r="J3" s="14">
        <f t="shared" si="0"/>
        <v>1.0620426826302031E-2</v>
      </c>
      <c r="K3" s="15">
        <f t="shared" si="1"/>
        <v>1.4846218628322779E-6</v>
      </c>
      <c r="L3" s="15">
        <f t="shared" si="2"/>
        <v>489.08775388371544</v>
      </c>
      <c r="M3" s="18">
        <f t="shared" ref="M3:M6" si="3">(4.8*(10^16))*E3*G3*I3</f>
        <v>5.1943207017624173</v>
      </c>
      <c r="N3" s="15">
        <v>8.2736851705699996E-4</v>
      </c>
      <c r="O3" s="15">
        <v>8.2736851705699996E-4</v>
      </c>
    </row>
    <row r="4" spans="1:15" x14ac:dyDescent="0.25">
      <c r="A4" s="16">
        <v>3</v>
      </c>
      <c r="B4" s="16">
        <v>1</v>
      </c>
      <c r="C4" s="16"/>
      <c r="D4" s="16">
        <v>10000</v>
      </c>
      <c r="E4" s="17"/>
      <c r="F4" s="14"/>
      <c r="G4" s="14"/>
      <c r="H4" s="14"/>
      <c r="I4" s="14"/>
      <c r="J4" s="14" t="e">
        <f t="shared" si="0"/>
        <v>#DIV/0!</v>
      </c>
      <c r="K4" s="15">
        <f t="shared" si="1"/>
        <v>0</v>
      </c>
      <c r="L4" s="15">
        <f t="shared" si="2"/>
        <v>0</v>
      </c>
      <c r="M4" s="18">
        <f t="shared" si="3"/>
        <v>0</v>
      </c>
      <c r="N4" s="15"/>
      <c r="O4" s="15"/>
    </row>
    <row r="5" spans="1:15" x14ac:dyDescent="0.25">
      <c r="A5" s="16">
        <v>4</v>
      </c>
      <c r="B5" s="16">
        <v>1</v>
      </c>
      <c r="C5" s="16"/>
      <c r="D5" s="16">
        <v>10000</v>
      </c>
      <c r="E5" s="17"/>
      <c r="F5" s="14"/>
      <c r="G5" s="14"/>
      <c r="H5" s="14"/>
      <c r="I5" s="14"/>
      <c r="J5" s="14" t="e">
        <f t="shared" si="0"/>
        <v>#DIV/0!</v>
      </c>
      <c r="K5" s="15">
        <f t="shared" si="1"/>
        <v>0</v>
      </c>
      <c r="L5" s="15">
        <f t="shared" si="2"/>
        <v>0</v>
      </c>
      <c r="M5" s="18">
        <f t="shared" si="3"/>
        <v>0</v>
      </c>
      <c r="N5" s="15"/>
      <c r="O5" s="15"/>
    </row>
    <row r="6" spans="1:15" x14ac:dyDescent="0.25">
      <c r="A6" s="16">
        <v>5</v>
      </c>
      <c r="B6" s="16">
        <v>1</v>
      </c>
      <c r="C6" s="16"/>
      <c r="D6" s="16">
        <v>10000</v>
      </c>
      <c r="E6" s="17"/>
      <c r="F6" s="14"/>
      <c r="G6" s="14"/>
      <c r="H6" s="14"/>
      <c r="I6" s="14"/>
      <c r="J6" s="14" t="e">
        <f t="shared" si="0"/>
        <v>#DIV/0!</v>
      </c>
      <c r="K6" s="15">
        <f t="shared" si="1"/>
        <v>0</v>
      </c>
      <c r="L6" s="15">
        <f t="shared" si="2"/>
        <v>0</v>
      </c>
      <c r="M6" s="18">
        <f t="shared" si="3"/>
        <v>0</v>
      </c>
      <c r="N6" s="15"/>
      <c r="O6" s="15"/>
    </row>
    <row r="9" spans="1:15" x14ac:dyDescent="0.25">
      <c r="E9" s="10"/>
    </row>
    <row r="10" spans="1:15" x14ac:dyDescent="0.25">
      <c r="H10" s="21"/>
    </row>
    <row r="14" spans="1:15" ht="18" x14ac:dyDescent="0.25">
      <c r="K14" s="2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E8BA-5342-4C40-814F-F6C17614A61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2018-04-04T11:00:15Z</dcterms:modified>
</cp:coreProperties>
</file>