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2D6FC644-C4B4-408C-95DE-CA5CA9E0434D}" xr6:coauthVersionLast="47" xr6:coauthVersionMax="47" xr10:uidLastSave="{00000000-0000-0000-0000-000000000000}"/>
  <bookViews>
    <workbookView xWindow="-108" yWindow="-108" windowWidth="23256" windowHeight="12456" activeTab="2" xr2:uid="{0490FA34-D0BB-42B1-ACD5-B03C7C61783D}"/>
  </bookViews>
  <sheets>
    <sheet name="retaraunt_tips_datset." sheetId="1" r:id="rId1"/>
    <sheet name="pivot table" sheetId="3" r:id="rId2"/>
    <sheet name="Sheet4" sheetId="4" r:id="rId3"/>
  </sheets>
  <definedNames>
    <definedName name="_xlnm._FilterDatabase" localSheetId="0" hidden="1">'retaraunt_tips_datset.'!$A$1:$G$244</definedName>
    <definedName name="day_encoded">'retaraunt_tips_datset.'!$L$2:$L$244</definedName>
    <definedName name="sex_encoded">'retaraunt_tips_datset.'!$J$2:$J$244</definedName>
    <definedName name="size">'retaraunt_tips_datset.'!$N$2:$N$244</definedName>
    <definedName name="smoker_encoded">'retaraunt_tips_datset.'!$K$2:$K$244</definedName>
    <definedName name="time_encoded">'retaraunt_tips_datset.'!$M$2:$M$244</definedName>
    <definedName name="total_bill">'retaraunt_tips_datset.'!$O$2:$O$244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AA2" i="1"/>
  <c r="Z2" i="1"/>
  <c r="X2" i="1"/>
  <c r="L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T10" i="1" l="1"/>
  <c r="T9" i="1"/>
  <c r="L3" i="1"/>
  <c r="X3" i="1" s="1"/>
  <c r="L4" i="1"/>
  <c r="X4" i="1" s="1"/>
  <c r="L5" i="1"/>
  <c r="X5" i="1" s="1"/>
  <c r="L6" i="1"/>
  <c r="X6" i="1" s="1"/>
  <c r="L7" i="1"/>
  <c r="X7" i="1" s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X69" i="1" s="1"/>
  <c r="L70" i="1"/>
  <c r="X70" i="1" s="1"/>
  <c r="L71" i="1"/>
  <c r="X71" i="1" s="1"/>
  <c r="L72" i="1"/>
  <c r="X72" i="1" s="1"/>
  <c r="L73" i="1"/>
  <c r="X73" i="1" s="1"/>
  <c r="L74" i="1"/>
  <c r="X74" i="1" s="1"/>
  <c r="L75" i="1"/>
  <c r="X75" i="1" s="1"/>
  <c r="L76" i="1"/>
  <c r="X76" i="1" s="1"/>
  <c r="L77" i="1"/>
  <c r="X77" i="1" s="1"/>
  <c r="L78" i="1"/>
  <c r="X78" i="1" s="1"/>
  <c r="L79" i="1"/>
  <c r="X79" i="1" s="1"/>
  <c r="L80" i="1"/>
  <c r="X80" i="1" s="1"/>
  <c r="L81" i="1"/>
  <c r="X81" i="1" s="1"/>
  <c r="L82" i="1"/>
  <c r="X82" i="1" s="1"/>
  <c r="L83" i="1"/>
  <c r="X83" i="1" s="1"/>
  <c r="L84" i="1"/>
  <c r="X84" i="1" s="1"/>
  <c r="L85" i="1"/>
  <c r="X85" i="1" s="1"/>
  <c r="L86" i="1"/>
  <c r="X86" i="1" s="1"/>
  <c r="L87" i="1"/>
  <c r="X87" i="1" s="1"/>
  <c r="L88" i="1"/>
  <c r="X88" i="1" s="1"/>
  <c r="L89" i="1"/>
  <c r="X89" i="1" s="1"/>
  <c r="L90" i="1"/>
  <c r="X90" i="1" s="1"/>
  <c r="L91" i="1"/>
  <c r="X91" i="1" s="1"/>
  <c r="L92" i="1"/>
  <c r="X92" i="1" s="1"/>
  <c r="L93" i="1"/>
  <c r="X93" i="1" s="1"/>
  <c r="L94" i="1"/>
  <c r="X94" i="1" s="1"/>
  <c r="L95" i="1"/>
  <c r="X95" i="1" s="1"/>
  <c r="L96" i="1"/>
  <c r="X96" i="1" s="1"/>
  <c r="L97" i="1"/>
  <c r="X97" i="1" s="1"/>
  <c r="L98" i="1"/>
  <c r="X98" i="1" s="1"/>
  <c r="L99" i="1"/>
  <c r="X99" i="1" s="1"/>
  <c r="L100" i="1"/>
  <c r="X100" i="1" s="1"/>
  <c r="L101" i="1"/>
  <c r="X101" i="1" s="1"/>
  <c r="L102" i="1"/>
  <c r="X102" i="1" s="1"/>
  <c r="L103" i="1"/>
  <c r="X103" i="1" s="1"/>
  <c r="L104" i="1"/>
  <c r="X104" i="1" s="1"/>
  <c r="L105" i="1"/>
  <c r="X105" i="1" s="1"/>
  <c r="L106" i="1"/>
  <c r="X106" i="1" s="1"/>
  <c r="L107" i="1"/>
  <c r="X107" i="1" s="1"/>
  <c r="L108" i="1"/>
  <c r="X108" i="1" s="1"/>
  <c r="L109" i="1"/>
  <c r="X109" i="1" s="1"/>
  <c r="L110" i="1"/>
  <c r="X110" i="1" s="1"/>
  <c r="L111" i="1"/>
  <c r="X111" i="1" s="1"/>
  <c r="L112" i="1"/>
  <c r="X112" i="1" s="1"/>
  <c r="L113" i="1"/>
  <c r="X113" i="1" s="1"/>
  <c r="L114" i="1"/>
  <c r="X114" i="1" s="1"/>
  <c r="L115" i="1"/>
  <c r="X115" i="1" s="1"/>
  <c r="L116" i="1"/>
  <c r="X116" i="1" s="1"/>
  <c r="L117" i="1"/>
  <c r="X117" i="1" s="1"/>
  <c r="L118" i="1"/>
  <c r="X118" i="1" s="1"/>
  <c r="L119" i="1"/>
  <c r="X119" i="1" s="1"/>
  <c r="L120" i="1"/>
  <c r="X120" i="1" s="1"/>
  <c r="L121" i="1"/>
  <c r="X121" i="1" s="1"/>
  <c r="L122" i="1"/>
  <c r="X122" i="1" s="1"/>
  <c r="L123" i="1"/>
  <c r="X123" i="1" s="1"/>
  <c r="L124" i="1"/>
  <c r="X124" i="1" s="1"/>
  <c r="L125" i="1"/>
  <c r="X125" i="1" s="1"/>
  <c r="L126" i="1"/>
  <c r="X126" i="1" s="1"/>
  <c r="L127" i="1"/>
  <c r="X127" i="1" s="1"/>
  <c r="L128" i="1"/>
  <c r="X128" i="1" s="1"/>
  <c r="L129" i="1"/>
  <c r="X129" i="1" s="1"/>
  <c r="L130" i="1"/>
  <c r="X130" i="1" s="1"/>
  <c r="L131" i="1"/>
  <c r="X131" i="1" s="1"/>
  <c r="L132" i="1"/>
  <c r="X132" i="1" s="1"/>
  <c r="L133" i="1"/>
  <c r="X133" i="1" s="1"/>
  <c r="L134" i="1"/>
  <c r="X134" i="1" s="1"/>
  <c r="L135" i="1"/>
  <c r="X135" i="1" s="1"/>
  <c r="L136" i="1"/>
  <c r="X136" i="1" s="1"/>
  <c r="L137" i="1"/>
  <c r="X137" i="1" s="1"/>
  <c r="L138" i="1"/>
  <c r="X138" i="1" s="1"/>
  <c r="L139" i="1"/>
  <c r="X139" i="1" s="1"/>
  <c r="L140" i="1"/>
  <c r="X140" i="1" s="1"/>
  <c r="L141" i="1"/>
  <c r="X141" i="1" s="1"/>
  <c r="L142" i="1"/>
  <c r="X142" i="1" s="1"/>
  <c r="L143" i="1"/>
  <c r="X143" i="1" s="1"/>
  <c r="L144" i="1"/>
  <c r="X144" i="1" s="1"/>
  <c r="L145" i="1"/>
  <c r="X145" i="1" s="1"/>
  <c r="L146" i="1"/>
  <c r="X146" i="1" s="1"/>
  <c r="L147" i="1"/>
  <c r="X147" i="1" s="1"/>
  <c r="L148" i="1"/>
  <c r="X148" i="1" s="1"/>
  <c r="L149" i="1"/>
  <c r="X149" i="1" s="1"/>
  <c r="L150" i="1"/>
  <c r="X150" i="1" s="1"/>
  <c r="L151" i="1"/>
  <c r="X151" i="1" s="1"/>
  <c r="L152" i="1"/>
  <c r="X152" i="1" s="1"/>
  <c r="L153" i="1"/>
  <c r="X153" i="1" s="1"/>
  <c r="L154" i="1"/>
  <c r="X154" i="1" s="1"/>
  <c r="L155" i="1"/>
  <c r="X155" i="1" s="1"/>
  <c r="L156" i="1"/>
  <c r="X156" i="1" s="1"/>
  <c r="L157" i="1"/>
  <c r="X157" i="1" s="1"/>
  <c r="L158" i="1"/>
  <c r="X158" i="1" s="1"/>
  <c r="L159" i="1"/>
  <c r="X159" i="1" s="1"/>
  <c r="L160" i="1"/>
  <c r="X160" i="1" s="1"/>
  <c r="L161" i="1"/>
  <c r="X161" i="1" s="1"/>
  <c r="L162" i="1"/>
  <c r="X162" i="1" s="1"/>
  <c r="L163" i="1"/>
  <c r="X163" i="1" s="1"/>
  <c r="L164" i="1"/>
  <c r="X164" i="1" s="1"/>
  <c r="L165" i="1"/>
  <c r="X165" i="1" s="1"/>
  <c r="L166" i="1"/>
  <c r="X166" i="1" s="1"/>
  <c r="L167" i="1"/>
  <c r="X167" i="1" s="1"/>
  <c r="L168" i="1"/>
  <c r="X168" i="1" s="1"/>
  <c r="L169" i="1"/>
  <c r="X169" i="1" s="1"/>
  <c r="L170" i="1"/>
  <c r="X170" i="1" s="1"/>
  <c r="L171" i="1"/>
  <c r="X171" i="1" s="1"/>
  <c r="L172" i="1"/>
  <c r="X172" i="1" s="1"/>
  <c r="L173" i="1"/>
  <c r="X173" i="1" s="1"/>
  <c r="L174" i="1"/>
  <c r="X174" i="1" s="1"/>
  <c r="L175" i="1"/>
  <c r="X175" i="1" s="1"/>
  <c r="L176" i="1"/>
  <c r="X176" i="1" s="1"/>
  <c r="L177" i="1"/>
  <c r="X177" i="1" s="1"/>
  <c r="L178" i="1"/>
  <c r="X178" i="1" s="1"/>
  <c r="L179" i="1"/>
  <c r="X179" i="1" s="1"/>
  <c r="L180" i="1"/>
  <c r="X180" i="1" s="1"/>
  <c r="L181" i="1"/>
  <c r="X181" i="1" s="1"/>
  <c r="L182" i="1"/>
  <c r="X182" i="1" s="1"/>
  <c r="L183" i="1"/>
  <c r="X183" i="1" s="1"/>
  <c r="L184" i="1"/>
  <c r="X184" i="1" s="1"/>
  <c r="L185" i="1"/>
  <c r="X185" i="1" s="1"/>
  <c r="L186" i="1"/>
  <c r="X186" i="1" s="1"/>
  <c r="L187" i="1"/>
  <c r="X187" i="1" s="1"/>
  <c r="L188" i="1"/>
  <c r="X188" i="1" s="1"/>
  <c r="L189" i="1"/>
  <c r="X189" i="1" s="1"/>
  <c r="L190" i="1"/>
  <c r="X190" i="1" s="1"/>
  <c r="L191" i="1"/>
  <c r="X191" i="1" s="1"/>
  <c r="L192" i="1"/>
  <c r="X192" i="1" s="1"/>
  <c r="L193" i="1"/>
  <c r="X193" i="1" s="1"/>
  <c r="L194" i="1"/>
  <c r="X194" i="1" s="1"/>
  <c r="L195" i="1"/>
  <c r="X195" i="1" s="1"/>
  <c r="L196" i="1"/>
  <c r="X196" i="1" s="1"/>
  <c r="L197" i="1"/>
  <c r="X197" i="1" s="1"/>
  <c r="L198" i="1"/>
  <c r="X198" i="1" s="1"/>
  <c r="L199" i="1"/>
  <c r="X199" i="1" s="1"/>
  <c r="L200" i="1"/>
  <c r="X200" i="1" s="1"/>
  <c r="L201" i="1"/>
  <c r="X201" i="1" s="1"/>
  <c r="L202" i="1"/>
  <c r="X202" i="1" s="1"/>
  <c r="L203" i="1"/>
  <c r="X203" i="1" s="1"/>
  <c r="L204" i="1"/>
  <c r="X204" i="1" s="1"/>
  <c r="L205" i="1"/>
  <c r="X205" i="1" s="1"/>
  <c r="L206" i="1"/>
  <c r="X206" i="1" s="1"/>
  <c r="L207" i="1"/>
  <c r="X207" i="1" s="1"/>
  <c r="L208" i="1"/>
  <c r="X208" i="1" s="1"/>
  <c r="L209" i="1"/>
  <c r="X209" i="1" s="1"/>
  <c r="L210" i="1"/>
  <c r="X210" i="1" s="1"/>
  <c r="L211" i="1"/>
  <c r="X211" i="1" s="1"/>
  <c r="L212" i="1"/>
  <c r="X212" i="1" s="1"/>
  <c r="L213" i="1"/>
  <c r="X213" i="1" s="1"/>
  <c r="L214" i="1"/>
  <c r="X214" i="1" s="1"/>
  <c r="L215" i="1"/>
  <c r="X215" i="1" s="1"/>
  <c r="L216" i="1"/>
  <c r="X216" i="1" s="1"/>
  <c r="L217" i="1"/>
  <c r="X217" i="1" s="1"/>
  <c r="L218" i="1"/>
  <c r="X218" i="1" s="1"/>
  <c r="L219" i="1"/>
  <c r="X219" i="1" s="1"/>
  <c r="L220" i="1"/>
  <c r="X220" i="1" s="1"/>
  <c r="L221" i="1"/>
  <c r="X221" i="1" s="1"/>
  <c r="L222" i="1"/>
  <c r="X222" i="1" s="1"/>
  <c r="L223" i="1"/>
  <c r="X223" i="1" s="1"/>
  <c r="L224" i="1"/>
  <c r="X224" i="1" s="1"/>
  <c r="L225" i="1"/>
  <c r="X225" i="1" s="1"/>
  <c r="L226" i="1"/>
  <c r="X226" i="1" s="1"/>
  <c r="L227" i="1"/>
  <c r="X227" i="1" s="1"/>
  <c r="L228" i="1"/>
  <c r="X228" i="1" s="1"/>
  <c r="L229" i="1"/>
  <c r="X229" i="1" s="1"/>
  <c r="L230" i="1"/>
  <c r="X230" i="1" s="1"/>
  <c r="L231" i="1"/>
  <c r="X231" i="1" s="1"/>
  <c r="L232" i="1"/>
  <c r="X232" i="1" s="1"/>
  <c r="L233" i="1"/>
  <c r="X233" i="1" s="1"/>
  <c r="L234" i="1"/>
  <c r="X234" i="1" s="1"/>
  <c r="L235" i="1"/>
  <c r="X235" i="1" s="1"/>
  <c r="L236" i="1"/>
  <c r="X236" i="1" s="1"/>
  <c r="L237" i="1"/>
  <c r="X237" i="1" s="1"/>
  <c r="L238" i="1"/>
  <c r="X238" i="1" s="1"/>
  <c r="L239" i="1"/>
  <c r="X239" i="1" s="1"/>
  <c r="L240" i="1"/>
  <c r="X240" i="1" s="1"/>
  <c r="L241" i="1"/>
  <c r="X241" i="1" s="1"/>
  <c r="L242" i="1"/>
  <c r="X242" i="1" s="1"/>
  <c r="L243" i="1"/>
  <c r="X243" i="1" s="1"/>
  <c r="L244" i="1"/>
  <c r="X244" i="1" s="1"/>
  <c r="R9" i="1"/>
  <c r="R8" i="1"/>
  <c r="R7" i="1"/>
  <c r="R6" i="1"/>
  <c r="T7" i="1" l="1"/>
  <c r="M3" i="1"/>
  <c r="Y3" i="1" s="1"/>
  <c r="M4" i="1"/>
  <c r="Y4" i="1" s="1"/>
  <c r="M5" i="1"/>
  <c r="Y5" i="1" s="1"/>
  <c r="M6" i="1"/>
  <c r="Y6" i="1" s="1"/>
  <c r="M7" i="1"/>
  <c r="Y7" i="1" s="1"/>
  <c r="M8" i="1"/>
  <c r="Y8" i="1" s="1"/>
  <c r="M9" i="1"/>
  <c r="Y9" i="1" s="1"/>
  <c r="M10" i="1"/>
  <c r="Y10" i="1" s="1"/>
  <c r="M11" i="1"/>
  <c r="Y11" i="1" s="1"/>
  <c r="M12" i="1"/>
  <c r="Y12" i="1" s="1"/>
  <c r="M13" i="1"/>
  <c r="Y13" i="1" s="1"/>
  <c r="M14" i="1"/>
  <c r="Y14" i="1" s="1"/>
  <c r="M15" i="1"/>
  <c r="Y15" i="1" s="1"/>
  <c r="M16" i="1"/>
  <c r="Y16" i="1" s="1"/>
  <c r="M17" i="1"/>
  <c r="Y17" i="1" s="1"/>
  <c r="M18" i="1"/>
  <c r="Y18" i="1" s="1"/>
  <c r="M19" i="1"/>
  <c r="Y19" i="1" s="1"/>
  <c r="M20" i="1"/>
  <c r="Y20" i="1" s="1"/>
  <c r="M21" i="1"/>
  <c r="Y21" i="1" s="1"/>
  <c r="M22" i="1"/>
  <c r="Y22" i="1" s="1"/>
  <c r="M23" i="1"/>
  <c r="Y23" i="1" s="1"/>
  <c r="M24" i="1"/>
  <c r="Y24" i="1" s="1"/>
  <c r="M25" i="1"/>
  <c r="Y25" i="1" s="1"/>
  <c r="M26" i="1"/>
  <c r="Y26" i="1" s="1"/>
  <c r="M27" i="1"/>
  <c r="Y27" i="1" s="1"/>
  <c r="M28" i="1"/>
  <c r="Y28" i="1" s="1"/>
  <c r="M29" i="1"/>
  <c r="Y29" i="1" s="1"/>
  <c r="M30" i="1"/>
  <c r="Y30" i="1" s="1"/>
  <c r="M31" i="1"/>
  <c r="Y31" i="1" s="1"/>
  <c r="M32" i="1"/>
  <c r="Y32" i="1" s="1"/>
  <c r="M33" i="1"/>
  <c r="Y33" i="1" s="1"/>
  <c r="M34" i="1"/>
  <c r="Y34" i="1" s="1"/>
  <c r="M35" i="1"/>
  <c r="Y35" i="1" s="1"/>
  <c r="M36" i="1"/>
  <c r="Y36" i="1" s="1"/>
  <c r="M37" i="1"/>
  <c r="Y37" i="1" s="1"/>
  <c r="M38" i="1"/>
  <c r="Y38" i="1" s="1"/>
  <c r="M39" i="1"/>
  <c r="Y39" i="1" s="1"/>
  <c r="M40" i="1"/>
  <c r="Y40" i="1" s="1"/>
  <c r="M41" i="1"/>
  <c r="Y41" i="1" s="1"/>
  <c r="M42" i="1"/>
  <c r="Y42" i="1" s="1"/>
  <c r="M43" i="1"/>
  <c r="Y43" i="1" s="1"/>
  <c r="M44" i="1"/>
  <c r="Y44" i="1" s="1"/>
  <c r="M45" i="1"/>
  <c r="Y45" i="1" s="1"/>
  <c r="M46" i="1"/>
  <c r="Y46" i="1" s="1"/>
  <c r="M47" i="1"/>
  <c r="Y47" i="1" s="1"/>
  <c r="M48" i="1"/>
  <c r="Y48" i="1" s="1"/>
  <c r="M49" i="1"/>
  <c r="Y49" i="1" s="1"/>
  <c r="M50" i="1"/>
  <c r="Y50" i="1" s="1"/>
  <c r="M51" i="1"/>
  <c r="Y51" i="1" s="1"/>
  <c r="M52" i="1"/>
  <c r="Y52" i="1" s="1"/>
  <c r="M53" i="1"/>
  <c r="Y53" i="1" s="1"/>
  <c r="M54" i="1"/>
  <c r="Y54" i="1" s="1"/>
  <c r="M55" i="1"/>
  <c r="Y55" i="1" s="1"/>
  <c r="M56" i="1"/>
  <c r="Y56" i="1" s="1"/>
  <c r="M57" i="1"/>
  <c r="Y57" i="1" s="1"/>
  <c r="M58" i="1"/>
  <c r="Y58" i="1" s="1"/>
  <c r="M59" i="1"/>
  <c r="Y59" i="1" s="1"/>
  <c r="M60" i="1"/>
  <c r="Y60" i="1" s="1"/>
  <c r="M61" i="1"/>
  <c r="Y61" i="1" s="1"/>
  <c r="M62" i="1"/>
  <c r="Y62" i="1" s="1"/>
  <c r="M63" i="1"/>
  <c r="Y63" i="1" s="1"/>
  <c r="M64" i="1"/>
  <c r="Y64" i="1" s="1"/>
  <c r="M65" i="1"/>
  <c r="Y65" i="1" s="1"/>
  <c r="M66" i="1"/>
  <c r="Y66" i="1" s="1"/>
  <c r="M67" i="1"/>
  <c r="Y67" i="1" s="1"/>
  <c r="M68" i="1"/>
  <c r="Y68" i="1" s="1"/>
  <c r="M69" i="1"/>
  <c r="Y69" i="1" s="1"/>
  <c r="M70" i="1"/>
  <c r="Y70" i="1" s="1"/>
  <c r="M71" i="1"/>
  <c r="Y71" i="1" s="1"/>
  <c r="M72" i="1"/>
  <c r="Y72" i="1" s="1"/>
  <c r="M73" i="1"/>
  <c r="Y73" i="1" s="1"/>
  <c r="M74" i="1"/>
  <c r="Y74" i="1" s="1"/>
  <c r="M75" i="1"/>
  <c r="Y75" i="1" s="1"/>
  <c r="M76" i="1"/>
  <c r="Y76" i="1" s="1"/>
  <c r="M77" i="1"/>
  <c r="Y77" i="1" s="1"/>
  <c r="M78" i="1"/>
  <c r="Y78" i="1" s="1"/>
  <c r="M79" i="1"/>
  <c r="Y79" i="1" s="1"/>
  <c r="M80" i="1"/>
  <c r="Y80" i="1" s="1"/>
  <c r="M81" i="1"/>
  <c r="Y81" i="1" s="1"/>
  <c r="M82" i="1"/>
  <c r="Y82" i="1" s="1"/>
  <c r="M83" i="1"/>
  <c r="Y83" i="1" s="1"/>
  <c r="M84" i="1"/>
  <c r="Y84" i="1" s="1"/>
  <c r="M85" i="1"/>
  <c r="Y85" i="1" s="1"/>
  <c r="M86" i="1"/>
  <c r="Y86" i="1" s="1"/>
  <c r="M87" i="1"/>
  <c r="Y87" i="1" s="1"/>
  <c r="M88" i="1"/>
  <c r="Y88" i="1" s="1"/>
  <c r="M89" i="1"/>
  <c r="Y89" i="1" s="1"/>
  <c r="M90" i="1"/>
  <c r="Y90" i="1" s="1"/>
  <c r="M91" i="1"/>
  <c r="Y91" i="1" s="1"/>
  <c r="M92" i="1"/>
  <c r="Y92" i="1" s="1"/>
  <c r="M93" i="1"/>
  <c r="Y93" i="1" s="1"/>
  <c r="M94" i="1"/>
  <c r="Y94" i="1" s="1"/>
  <c r="M95" i="1"/>
  <c r="Y95" i="1" s="1"/>
  <c r="M96" i="1"/>
  <c r="Y96" i="1" s="1"/>
  <c r="M97" i="1"/>
  <c r="Y97" i="1" s="1"/>
  <c r="M98" i="1"/>
  <c r="Y98" i="1" s="1"/>
  <c r="M99" i="1"/>
  <c r="Y99" i="1" s="1"/>
  <c r="M100" i="1"/>
  <c r="Y100" i="1" s="1"/>
  <c r="M101" i="1"/>
  <c r="Y101" i="1" s="1"/>
  <c r="M102" i="1"/>
  <c r="Y102" i="1" s="1"/>
  <c r="M103" i="1"/>
  <c r="Y103" i="1" s="1"/>
  <c r="M104" i="1"/>
  <c r="Y104" i="1" s="1"/>
  <c r="M105" i="1"/>
  <c r="Y105" i="1" s="1"/>
  <c r="M106" i="1"/>
  <c r="Y106" i="1" s="1"/>
  <c r="M107" i="1"/>
  <c r="Y107" i="1" s="1"/>
  <c r="M108" i="1"/>
  <c r="Y108" i="1" s="1"/>
  <c r="M109" i="1"/>
  <c r="Y109" i="1" s="1"/>
  <c r="M110" i="1"/>
  <c r="Y110" i="1" s="1"/>
  <c r="M111" i="1"/>
  <c r="Y111" i="1" s="1"/>
  <c r="M112" i="1"/>
  <c r="Y112" i="1" s="1"/>
  <c r="M113" i="1"/>
  <c r="Y113" i="1" s="1"/>
  <c r="M114" i="1"/>
  <c r="Y114" i="1" s="1"/>
  <c r="M115" i="1"/>
  <c r="Y115" i="1" s="1"/>
  <c r="M116" i="1"/>
  <c r="Y116" i="1" s="1"/>
  <c r="M117" i="1"/>
  <c r="Y117" i="1" s="1"/>
  <c r="M118" i="1"/>
  <c r="Y118" i="1" s="1"/>
  <c r="M119" i="1"/>
  <c r="Y119" i="1" s="1"/>
  <c r="M120" i="1"/>
  <c r="Y120" i="1" s="1"/>
  <c r="M121" i="1"/>
  <c r="Y121" i="1" s="1"/>
  <c r="M122" i="1"/>
  <c r="Y122" i="1" s="1"/>
  <c r="M123" i="1"/>
  <c r="Y123" i="1" s="1"/>
  <c r="M124" i="1"/>
  <c r="Y124" i="1" s="1"/>
  <c r="M125" i="1"/>
  <c r="Y125" i="1" s="1"/>
  <c r="M126" i="1"/>
  <c r="Y126" i="1" s="1"/>
  <c r="M127" i="1"/>
  <c r="Y127" i="1" s="1"/>
  <c r="M128" i="1"/>
  <c r="Y128" i="1" s="1"/>
  <c r="M129" i="1"/>
  <c r="Y129" i="1" s="1"/>
  <c r="M130" i="1"/>
  <c r="Y130" i="1" s="1"/>
  <c r="M131" i="1"/>
  <c r="Y131" i="1" s="1"/>
  <c r="M132" i="1"/>
  <c r="Y132" i="1" s="1"/>
  <c r="M133" i="1"/>
  <c r="Y133" i="1" s="1"/>
  <c r="M134" i="1"/>
  <c r="Y134" i="1" s="1"/>
  <c r="M135" i="1"/>
  <c r="Y135" i="1" s="1"/>
  <c r="M136" i="1"/>
  <c r="Y136" i="1" s="1"/>
  <c r="M137" i="1"/>
  <c r="Y137" i="1" s="1"/>
  <c r="M138" i="1"/>
  <c r="Y138" i="1" s="1"/>
  <c r="M139" i="1"/>
  <c r="Y139" i="1" s="1"/>
  <c r="M140" i="1"/>
  <c r="Y140" i="1" s="1"/>
  <c r="M141" i="1"/>
  <c r="Y141" i="1" s="1"/>
  <c r="M142" i="1"/>
  <c r="Y142" i="1" s="1"/>
  <c r="M143" i="1"/>
  <c r="Y143" i="1" s="1"/>
  <c r="M144" i="1"/>
  <c r="Y144" i="1" s="1"/>
  <c r="M145" i="1"/>
  <c r="Y145" i="1" s="1"/>
  <c r="M146" i="1"/>
  <c r="Y146" i="1" s="1"/>
  <c r="M147" i="1"/>
  <c r="Y147" i="1" s="1"/>
  <c r="M148" i="1"/>
  <c r="Y148" i="1" s="1"/>
  <c r="M149" i="1"/>
  <c r="Y149" i="1" s="1"/>
  <c r="M150" i="1"/>
  <c r="Y150" i="1" s="1"/>
  <c r="M151" i="1"/>
  <c r="Y151" i="1" s="1"/>
  <c r="M152" i="1"/>
  <c r="Y152" i="1" s="1"/>
  <c r="M153" i="1"/>
  <c r="Y153" i="1" s="1"/>
  <c r="M154" i="1"/>
  <c r="Y154" i="1" s="1"/>
  <c r="M155" i="1"/>
  <c r="Y155" i="1" s="1"/>
  <c r="M156" i="1"/>
  <c r="Y156" i="1" s="1"/>
  <c r="M157" i="1"/>
  <c r="Y157" i="1" s="1"/>
  <c r="M158" i="1"/>
  <c r="Y158" i="1" s="1"/>
  <c r="M159" i="1"/>
  <c r="Y159" i="1" s="1"/>
  <c r="M160" i="1"/>
  <c r="Y160" i="1" s="1"/>
  <c r="M161" i="1"/>
  <c r="Y161" i="1" s="1"/>
  <c r="M162" i="1"/>
  <c r="Y162" i="1" s="1"/>
  <c r="M163" i="1"/>
  <c r="Y163" i="1" s="1"/>
  <c r="M164" i="1"/>
  <c r="Y164" i="1" s="1"/>
  <c r="M165" i="1"/>
  <c r="Y165" i="1" s="1"/>
  <c r="M166" i="1"/>
  <c r="Y166" i="1" s="1"/>
  <c r="M167" i="1"/>
  <c r="Y167" i="1" s="1"/>
  <c r="M168" i="1"/>
  <c r="Y168" i="1" s="1"/>
  <c r="M169" i="1"/>
  <c r="Y169" i="1" s="1"/>
  <c r="M170" i="1"/>
  <c r="Y170" i="1" s="1"/>
  <c r="M171" i="1"/>
  <c r="Y171" i="1" s="1"/>
  <c r="M172" i="1"/>
  <c r="Y172" i="1" s="1"/>
  <c r="M173" i="1"/>
  <c r="Y173" i="1" s="1"/>
  <c r="M174" i="1"/>
  <c r="Y174" i="1" s="1"/>
  <c r="M175" i="1"/>
  <c r="Y175" i="1" s="1"/>
  <c r="M176" i="1"/>
  <c r="Y176" i="1" s="1"/>
  <c r="M177" i="1"/>
  <c r="Y177" i="1" s="1"/>
  <c r="M178" i="1"/>
  <c r="Y178" i="1" s="1"/>
  <c r="M179" i="1"/>
  <c r="Y179" i="1" s="1"/>
  <c r="M180" i="1"/>
  <c r="Y180" i="1" s="1"/>
  <c r="M181" i="1"/>
  <c r="Y181" i="1" s="1"/>
  <c r="M182" i="1"/>
  <c r="Y182" i="1" s="1"/>
  <c r="M183" i="1"/>
  <c r="Y183" i="1" s="1"/>
  <c r="M184" i="1"/>
  <c r="Y184" i="1" s="1"/>
  <c r="M185" i="1"/>
  <c r="Y185" i="1" s="1"/>
  <c r="M186" i="1"/>
  <c r="Y186" i="1" s="1"/>
  <c r="M187" i="1"/>
  <c r="Y187" i="1" s="1"/>
  <c r="M188" i="1"/>
  <c r="Y188" i="1" s="1"/>
  <c r="M189" i="1"/>
  <c r="Y189" i="1" s="1"/>
  <c r="M190" i="1"/>
  <c r="Y190" i="1" s="1"/>
  <c r="M191" i="1"/>
  <c r="Y191" i="1" s="1"/>
  <c r="M192" i="1"/>
  <c r="Y192" i="1" s="1"/>
  <c r="M193" i="1"/>
  <c r="Y193" i="1" s="1"/>
  <c r="M194" i="1"/>
  <c r="Y194" i="1" s="1"/>
  <c r="M195" i="1"/>
  <c r="Y195" i="1" s="1"/>
  <c r="M196" i="1"/>
  <c r="Y196" i="1" s="1"/>
  <c r="M197" i="1"/>
  <c r="Y197" i="1" s="1"/>
  <c r="M198" i="1"/>
  <c r="Y198" i="1" s="1"/>
  <c r="M199" i="1"/>
  <c r="Y199" i="1" s="1"/>
  <c r="M200" i="1"/>
  <c r="Y200" i="1" s="1"/>
  <c r="M201" i="1"/>
  <c r="Y201" i="1" s="1"/>
  <c r="M202" i="1"/>
  <c r="Y202" i="1" s="1"/>
  <c r="M203" i="1"/>
  <c r="Y203" i="1" s="1"/>
  <c r="M204" i="1"/>
  <c r="Y204" i="1" s="1"/>
  <c r="M205" i="1"/>
  <c r="Y205" i="1" s="1"/>
  <c r="M206" i="1"/>
  <c r="Y206" i="1" s="1"/>
  <c r="M207" i="1"/>
  <c r="Y207" i="1" s="1"/>
  <c r="M208" i="1"/>
  <c r="Y208" i="1" s="1"/>
  <c r="M209" i="1"/>
  <c r="Y209" i="1" s="1"/>
  <c r="M210" i="1"/>
  <c r="Y210" i="1" s="1"/>
  <c r="M211" i="1"/>
  <c r="Y211" i="1" s="1"/>
  <c r="M212" i="1"/>
  <c r="Y212" i="1" s="1"/>
  <c r="M213" i="1"/>
  <c r="Y213" i="1" s="1"/>
  <c r="M214" i="1"/>
  <c r="Y214" i="1" s="1"/>
  <c r="M215" i="1"/>
  <c r="Y215" i="1" s="1"/>
  <c r="M216" i="1"/>
  <c r="Y216" i="1" s="1"/>
  <c r="M217" i="1"/>
  <c r="Y217" i="1" s="1"/>
  <c r="M218" i="1"/>
  <c r="Y218" i="1" s="1"/>
  <c r="M219" i="1"/>
  <c r="Y219" i="1" s="1"/>
  <c r="M220" i="1"/>
  <c r="Y220" i="1" s="1"/>
  <c r="M221" i="1"/>
  <c r="Y221" i="1" s="1"/>
  <c r="M222" i="1"/>
  <c r="Y222" i="1" s="1"/>
  <c r="M223" i="1"/>
  <c r="Y223" i="1" s="1"/>
  <c r="M224" i="1"/>
  <c r="Y224" i="1" s="1"/>
  <c r="M225" i="1"/>
  <c r="Y225" i="1" s="1"/>
  <c r="M226" i="1"/>
  <c r="Y226" i="1" s="1"/>
  <c r="M227" i="1"/>
  <c r="Y227" i="1" s="1"/>
  <c r="M228" i="1"/>
  <c r="Y228" i="1" s="1"/>
  <c r="M229" i="1"/>
  <c r="Y229" i="1" s="1"/>
  <c r="M230" i="1"/>
  <c r="Y230" i="1" s="1"/>
  <c r="M231" i="1"/>
  <c r="Y231" i="1" s="1"/>
  <c r="M232" i="1"/>
  <c r="Y232" i="1" s="1"/>
  <c r="M233" i="1"/>
  <c r="Y233" i="1" s="1"/>
  <c r="M234" i="1"/>
  <c r="Y234" i="1" s="1"/>
  <c r="M235" i="1"/>
  <c r="Y235" i="1" s="1"/>
  <c r="M236" i="1"/>
  <c r="Y236" i="1" s="1"/>
  <c r="M237" i="1"/>
  <c r="Y237" i="1" s="1"/>
  <c r="M238" i="1"/>
  <c r="Y238" i="1" s="1"/>
  <c r="M239" i="1"/>
  <c r="Y239" i="1" s="1"/>
  <c r="M240" i="1"/>
  <c r="Y240" i="1" s="1"/>
  <c r="M241" i="1"/>
  <c r="Y241" i="1" s="1"/>
  <c r="M242" i="1"/>
  <c r="Y242" i="1" s="1"/>
  <c r="M243" i="1"/>
  <c r="Y243" i="1" s="1"/>
  <c r="M244" i="1"/>
  <c r="Y244" i="1" s="1"/>
  <c r="M2" i="1"/>
  <c r="Y2" i="1" s="1"/>
  <c r="K3" i="1"/>
  <c r="W3" i="1" s="1"/>
  <c r="K4" i="1"/>
  <c r="W4" i="1" s="1"/>
  <c r="K5" i="1"/>
  <c r="W5" i="1" s="1"/>
  <c r="K6" i="1"/>
  <c r="W6" i="1" s="1"/>
  <c r="K7" i="1"/>
  <c r="W7" i="1" s="1"/>
  <c r="K8" i="1"/>
  <c r="W8" i="1" s="1"/>
  <c r="K9" i="1"/>
  <c r="W9" i="1" s="1"/>
  <c r="K10" i="1"/>
  <c r="W10" i="1" s="1"/>
  <c r="K11" i="1"/>
  <c r="W11" i="1" s="1"/>
  <c r="K12" i="1"/>
  <c r="W12" i="1" s="1"/>
  <c r="K13" i="1"/>
  <c r="W13" i="1" s="1"/>
  <c r="K14" i="1"/>
  <c r="W14" i="1" s="1"/>
  <c r="K15" i="1"/>
  <c r="W15" i="1" s="1"/>
  <c r="K16" i="1"/>
  <c r="W16" i="1" s="1"/>
  <c r="K17" i="1"/>
  <c r="W17" i="1" s="1"/>
  <c r="K18" i="1"/>
  <c r="W18" i="1" s="1"/>
  <c r="K19" i="1"/>
  <c r="W19" i="1" s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K47" i="1"/>
  <c r="W47" i="1" s="1"/>
  <c r="K48" i="1"/>
  <c r="W48" i="1" s="1"/>
  <c r="K49" i="1"/>
  <c r="W49" i="1" s="1"/>
  <c r="K50" i="1"/>
  <c r="W50" i="1" s="1"/>
  <c r="K51" i="1"/>
  <c r="W51" i="1" s="1"/>
  <c r="K52" i="1"/>
  <c r="W52" i="1" s="1"/>
  <c r="K53" i="1"/>
  <c r="W53" i="1" s="1"/>
  <c r="K54" i="1"/>
  <c r="W54" i="1" s="1"/>
  <c r="K55" i="1"/>
  <c r="W55" i="1" s="1"/>
  <c r="K56" i="1"/>
  <c r="W56" i="1" s="1"/>
  <c r="K57" i="1"/>
  <c r="W57" i="1" s="1"/>
  <c r="K58" i="1"/>
  <c r="W58" i="1" s="1"/>
  <c r="K59" i="1"/>
  <c r="W59" i="1" s="1"/>
  <c r="K60" i="1"/>
  <c r="W60" i="1" s="1"/>
  <c r="K61" i="1"/>
  <c r="W61" i="1" s="1"/>
  <c r="K62" i="1"/>
  <c r="W62" i="1" s="1"/>
  <c r="K63" i="1"/>
  <c r="W63" i="1" s="1"/>
  <c r="K64" i="1"/>
  <c r="W64" i="1" s="1"/>
  <c r="K65" i="1"/>
  <c r="W65" i="1" s="1"/>
  <c r="K66" i="1"/>
  <c r="W66" i="1" s="1"/>
  <c r="K67" i="1"/>
  <c r="W67" i="1" s="1"/>
  <c r="K68" i="1"/>
  <c r="W68" i="1" s="1"/>
  <c r="K69" i="1"/>
  <c r="W69" i="1" s="1"/>
  <c r="K70" i="1"/>
  <c r="W70" i="1" s="1"/>
  <c r="K71" i="1"/>
  <c r="W71" i="1" s="1"/>
  <c r="K72" i="1"/>
  <c r="W72" i="1" s="1"/>
  <c r="K73" i="1"/>
  <c r="W73" i="1" s="1"/>
  <c r="K74" i="1"/>
  <c r="W74" i="1" s="1"/>
  <c r="K75" i="1"/>
  <c r="W75" i="1" s="1"/>
  <c r="K76" i="1"/>
  <c r="W76" i="1" s="1"/>
  <c r="K77" i="1"/>
  <c r="W77" i="1" s="1"/>
  <c r="K78" i="1"/>
  <c r="W78" i="1" s="1"/>
  <c r="K79" i="1"/>
  <c r="W79" i="1" s="1"/>
  <c r="K80" i="1"/>
  <c r="W80" i="1" s="1"/>
  <c r="K81" i="1"/>
  <c r="W81" i="1" s="1"/>
  <c r="K82" i="1"/>
  <c r="W82" i="1" s="1"/>
  <c r="K83" i="1"/>
  <c r="W83" i="1" s="1"/>
  <c r="K84" i="1"/>
  <c r="W84" i="1" s="1"/>
  <c r="K85" i="1"/>
  <c r="W85" i="1" s="1"/>
  <c r="K86" i="1"/>
  <c r="W86" i="1" s="1"/>
  <c r="K87" i="1"/>
  <c r="W87" i="1" s="1"/>
  <c r="K88" i="1"/>
  <c r="W88" i="1" s="1"/>
  <c r="K89" i="1"/>
  <c r="W89" i="1" s="1"/>
  <c r="K90" i="1"/>
  <c r="W90" i="1" s="1"/>
  <c r="K91" i="1"/>
  <c r="W91" i="1" s="1"/>
  <c r="K92" i="1"/>
  <c r="W92" i="1" s="1"/>
  <c r="K93" i="1"/>
  <c r="W93" i="1" s="1"/>
  <c r="K94" i="1"/>
  <c r="W94" i="1" s="1"/>
  <c r="K95" i="1"/>
  <c r="W95" i="1" s="1"/>
  <c r="K96" i="1"/>
  <c r="W96" i="1" s="1"/>
  <c r="K97" i="1"/>
  <c r="W97" i="1" s="1"/>
  <c r="K98" i="1"/>
  <c r="W98" i="1" s="1"/>
  <c r="K99" i="1"/>
  <c r="W99" i="1" s="1"/>
  <c r="K100" i="1"/>
  <c r="W100" i="1" s="1"/>
  <c r="K101" i="1"/>
  <c r="W101" i="1" s="1"/>
  <c r="K102" i="1"/>
  <c r="W102" i="1" s="1"/>
  <c r="K103" i="1"/>
  <c r="W103" i="1" s="1"/>
  <c r="K104" i="1"/>
  <c r="W104" i="1" s="1"/>
  <c r="K105" i="1"/>
  <c r="W105" i="1" s="1"/>
  <c r="K106" i="1"/>
  <c r="W106" i="1" s="1"/>
  <c r="K107" i="1"/>
  <c r="W107" i="1" s="1"/>
  <c r="K108" i="1"/>
  <c r="W108" i="1" s="1"/>
  <c r="K109" i="1"/>
  <c r="W109" i="1" s="1"/>
  <c r="K110" i="1"/>
  <c r="W110" i="1" s="1"/>
  <c r="K111" i="1"/>
  <c r="W111" i="1" s="1"/>
  <c r="K112" i="1"/>
  <c r="W112" i="1" s="1"/>
  <c r="K113" i="1"/>
  <c r="W113" i="1" s="1"/>
  <c r="K114" i="1"/>
  <c r="W114" i="1" s="1"/>
  <c r="K115" i="1"/>
  <c r="W115" i="1" s="1"/>
  <c r="K116" i="1"/>
  <c r="W116" i="1" s="1"/>
  <c r="K117" i="1"/>
  <c r="W117" i="1" s="1"/>
  <c r="K118" i="1"/>
  <c r="W118" i="1" s="1"/>
  <c r="K119" i="1"/>
  <c r="W119" i="1" s="1"/>
  <c r="K120" i="1"/>
  <c r="W120" i="1" s="1"/>
  <c r="K121" i="1"/>
  <c r="W121" i="1" s="1"/>
  <c r="K122" i="1"/>
  <c r="W122" i="1" s="1"/>
  <c r="K123" i="1"/>
  <c r="W123" i="1" s="1"/>
  <c r="K124" i="1"/>
  <c r="W124" i="1" s="1"/>
  <c r="K125" i="1"/>
  <c r="W125" i="1" s="1"/>
  <c r="K126" i="1"/>
  <c r="W126" i="1" s="1"/>
  <c r="K127" i="1"/>
  <c r="W127" i="1" s="1"/>
  <c r="K128" i="1"/>
  <c r="W128" i="1" s="1"/>
  <c r="K129" i="1"/>
  <c r="W129" i="1" s="1"/>
  <c r="K130" i="1"/>
  <c r="W130" i="1" s="1"/>
  <c r="K131" i="1"/>
  <c r="W131" i="1" s="1"/>
  <c r="K132" i="1"/>
  <c r="W132" i="1" s="1"/>
  <c r="K133" i="1"/>
  <c r="W133" i="1" s="1"/>
  <c r="K134" i="1"/>
  <c r="W134" i="1" s="1"/>
  <c r="K135" i="1"/>
  <c r="W135" i="1" s="1"/>
  <c r="K136" i="1"/>
  <c r="W136" i="1" s="1"/>
  <c r="K137" i="1"/>
  <c r="W137" i="1" s="1"/>
  <c r="K138" i="1"/>
  <c r="W138" i="1" s="1"/>
  <c r="K139" i="1"/>
  <c r="W139" i="1" s="1"/>
  <c r="K140" i="1"/>
  <c r="W140" i="1" s="1"/>
  <c r="K141" i="1"/>
  <c r="W141" i="1" s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K148" i="1"/>
  <c r="W148" i="1" s="1"/>
  <c r="K149" i="1"/>
  <c r="W149" i="1" s="1"/>
  <c r="K150" i="1"/>
  <c r="W150" i="1" s="1"/>
  <c r="K151" i="1"/>
  <c r="W151" i="1" s="1"/>
  <c r="K152" i="1"/>
  <c r="W152" i="1" s="1"/>
  <c r="K153" i="1"/>
  <c r="W153" i="1" s="1"/>
  <c r="K154" i="1"/>
  <c r="W154" i="1" s="1"/>
  <c r="K155" i="1"/>
  <c r="W155" i="1" s="1"/>
  <c r="K156" i="1"/>
  <c r="W156" i="1" s="1"/>
  <c r="K157" i="1"/>
  <c r="W157" i="1" s="1"/>
  <c r="K158" i="1"/>
  <c r="W158" i="1" s="1"/>
  <c r="K159" i="1"/>
  <c r="W159" i="1" s="1"/>
  <c r="K160" i="1"/>
  <c r="W160" i="1" s="1"/>
  <c r="K161" i="1"/>
  <c r="W161" i="1" s="1"/>
  <c r="K162" i="1"/>
  <c r="W162" i="1" s="1"/>
  <c r="K163" i="1"/>
  <c r="W163" i="1" s="1"/>
  <c r="K164" i="1"/>
  <c r="W164" i="1" s="1"/>
  <c r="K165" i="1"/>
  <c r="W165" i="1" s="1"/>
  <c r="K166" i="1"/>
  <c r="W166" i="1" s="1"/>
  <c r="K167" i="1"/>
  <c r="W167" i="1" s="1"/>
  <c r="K168" i="1"/>
  <c r="W168" i="1" s="1"/>
  <c r="K169" i="1"/>
  <c r="W169" i="1" s="1"/>
  <c r="K170" i="1"/>
  <c r="W170" i="1" s="1"/>
  <c r="K171" i="1"/>
  <c r="W171" i="1" s="1"/>
  <c r="K172" i="1"/>
  <c r="W172" i="1" s="1"/>
  <c r="K173" i="1"/>
  <c r="W173" i="1" s="1"/>
  <c r="K174" i="1"/>
  <c r="W174" i="1" s="1"/>
  <c r="K175" i="1"/>
  <c r="W175" i="1" s="1"/>
  <c r="K176" i="1"/>
  <c r="W176" i="1" s="1"/>
  <c r="K177" i="1"/>
  <c r="W177" i="1" s="1"/>
  <c r="K178" i="1"/>
  <c r="W178" i="1" s="1"/>
  <c r="K179" i="1"/>
  <c r="W179" i="1" s="1"/>
  <c r="K180" i="1"/>
  <c r="W180" i="1" s="1"/>
  <c r="K181" i="1"/>
  <c r="W181" i="1" s="1"/>
  <c r="K182" i="1"/>
  <c r="W182" i="1" s="1"/>
  <c r="K183" i="1"/>
  <c r="W183" i="1" s="1"/>
  <c r="K184" i="1"/>
  <c r="W184" i="1" s="1"/>
  <c r="K185" i="1"/>
  <c r="W185" i="1" s="1"/>
  <c r="K186" i="1"/>
  <c r="W186" i="1" s="1"/>
  <c r="K187" i="1"/>
  <c r="W187" i="1" s="1"/>
  <c r="K188" i="1"/>
  <c r="W188" i="1" s="1"/>
  <c r="K189" i="1"/>
  <c r="W189" i="1" s="1"/>
  <c r="K190" i="1"/>
  <c r="W190" i="1" s="1"/>
  <c r="K191" i="1"/>
  <c r="W191" i="1" s="1"/>
  <c r="K192" i="1"/>
  <c r="W192" i="1" s="1"/>
  <c r="K193" i="1"/>
  <c r="W193" i="1" s="1"/>
  <c r="K194" i="1"/>
  <c r="W194" i="1" s="1"/>
  <c r="K195" i="1"/>
  <c r="W195" i="1" s="1"/>
  <c r="K196" i="1"/>
  <c r="W196" i="1" s="1"/>
  <c r="K197" i="1"/>
  <c r="W197" i="1" s="1"/>
  <c r="K198" i="1"/>
  <c r="W198" i="1" s="1"/>
  <c r="K199" i="1"/>
  <c r="W199" i="1" s="1"/>
  <c r="K200" i="1"/>
  <c r="W200" i="1" s="1"/>
  <c r="K201" i="1"/>
  <c r="W201" i="1" s="1"/>
  <c r="K202" i="1"/>
  <c r="W202" i="1" s="1"/>
  <c r="K203" i="1"/>
  <c r="W203" i="1" s="1"/>
  <c r="K204" i="1"/>
  <c r="W204" i="1" s="1"/>
  <c r="K205" i="1"/>
  <c r="W205" i="1" s="1"/>
  <c r="K206" i="1"/>
  <c r="W206" i="1" s="1"/>
  <c r="K207" i="1"/>
  <c r="W207" i="1" s="1"/>
  <c r="K208" i="1"/>
  <c r="W208" i="1" s="1"/>
  <c r="K209" i="1"/>
  <c r="W209" i="1" s="1"/>
  <c r="K210" i="1"/>
  <c r="W210" i="1" s="1"/>
  <c r="K211" i="1"/>
  <c r="W211" i="1" s="1"/>
  <c r="K212" i="1"/>
  <c r="W212" i="1" s="1"/>
  <c r="K213" i="1"/>
  <c r="W213" i="1" s="1"/>
  <c r="K214" i="1"/>
  <c r="W214" i="1" s="1"/>
  <c r="K215" i="1"/>
  <c r="W215" i="1" s="1"/>
  <c r="K216" i="1"/>
  <c r="W216" i="1" s="1"/>
  <c r="K217" i="1"/>
  <c r="W217" i="1" s="1"/>
  <c r="K218" i="1"/>
  <c r="W218" i="1" s="1"/>
  <c r="K219" i="1"/>
  <c r="W219" i="1" s="1"/>
  <c r="K220" i="1"/>
  <c r="W220" i="1" s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K228" i="1"/>
  <c r="W228" i="1" s="1"/>
  <c r="K229" i="1"/>
  <c r="W229" i="1" s="1"/>
  <c r="K230" i="1"/>
  <c r="W230" i="1" s="1"/>
  <c r="K231" i="1"/>
  <c r="W231" i="1" s="1"/>
  <c r="K232" i="1"/>
  <c r="W232" i="1" s="1"/>
  <c r="K233" i="1"/>
  <c r="W233" i="1" s="1"/>
  <c r="K234" i="1"/>
  <c r="W234" i="1" s="1"/>
  <c r="K235" i="1"/>
  <c r="W235" i="1" s="1"/>
  <c r="K236" i="1"/>
  <c r="W236" i="1" s="1"/>
  <c r="K237" i="1"/>
  <c r="W237" i="1" s="1"/>
  <c r="K238" i="1"/>
  <c r="W238" i="1" s="1"/>
  <c r="K239" i="1"/>
  <c r="W239" i="1" s="1"/>
  <c r="K240" i="1"/>
  <c r="W240" i="1" s="1"/>
  <c r="K241" i="1"/>
  <c r="W241" i="1" s="1"/>
  <c r="K242" i="1"/>
  <c r="W242" i="1" s="1"/>
  <c r="K243" i="1"/>
  <c r="W243" i="1" s="1"/>
  <c r="K244" i="1"/>
  <c r="W244" i="1" s="1"/>
  <c r="K2" i="1"/>
  <c r="W2" i="1" s="1"/>
  <c r="J3" i="1"/>
  <c r="V3" i="1" s="1"/>
  <c r="J4" i="1"/>
  <c r="V4" i="1" s="1"/>
  <c r="AB4" i="1" s="1"/>
  <c r="J5" i="1"/>
  <c r="V5" i="1" s="1"/>
  <c r="J6" i="1"/>
  <c r="V6" i="1" s="1"/>
  <c r="AB6" i="1" s="1"/>
  <c r="J7" i="1"/>
  <c r="V7" i="1" s="1"/>
  <c r="J8" i="1"/>
  <c r="V8" i="1" s="1"/>
  <c r="AB8" i="1" s="1"/>
  <c r="J9" i="1"/>
  <c r="V9" i="1" s="1"/>
  <c r="J10" i="1"/>
  <c r="V10" i="1" s="1"/>
  <c r="J11" i="1"/>
  <c r="V11" i="1" s="1"/>
  <c r="J12" i="1"/>
  <c r="V12" i="1" s="1"/>
  <c r="AB12" i="1" s="1"/>
  <c r="J13" i="1"/>
  <c r="V13" i="1" s="1"/>
  <c r="J14" i="1"/>
  <c r="V14" i="1" s="1"/>
  <c r="AB14" i="1" s="1"/>
  <c r="J15" i="1"/>
  <c r="V15" i="1" s="1"/>
  <c r="J16" i="1"/>
  <c r="V16" i="1" s="1"/>
  <c r="AB16" i="1" s="1"/>
  <c r="J17" i="1"/>
  <c r="V17" i="1" s="1"/>
  <c r="J18" i="1"/>
  <c r="V18" i="1" s="1"/>
  <c r="J19" i="1"/>
  <c r="V19" i="1" s="1"/>
  <c r="J20" i="1"/>
  <c r="V20" i="1" s="1"/>
  <c r="AB20" i="1" s="1"/>
  <c r="J21" i="1"/>
  <c r="V21" i="1" s="1"/>
  <c r="J22" i="1"/>
  <c r="V22" i="1" s="1"/>
  <c r="AB22" i="1" s="1"/>
  <c r="J23" i="1"/>
  <c r="V23" i="1" s="1"/>
  <c r="J24" i="1"/>
  <c r="V24" i="1" s="1"/>
  <c r="AB24" i="1" s="1"/>
  <c r="J25" i="1"/>
  <c r="V25" i="1" s="1"/>
  <c r="J26" i="1"/>
  <c r="V26" i="1" s="1"/>
  <c r="J27" i="1"/>
  <c r="V27" i="1" s="1"/>
  <c r="J28" i="1"/>
  <c r="V28" i="1" s="1"/>
  <c r="AB28" i="1" s="1"/>
  <c r="J29" i="1"/>
  <c r="V29" i="1" s="1"/>
  <c r="J30" i="1"/>
  <c r="V30" i="1" s="1"/>
  <c r="AB30" i="1" s="1"/>
  <c r="J31" i="1"/>
  <c r="V31" i="1" s="1"/>
  <c r="J32" i="1"/>
  <c r="V32" i="1" s="1"/>
  <c r="AB32" i="1" s="1"/>
  <c r="J33" i="1"/>
  <c r="V33" i="1" s="1"/>
  <c r="J34" i="1"/>
  <c r="V34" i="1" s="1"/>
  <c r="J35" i="1"/>
  <c r="V35" i="1" s="1"/>
  <c r="J36" i="1"/>
  <c r="V36" i="1" s="1"/>
  <c r="AB36" i="1" s="1"/>
  <c r="J37" i="1"/>
  <c r="V37" i="1" s="1"/>
  <c r="J38" i="1"/>
  <c r="V38" i="1" s="1"/>
  <c r="AB38" i="1" s="1"/>
  <c r="J39" i="1"/>
  <c r="V39" i="1" s="1"/>
  <c r="J40" i="1"/>
  <c r="V40" i="1" s="1"/>
  <c r="AB40" i="1" s="1"/>
  <c r="J41" i="1"/>
  <c r="V41" i="1" s="1"/>
  <c r="J42" i="1"/>
  <c r="V42" i="1" s="1"/>
  <c r="J43" i="1"/>
  <c r="V43" i="1" s="1"/>
  <c r="J44" i="1"/>
  <c r="V44" i="1" s="1"/>
  <c r="AB44" i="1" s="1"/>
  <c r="J45" i="1"/>
  <c r="V45" i="1" s="1"/>
  <c r="J46" i="1"/>
  <c r="V46" i="1" s="1"/>
  <c r="AB46" i="1" s="1"/>
  <c r="J47" i="1"/>
  <c r="V47" i="1" s="1"/>
  <c r="J48" i="1"/>
  <c r="V48" i="1" s="1"/>
  <c r="AB48" i="1" s="1"/>
  <c r="J49" i="1"/>
  <c r="V49" i="1" s="1"/>
  <c r="J50" i="1"/>
  <c r="V50" i="1" s="1"/>
  <c r="J51" i="1"/>
  <c r="V51" i="1" s="1"/>
  <c r="J52" i="1"/>
  <c r="V52" i="1" s="1"/>
  <c r="AB52" i="1" s="1"/>
  <c r="J53" i="1"/>
  <c r="V53" i="1" s="1"/>
  <c r="J54" i="1"/>
  <c r="V54" i="1" s="1"/>
  <c r="AB54" i="1" s="1"/>
  <c r="J55" i="1"/>
  <c r="V55" i="1" s="1"/>
  <c r="J56" i="1"/>
  <c r="V56" i="1" s="1"/>
  <c r="AB56" i="1" s="1"/>
  <c r="J57" i="1"/>
  <c r="V57" i="1" s="1"/>
  <c r="J58" i="1"/>
  <c r="V58" i="1" s="1"/>
  <c r="J59" i="1"/>
  <c r="V59" i="1" s="1"/>
  <c r="J60" i="1"/>
  <c r="V60" i="1" s="1"/>
  <c r="AB60" i="1" s="1"/>
  <c r="J61" i="1"/>
  <c r="V61" i="1" s="1"/>
  <c r="J62" i="1"/>
  <c r="V62" i="1" s="1"/>
  <c r="AB62" i="1" s="1"/>
  <c r="J63" i="1"/>
  <c r="V63" i="1" s="1"/>
  <c r="J64" i="1"/>
  <c r="V64" i="1" s="1"/>
  <c r="AB64" i="1" s="1"/>
  <c r="J65" i="1"/>
  <c r="V65" i="1" s="1"/>
  <c r="J66" i="1"/>
  <c r="V66" i="1" s="1"/>
  <c r="J67" i="1"/>
  <c r="V67" i="1" s="1"/>
  <c r="J68" i="1"/>
  <c r="V68" i="1" s="1"/>
  <c r="AB68" i="1" s="1"/>
  <c r="J69" i="1"/>
  <c r="V69" i="1" s="1"/>
  <c r="J70" i="1"/>
  <c r="V70" i="1" s="1"/>
  <c r="AB70" i="1" s="1"/>
  <c r="J71" i="1"/>
  <c r="V71" i="1" s="1"/>
  <c r="J72" i="1"/>
  <c r="V72" i="1" s="1"/>
  <c r="AB72" i="1" s="1"/>
  <c r="J73" i="1"/>
  <c r="V73" i="1" s="1"/>
  <c r="J74" i="1"/>
  <c r="V74" i="1" s="1"/>
  <c r="J75" i="1"/>
  <c r="V75" i="1" s="1"/>
  <c r="J76" i="1"/>
  <c r="V76" i="1" s="1"/>
  <c r="AB76" i="1" s="1"/>
  <c r="J77" i="1"/>
  <c r="V77" i="1" s="1"/>
  <c r="J78" i="1"/>
  <c r="V78" i="1" s="1"/>
  <c r="AB78" i="1" s="1"/>
  <c r="J79" i="1"/>
  <c r="V79" i="1" s="1"/>
  <c r="J80" i="1"/>
  <c r="V80" i="1" s="1"/>
  <c r="AB80" i="1" s="1"/>
  <c r="J81" i="1"/>
  <c r="V81" i="1" s="1"/>
  <c r="J82" i="1"/>
  <c r="V82" i="1" s="1"/>
  <c r="J83" i="1"/>
  <c r="V83" i="1" s="1"/>
  <c r="J84" i="1"/>
  <c r="V84" i="1" s="1"/>
  <c r="AB84" i="1" s="1"/>
  <c r="J85" i="1"/>
  <c r="V85" i="1" s="1"/>
  <c r="J86" i="1"/>
  <c r="V86" i="1" s="1"/>
  <c r="AB86" i="1" s="1"/>
  <c r="J87" i="1"/>
  <c r="V87" i="1" s="1"/>
  <c r="J88" i="1"/>
  <c r="V88" i="1" s="1"/>
  <c r="AB88" i="1" s="1"/>
  <c r="J89" i="1"/>
  <c r="V89" i="1" s="1"/>
  <c r="J90" i="1"/>
  <c r="V90" i="1" s="1"/>
  <c r="J91" i="1"/>
  <c r="V91" i="1" s="1"/>
  <c r="J92" i="1"/>
  <c r="V92" i="1" s="1"/>
  <c r="AB92" i="1" s="1"/>
  <c r="J93" i="1"/>
  <c r="V93" i="1" s="1"/>
  <c r="J94" i="1"/>
  <c r="V94" i="1" s="1"/>
  <c r="AB94" i="1" s="1"/>
  <c r="J95" i="1"/>
  <c r="V95" i="1" s="1"/>
  <c r="J96" i="1"/>
  <c r="V96" i="1" s="1"/>
  <c r="AB96" i="1" s="1"/>
  <c r="J97" i="1"/>
  <c r="V97" i="1" s="1"/>
  <c r="J98" i="1"/>
  <c r="V98" i="1" s="1"/>
  <c r="J99" i="1"/>
  <c r="V99" i="1" s="1"/>
  <c r="J100" i="1"/>
  <c r="V100" i="1" s="1"/>
  <c r="AB100" i="1" s="1"/>
  <c r="J101" i="1"/>
  <c r="V101" i="1" s="1"/>
  <c r="J102" i="1"/>
  <c r="V102" i="1" s="1"/>
  <c r="AB102" i="1" s="1"/>
  <c r="J103" i="1"/>
  <c r="V103" i="1" s="1"/>
  <c r="J104" i="1"/>
  <c r="V104" i="1" s="1"/>
  <c r="AB104" i="1" s="1"/>
  <c r="J105" i="1"/>
  <c r="V105" i="1" s="1"/>
  <c r="J106" i="1"/>
  <c r="V106" i="1" s="1"/>
  <c r="J107" i="1"/>
  <c r="V107" i="1" s="1"/>
  <c r="J108" i="1"/>
  <c r="V108" i="1" s="1"/>
  <c r="AB108" i="1" s="1"/>
  <c r="J109" i="1"/>
  <c r="V109" i="1" s="1"/>
  <c r="AB109" i="1" s="1"/>
  <c r="J110" i="1"/>
  <c r="V110" i="1" s="1"/>
  <c r="AB110" i="1" s="1"/>
  <c r="J111" i="1"/>
  <c r="V111" i="1" s="1"/>
  <c r="J112" i="1"/>
  <c r="V112" i="1" s="1"/>
  <c r="AB112" i="1" s="1"/>
  <c r="J113" i="1"/>
  <c r="V113" i="1" s="1"/>
  <c r="J114" i="1"/>
  <c r="V114" i="1" s="1"/>
  <c r="J115" i="1"/>
  <c r="V115" i="1" s="1"/>
  <c r="J116" i="1"/>
  <c r="V116" i="1" s="1"/>
  <c r="AB116" i="1" s="1"/>
  <c r="J117" i="1"/>
  <c r="V117" i="1" s="1"/>
  <c r="AB117" i="1" s="1"/>
  <c r="J118" i="1"/>
  <c r="V118" i="1" s="1"/>
  <c r="AB118" i="1" s="1"/>
  <c r="J119" i="1"/>
  <c r="V119" i="1" s="1"/>
  <c r="J120" i="1"/>
  <c r="V120" i="1" s="1"/>
  <c r="AB120" i="1" s="1"/>
  <c r="J121" i="1"/>
  <c r="V121" i="1" s="1"/>
  <c r="J122" i="1"/>
  <c r="V122" i="1" s="1"/>
  <c r="J123" i="1"/>
  <c r="V123" i="1" s="1"/>
  <c r="J124" i="1"/>
  <c r="V124" i="1" s="1"/>
  <c r="AB124" i="1" s="1"/>
  <c r="J125" i="1"/>
  <c r="V125" i="1" s="1"/>
  <c r="AB125" i="1" s="1"/>
  <c r="J126" i="1"/>
  <c r="V126" i="1" s="1"/>
  <c r="AB126" i="1" s="1"/>
  <c r="J127" i="1"/>
  <c r="V127" i="1" s="1"/>
  <c r="J128" i="1"/>
  <c r="V128" i="1" s="1"/>
  <c r="AB128" i="1" s="1"/>
  <c r="J129" i="1"/>
  <c r="V129" i="1" s="1"/>
  <c r="J130" i="1"/>
  <c r="V130" i="1" s="1"/>
  <c r="J131" i="1"/>
  <c r="V131" i="1" s="1"/>
  <c r="J132" i="1"/>
  <c r="V132" i="1" s="1"/>
  <c r="AB132" i="1" s="1"/>
  <c r="J133" i="1"/>
  <c r="V133" i="1" s="1"/>
  <c r="AB133" i="1" s="1"/>
  <c r="J134" i="1"/>
  <c r="V134" i="1" s="1"/>
  <c r="AB134" i="1" s="1"/>
  <c r="J135" i="1"/>
  <c r="V135" i="1" s="1"/>
  <c r="J136" i="1"/>
  <c r="V136" i="1" s="1"/>
  <c r="AB136" i="1" s="1"/>
  <c r="J137" i="1"/>
  <c r="V137" i="1" s="1"/>
  <c r="J138" i="1"/>
  <c r="V138" i="1" s="1"/>
  <c r="J139" i="1"/>
  <c r="V139" i="1" s="1"/>
  <c r="J140" i="1"/>
  <c r="V140" i="1" s="1"/>
  <c r="AB140" i="1" s="1"/>
  <c r="J141" i="1"/>
  <c r="V141" i="1" s="1"/>
  <c r="AB141" i="1" s="1"/>
  <c r="J142" i="1"/>
  <c r="V142" i="1" s="1"/>
  <c r="AB142" i="1" s="1"/>
  <c r="J143" i="1"/>
  <c r="V143" i="1" s="1"/>
  <c r="J144" i="1"/>
  <c r="V144" i="1" s="1"/>
  <c r="AB144" i="1" s="1"/>
  <c r="J145" i="1"/>
  <c r="V145" i="1" s="1"/>
  <c r="J146" i="1"/>
  <c r="V146" i="1" s="1"/>
  <c r="J147" i="1"/>
  <c r="V147" i="1" s="1"/>
  <c r="J148" i="1"/>
  <c r="V148" i="1" s="1"/>
  <c r="AB148" i="1" s="1"/>
  <c r="J149" i="1"/>
  <c r="V149" i="1" s="1"/>
  <c r="AB149" i="1" s="1"/>
  <c r="J150" i="1"/>
  <c r="V150" i="1" s="1"/>
  <c r="AB150" i="1" s="1"/>
  <c r="J151" i="1"/>
  <c r="V151" i="1" s="1"/>
  <c r="J152" i="1"/>
  <c r="V152" i="1" s="1"/>
  <c r="AB152" i="1" s="1"/>
  <c r="J153" i="1"/>
  <c r="V153" i="1" s="1"/>
  <c r="J154" i="1"/>
  <c r="V154" i="1" s="1"/>
  <c r="J155" i="1"/>
  <c r="V155" i="1" s="1"/>
  <c r="J156" i="1"/>
  <c r="V156" i="1" s="1"/>
  <c r="AB156" i="1" s="1"/>
  <c r="J157" i="1"/>
  <c r="V157" i="1" s="1"/>
  <c r="AB157" i="1" s="1"/>
  <c r="J158" i="1"/>
  <c r="V158" i="1" s="1"/>
  <c r="AB158" i="1" s="1"/>
  <c r="J159" i="1"/>
  <c r="V159" i="1" s="1"/>
  <c r="AB159" i="1" s="1"/>
  <c r="J160" i="1"/>
  <c r="V160" i="1" s="1"/>
  <c r="AB160" i="1" s="1"/>
  <c r="J161" i="1"/>
  <c r="V161" i="1" s="1"/>
  <c r="J162" i="1"/>
  <c r="V162" i="1" s="1"/>
  <c r="J163" i="1"/>
  <c r="V163" i="1" s="1"/>
  <c r="J164" i="1"/>
  <c r="V164" i="1" s="1"/>
  <c r="AB164" i="1" s="1"/>
  <c r="J165" i="1"/>
  <c r="V165" i="1" s="1"/>
  <c r="AB165" i="1" s="1"/>
  <c r="J166" i="1"/>
  <c r="V166" i="1" s="1"/>
  <c r="AB166" i="1" s="1"/>
  <c r="J167" i="1"/>
  <c r="V167" i="1" s="1"/>
  <c r="AB167" i="1" s="1"/>
  <c r="J168" i="1"/>
  <c r="V168" i="1" s="1"/>
  <c r="AB168" i="1" s="1"/>
  <c r="J169" i="1"/>
  <c r="V169" i="1" s="1"/>
  <c r="J170" i="1"/>
  <c r="V170" i="1" s="1"/>
  <c r="J171" i="1"/>
  <c r="V171" i="1" s="1"/>
  <c r="J172" i="1"/>
  <c r="V172" i="1" s="1"/>
  <c r="AB172" i="1" s="1"/>
  <c r="J173" i="1"/>
  <c r="V173" i="1" s="1"/>
  <c r="AB173" i="1" s="1"/>
  <c r="J174" i="1"/>
  <c r="V174" i="1" s="1"/>
  <c r="AB174" i="1" s="1"/>
  <c r="J175" i="1"/>
  <c r="V175" i="1" s="1"/>
  <c r="AB175" i="1" s="1"/>
  <c r="J176" i="1"/>
  <c r="V176" i="1" s="1"/>
  <c r="AB176" i="1" s="1"/>
  <c r="J177" i="1"/>
  <c r="V177" i="1" s="1"/>
  <c r="J178" i="1"/>
  <c r="V178" i="1" s="1"/>
  <c r="J179" i="1"/>
  <c r="V179" i="1" s="1"/>
  <c r="J180" i="1"/>
  <c r="V180" i="1" s="1"/>
  <c r="AB180" i="1" s="1"/>
  <c r="J181" i="1"/>
  <c r="V181" i="1" s="1"/>
  <c r="AB181" i="1" s="1"/>
  <c r="J182" i="1"/>
  <c r="V182" i="1" s="1"/>
  <c r="AB182" i="1" s="1"/>
  <c r="J183" i="1"/>
  <c r="V183" i="1" s="1"/>
  <c r="AB183" i="1" s="1"/>
  <c r="J184" i="1"/>
  <c r="V184" i="1" s="1"/>
  <c r="AB184" i="1" s="1"/>
  <c r="J185" i="1"/>
  <c r="V185" i="1" s="1"/>
  <c r="J186" i="1"/>
  <c r="V186" i="1" s="1"/>
  <c r="J187" i="1"/>
  <c r="V187" i="1" s="1"/>
  <c r="J188" i="1"/>
  <c r="V188" i="1" s="1"/>
  <c r="AB188" i="1" s="1"/>
  <c r="J189" i="1"/>
  <c r="V189" i="1" s="1"/>
  <c r="AB189" i="1" s="1"/>
  <c r="J190" i="1"/>
  <c r="V190" i="1" s="1"/>
  <c r="AB190" i="1" s="1"/>
  <c r="J191" i="1"/>
  <c r="V191" i="1" s="1"/>
  <c r="AB191" i="1" s="1"/>
  <c r="J192" i="1"/>
  <c r="V192" i="1" s="1"/>
  <c r="AB192" i="1" s="1"/>
  <c r="J193" i="1"/>
  <c r="V193" i="1" s="1"/>
  <c r="J194" i="1"/>
  <c r="V194" i="1" s="1"/>
  <c r="J195" i="1"/>
  <c r="V195" i="1" s="1"/>
  <c r="J196" i="1"/>
  <c r="V196" i="1" s="1"/>
  <c r="AB196" i="1" s="1"/>
  <c r="J197" i="1"/>
  <c r="V197" i="1" s="1"/>
  <c r="AB197" i="1" s="1"/>
  <c r="J198" i="1"/>
  <c r="V198" i="1" s="1"/>
  <c r="AB198" i="1" s="1"/>
  <c r="J199" i="1"/>
  <c r="V199" i="1" s="1"/>
  <c r="AB199" i="1" s="1"/>
  <c r="J200" i="1"/>
  <c r="V200" i="1" s="1"/>
  <c r="AB200" i="1" s="1"/>
  <c r="J201" i="1"/>
  <c r="V201" i="1" s="1"/>
  <c r="J202" i="1"/>
  <c r="V202" i="1" s="1"/>
  <c r="J203" i="1"/>
  <c r="V203" i="1" s="1"/>
  <c r="J204" i="1"/>
  <c r="V204" i="1" s="1"/>
  <c r="AB204" i="1" s="1"/>
  <c r="J205" i="1"/>
  <c r="V205" i="1" s="1"/>
  <c r="AB205" i="1" s="1"/>
  <c r="J206" i="1"/>
  <c r="V206" i="1" s="1"/>
  <c r="AB206" i="1" s="1"/>
  <c r="J207" i="1"/>
  <c r="V207" i="1" s="1"/>
  <c r="AB207" i="1" s="1"/>
  <c r="J208" i="1"/>
  <c r="V208" i="1" s="1"/>
  <c r="AB208" i="1" s="1"/>
  <c r="J209" i="1"/>
  <c r="V209" i="1" s="1"/>
  <c r="J210" i="1"/>
  <c r="V210" i="1" s="1"/>
  <c r="J211" i="1"/>
  <c r="V211" i="1" s="1"/>
  <c r="J212" i="1"/>
  <c r="V212" i="1" s="1"/>
  <c r="AB212" i="1" s="1"/>
  <c r="J213" i="1"/>
  <c r="V213" i="1" s="1"/>
  <c r="AB213" i="1" s="1"/>
  <c r="J214" i="1"/>
  <c r="V214" i="1" s="1"/>
  <c r="AB214" i="1" s="1"/>
  <c r="J215" i="1"/>
  <c r="V215" i="1" s="1"/>
  <c r="AB215" i="1" s="1"/>
  <c r="J216" i="1"/>
  <c r="V216" i="1" s="1"/>
  <c r="AB216" i="1" s="1"/>
  <c r="J217" i="1"/>
  <c r="V217" i="1" s="1"/>
  <c r="J218" i="1"/>
  <c r="V218" i="1" s="1"/>
  <c r="J219" i="1"/>
  <c r="V219" i="1" s="1"/>
  <c r="J220" i="1"/>
  <c r="V220" i="1" s="1"/>
  <c r="AB220" i="1" s="1"/>
  <c r="J221" i="1"/>
  <c r="V221" i="1" s="1"/>
  <c r="AB221" i="1" s="1"/>
  <c r="J222" i="1"/>
  <c r="V222" i="1" s="1"/>
  <c r="AB222" i="1" s="1"/>
  <c r="J223" i="1"/>
  <c r="V223" i="1" s="1"/>
  <c r="AB223" i="1" s="1"/>
  <c r="J224" i="1"/>
  <c r="V224" i="1" s="1"/>
  <c r="AB224" i="1" s="1"/>
  <c r="J225" i="1"/>
  <c r="V225" i="1" s="1"/>
  <c r="J226" i="1"/>
  <c r="V226" i="1" s="1"/>
  <c r="J227" i="1"/>
  <c r="V227" i="1" s="1"/>
  <c r="J228" i="1"/>
  <c r="V228" i="1" s="1"/>
  <c r="AB228" i="1" s="1"/>
  <c r="J229" i="1"/>
  <c r="V229" i="1" s="1"/>
  <c r="AB229" i="1" s="1"/>
  <c r="J230" i="1"/>
  <c r="V230" i="1" s="1"/>
  <c r="AB230" i="1" s="1"/>
  <c r="J231" i="1"/>
  <c r="V231" i="1" s="1"/>
  <c r="AB231" i="1" s="1"/>
  <c r="J232" i="1"/>
  <c r="V232" i="1" s="1"/>
  <c r="AB232" i="1" s="1"/>
  <c r="J233" i="1"/>
  <c r="V233" i="1" s="1"/>
  <c r="J234" i="1"/>
  <c r="V234" i="1" s="1"/>
  <c r="J235" i="1"/>
  <c r="V235" i="1" s="1"/>
  <c r="J236" i="1"/>
  <c r="V236" i="1" s="1"/>
  <c r="AB236" i="1" s="1"/>
  <c r="J237" i="1"/>
  <c r="V237" i="1" s="1"/>
  <c r="AB237" i="1" s="1"/>
  <c r="J238" i="1"/>
  <c r="V238" i="1" s="1"/>
  <c r="AB238" i="1" s="1"/>
  <c r="J239" i="1"/>
  <c r="V239" i="1" s="1"/>
  <c r="AB239" i="1" s="1"/>
  <c r="J240" i="1"/>
  <c r="V240" i="1" s="1"/>
  <c r="AB240" i="1" s="1"/>
  <c r="J241" i="1"/>
  <c r="V241" i="1" s="1"/>
  <c r="J242" i="1"/>
  <c r="V242" i="1" s="1"/>
  <c r="J243" i="1"/>
  <c r="V243" i="1" s="1"/>
  <c r="J244" i="1"/>
  <c r="V244" i="1" s="1"/>
  <c r="AB244" i="1" s="1"/>
  <c r="J2" i="1"/>
  <c r="V2" i="1" s="1"/>
  <c r="AB2" i="1" s="1"/>
  <c r="AB243" i="1" l="1"/>
  <c r="AB235" i="1"/>
  <c r="AB227" i="1"/>
  <c r="AB219" i="1"/>
  <c r="AB211" i="1"/>
  <c r="AB203" i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3" i="1"/>
  <c r="AB242" i="1"/>
  <c r="AB234" i="1"/>
  <c r="AB226" i="1"/>
  <c r="AB218" i="1"/>
  <c r="AB210" i="1"/>
  <c r="AB202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AB241" i="1"/>
  <c r="AB233" i="1"/>
  <c r="AB225" i="1"/>
  <c r="AB217" i="1"/>
  <c r="AB209" i="1"/>
  <c r="AB201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T5" i="1"/>
  <c r="T6" i="1"/>
  <c r="T8" i="1"/>
</calcChain>
</file>

<file path=xl/sharedStrings.xml><?xml version="1.0" encoding="utf-8"?>
<sst xmlns="http://schemas.openxmlformats.org/spreadsheetml/2006/main" count="1056" uniqueCount="56">
  <si>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</si>
  <si>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</si>
  <si>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</si>
  <si>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</si>
  <si>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</si>
  <si>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</si>
  <si>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</si>
  <si>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</si>
  <si>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</si>
  <si>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</si>
  <si>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</si>
  <si>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</si>
  <si>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</si>
  <si>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</si>
  <si>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</si>
  <si>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</si>
  <si>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</si>
  <si>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sex encoded</t>
  </si>
  <si>
    <t>smoker encoded</t>
  </si>
  <si>
    <t>day encoded</t>
  </si>
  <si>
    <t>time encoded</t>
  </si>
  <si>
    <t>Row Labels</t>
  </si>
  <si>
    <t>Grand Total</t>
  </si>
  <si>
    <t>Sum of tip</t>
  </si>
  <si>
    <t>tips for males and females at varous time</t>
  </si>
  <si>
    <t>tips for males and females</t>
  </si>
  <si>
    <t>Correlation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</si>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</sst>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2" fillId="0" borderId="2" xfId="0" applyFont="1" applyBorder="1" applyAlignment="1">
      <alignment horizontal="centerContinuous"/>
    </xf>
    <xf numFmtId="0" fontId="3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'retaraunt_tips_datset.'!$J$2:$J$244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Sheet4!$O$2:$O$244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F-4D90-9F07-CE27D8A3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456"/>
        <c:axId val="999842576"/>
      </c:scatterChart>
      <c:valAx>
        <c:axId val="99984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2576"/>
        <c:crosses val="autoZero"/>
        <c:crossBetween val="midCat"/>
      </c:valAx>
      <c:valAx>
        <c:axId val="99984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4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encoded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'retaraunt_tips_datset.'!$M$2:$M$244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DE-4DDE-B016-5A1F31B33397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'retaraunt_tips_datset.'!$M$2:$M$244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Sheet4!$N$2:$N$244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E-4DDE-B016-5A1F31B3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58416"/>
        <c:axId val="999862256"/>
      </c:scatterChart>
      <c:valAx>
        <c:axId val="9998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2256"/>
        <c:crosses val="autoZero"/>
        <c:crossBetween val="midCat"/>
      </c:valAx>
      <c:valAx>
        <c:axId val="99986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'retaraunt_tips_datset.'!$N$2:$N$244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B-4906-91D0-5745B6EA7303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'retaraunt_tips_datset.'!$N$2:$N$244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Sheet4!$N$2:$N$244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DB-4906-91D0-5745B6EA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62736"/>
        <c:axId val="999868496"/>
      </c:scatterChart>
      <c:valAx>
        <c:axId val="99986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8496"/>
        <c:crosses val="autoZero"/>
        <c:crossBetween val="midCat"/>
      </c:valAx>
      <c:valAx>
        <c:axId val="99986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Line Fit  Plot</a:t>
            </a:r>
          </a:p>
        </c:rich>
      </c:tx>
      <c:layout>
        <c:manualLayout>
          <c:xMode val="edge"/>
          <c:yMode val="edge"/>
          <c:x val="3.1462737927619618E-3"/>
          <c:y val="0.6674836171913683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'retaraunt_tips_datset.'!$O$2:$O$244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F-44EB-B7D5-67866D6EE0F1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'retaraunt_tips_datset.'!$O$2:$O$244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Sheet4!$N$2:$N$244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3F-44EB-B7D5-67866D6E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72336"/>
        <c:axId val="999869456"/>
      </c:scatterChart>
      <c:valAx>
        <c:axId val="9998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9456"/>
        <c:crosses val="autoZero"/>
        <c:crossBetween val="midCat"/>
      </c:valAx>
      <c:valAx>
        <c:axId val="99986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7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'retaraunt_tips_datset.'!$K$2:$K$244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Sheet4!$O$2:$O$244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8-433A-848C-51055FA6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936"/>
        <c:axId val="999841616"/>
      </c:scatterChart>
      <c:valAx>
        <c:axId val="999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1616"/>
        <c:crosses val="autoZero"/>
        <c:crossBetween val="midCat"/>
      </c:valAx>
      <c:valAx>
        <c:axId val="99984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93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'retaraunt_tips_datset.'!$L$2:$L$244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xVal>
          <c:yVal>
            <c:numRef>
              <c:f>Sheet4!$O$2:$O$244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CF-4BF9-93D9-BD45E456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9696"/>
        <c:axId val="999832976"/>
      </c:scatterChart>
      <c:valAx>
        <c:axId val="9998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32976"/>
        <c:crosses val="autoZero"/>
        <c:crossBetween val="midCat"/>
      </c:valAx>
      <c:valAx>
        <c:axId val="99983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3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'retaraunt_tips_datset.'!$M$2:$M$244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Sheet4!$O$2:$O$244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F-4439-BC51-BC1CE230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456"/>
        <c:axId val="999839696"/>
      </c:scatterChart>
      <c:valAx>
        <c:axId val="99984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39696"/>
        <c:crosses val="autoZero"/>
        <c:crossBetween val="midCat"/>
      </c:valAx>
      <c:valAx>
        <c:axId val="99983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4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'retaraunt_tips_datset.'!$N$2:$N$244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Sheet4!$O$2:$O$244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1F-4CEB-8032-3E8159A8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936"/>
        <c:axId val="999847856"/>
      </c:scatterChart>
      <c:valAx>
        <c:axId val="999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7856"/>
        <c:crosses val="autoZero"/>
        <c:crossBetween val="midCat"/>
      </c:valAx>
      <c:valAx>
        <c:axId val="99984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93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'retaraunt_tips_datset.'!$O$2:$O$244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Sheet4!$O$2:$O$244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2-4015-BAD9-831D3C1A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9296"/>
        <c:axId val="999841136"/>
      </c:scatterChart>
      <c:valAx>
        <c:axId val="99984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1136"/>
        <c:crosses val="autoZero"/>
        <c:crossBetween val="midCat"/>
      </c:valAx>
      <c:valAx>
        <c:axId val="99984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92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encoded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'retaraunt_tips_datset.'!$J$2:$J$244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5-4F90-A6E8-E04BA5C0B756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'retaraunt_tips_datset.'!$J$2:$J$244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Sheet4!$N$2:$N$244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5-4F90-A6E8-E04BA5C0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936"/>
        <c:axId val="999856016"/>
      </c:scatterChart>
      <c:valAx>
        <c:axId val="999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6016"/>
        <c:crosses val="autoZero"/>
        <c:crossBetween val="midCat"/>
      </c:valAx>
      <c:valAx>
        <c:axId val="99985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 encoded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'retaraunt_tips_datset.'!$K$2:$K$244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3-4901-B2B5-685B37FAF7DC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'retaraunt_tips_datset.'!$K$2:$K$244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Sheet4!$N$2:$N$244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73-4901-B2B5-685B37FA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51216"/>
        <c:axId val="999851696"/>
      </c:scatterChart>
      <c:valAx>
        <c:axId val="9998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1696"/>
        <c:crosses val="autoZero"/>
        <c:crossBetween val="midCat"/>
      </c:valAx>
      <c:valAx>
        <c:axId val="99985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encoded Line Fit  Plot</a:t>
            </a:r>
          </a:p>
        </c:rich>
      </c:tx>
      <c:layout>
        <c:manualLayout>
          <c:xMode val="edge"/>
          <c:yMode val="edge"/>
          <c:x val="0.12955516767310177"/>
          <c:y val="3.54785469328097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'retaraunt_tips_datset.'!$L$2:$L$244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35-4D4A-AEC7-95A925629C6F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'retaraunt_tips_datset.'!$L$2:$L$244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xVal>
          <c:yVal>
            <c:numRef>
              <c:f>Sheet4!$N$2:$N$244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35-4D4A-AEC7-95A92562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50736"/>
        <c:axId val="999853136"/>
      </c:scatterChart>
      <c:valAx>
        <c:axId val="9998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3136"/>
        <c:crosses val="autoZero"/>
        <c:crossBetween val="midCat"/>
      </c:valAx>
      <c:valAx>
        <c:axId val="99985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357785</xdr:colOff>
      <xdr:row>4</xdr:row>
      <xdr:rowOff>33493</xdr:rowOff>
    </xdr:from>
    <xdr:to>
      <xdr:col>23</xdr:col>
      <xdr:colOff>357786</xdr:colOff>
      <xdr:row>14</xdr:row>
      <xdr:rowOff>51214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858C3-4625-70F3-A4B1-4C006EB9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127413</xdr:colOff>
      <xdr:row>4</xdr:row>
      <xdr:rowOff>15772</xdr:rowOff>
    </xdr:from>
    <xdr:to>
      <xdr:col>36</xdr:col>
      <xdr:colOff>127413</xdr:colOff>
      <xdr:row>14</xdr:row>
      <xdr:rowOff>15772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3EAC7-F9D0-BC76-50DE-E5EA0B3B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517274</xdr:colOff>
      <xdr:row>4</xdr:row>
      <xdr:rowOff>51214</xdr:rowOff>
    </xdr:from>
    <xdr:to>
      <xdr:col>29</xdr:col>
      <xdr:colOff>517275</xdr:colOff>
      <xdr:row>14</xdr:row>
      <xdr:rowOff>68935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91AB9-CA8D-09CE-BDB2-699D9284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56530</xdr:colOff>
      <xdr:row>15</xdr:row>
      <xdr:rowOff>122098</xdr:rowOff>
    </xdr:from>
    <xdr:to>
      <xdr:col>24</xdr:col>
      <xdr:colOff>56531</xdr:colOff>
      <xdr:row>25</xdr:row>
      <xdr:rowOff>139818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64004-50AA-DB39-2F52-D95332569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145135</xdr:colOff>
      <xdr:row>14</xdr:row>
      <xdr:rowOff>139818</xdr:rowOff>
    </xdr:from>
    <xdr:to>
      <xdr:col>30</xdr:col>
      <xdr:colOff>145135</xdr:colOff>
      <xdr:row>24</xdr:row>
      <xdr:rowOff>139818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036AC-57B6-24E6-99DE-65FC2E92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251460</xdr:colOff>
      <xdr:row>25</xdr:row>
      <xdr:rowOff>157540</xdr:rowOff>
    </xdr:from>
    <xdr:to>
      <xdr:col>24</xdr:col>
      <xdr:colOff>251461</xdr:colOff>
      <xdr:row>35</xdr:row>
      <xdr:rowOff>157540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B2DAB-48A2-59A0-2637-E0B1DBB89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74250</xdr:colOff>
      <xdr:row>35</xdr:row>
      <xdr:rowOff>157539</xdr:rowOff>
    </xdr:from>
    <xdr:to>
      <xdr:col>36</xdr:col>
      <xdr:colOff>74251</xdr:colOff>
      <xdr:row>46</xdr:row>
      <xdr:rowOff>15772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0F05E7-E92D-ED9D-17B1-6A961B11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162856</xdr:colOff>
      <xdr:row>25</xdr:row>
      <xdr:rowOff>68936</xdr:rowOff>
    </xdr:from>
    <xdr:to>
      <xdr:col>30</xdr:col>
      <xdr:colOff>162856</xdr:colOff>
      <xdr:row>36</xdr:row>
      <xdr:rowOff>88606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B536EF-5DB5-8827-293C-64A798632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180577</xdr:colOff>
      <xdr:row>14</xdr:row>
      <xdr:rowOff>175260</xdr:rowOff>
    </xdr:from>
    <xdr:to>
      <xdr:col>36</xdr:col>
      <xdr:colOff>180577</xdr:colOff>
      <xdr:row>24</xdr:row>
      <xdr:rowOff>139818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1BB9E1-17D9-14F3-8EAE-4E95C1270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127415</xdr:colOff>
      <xdr:row>36</xdr:row>
      <xdr:rowOff>15772</xdr:rowOff>
    </xdr:from>
    <xdr:to>
      <xdr:col>30</xdr:col>
      <xdr:colOff>127415</xdr:colOff>
      <xdr:row>46</xdr:row>
      <xdr:rowOff>51214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E7313B-45CF-CBD5-F290-2F8D8508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109693</xdr:colOff>
      <xdr:row>25</xdr:row>
      <xdr:rowOff>15772</xdr:rowOff>
    </xdr:from>
    <xdr:to>
      <xdr:col>36</xdr:col>
      <xdr:colOff>109693</xdr:colOff>
      <xdr:row>35</xdr:row>
      <xdr:rowOff>15771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606EBF-7416-19EC-6EAD-E16AEDCD9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162856</xdr:colOff>
      <xdr:row>35</xdr:row>
      <xdr:rowOff>175260</xdr:rowOff>
    </xdr:from>
    <xdr:to>
      <xdr:col>24</xdr:col>
      <xdr:colOff>162856</xdr:colOff>
      <xdr:row>46</xdr:row>
      <xdr:rowOff>33493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3A72BC-BF37-56BE-15E9-B29275B3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807.529476620373" createdVersion="8" refreshedVersion="8" minRefreshableVersion="3" recordCount="243" xr:uid="{8D5A44E2-6E28-4F22-8EFC-8FD588F298A7}">
  <cacheSource type="worksheet">
    <worksheetSource ref="A1:G244" sheet="retaraunt_tips_datset.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5BF11-6FF9-44C7-B032-FE0282A0E4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6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0D2FD-23A6-4167-85F4-356B2FA274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0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245E-6C7B-40CF-BD69-2A2ADE79B1DF}">
  <dimension ref="A1:AB245"/>
  <sheetViews>
    <sheetView topLeftCell="N1" zoomScale="75" workbookViewId="0">
      <selection activeCell="R5" sqref="R5:S5"/>
    </sheetView>
  </sheetViews>
  <sheetFormatPr defaultRowHeight="14.4" x14ac:dyDescent="0.3"/>
  <cols>
    <col min="8" max="8" width="10.77734375" customWidth="1"/>
    <col min="18" max="18" width="15.44140625" customWidth="1"/>
    <col min="19" max="19" width="17.44140625" customWidth="1"/>
  </cols>
  <sheetData>
    <row r="1" spans="1:28" ht="28.8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J1" s="7" t="s">
        <v>17</v>
      </c>
      <c r="K1" s="8" t="s">
        <v>18</v>
      </c>
      <c r="L1" s="8" t="s">
        <v>19</v>
      </c>
      <c r="M1" s="8" t="s">
        <v>20</v>
      </c>
      <c r="N1" s="7" t="s">
        <v>4</v>
      </c>
      <c r="O1" s="7" t="s">
        <v>5</v>
      </c>
      <c r="P1" s="6" t="s">
        <v>6</v>
      </c>
      <c r="U1" s="11" t="s">
        <v>38</v>
      </c>
      <c r="V1" s="11" t="s">
        <v>17</v>
      </c>
      <c r="W1" s="12" t="s">
        <v>18</v>
      </c>
      <c r="X1" s="12" t="s">
        <v>19</v>
      </c>
      <c r="Y1" s="12" t="s">
        <v>20</v>
      </c>
      <c r="Z1" s="11" t="s">
        <v>4</v>
      </c>
      <c r="AA1" s="11" t="s">
        <v>5</v>
      </c>
      <c r="AB1" s="12" t="s">
        <v>6</v>
      </c>
    </row>
    <row r="2" spans="1:28" x14ac:dyDescent="0.3">
      <c r="A2" s="11" t="s">
        <v>11</v>
      </c>
      <c r="B2" s="11" t="s">
        <v>8</v>
      </c>
      <c r="C2" s="11" t="s">
        <v>14</v>
      </c>
      <c r="D2" s="11" t="s">
        <v>15</v>
      </c>
      <c r="E2" s="11">
        <v>4</v>
      </c>
      <c r="F2" s="11">
        <v>27.2</v>
      </c>
      <c r="G2" s="11">
        <v>4</v>
      </c>
      <c r="J2" s="7">
        <f t="shared" ref="J2:J65" si="0">IF(A2="Male",1,2)</f>
        <v>1</v>
      </c>
      <c r="K2" s="7">
        <f t="shared" ref="K2:K65" si="1">IF(B2="No",1,2)</f>
        <v>1</v>
      </c>
      <c r="L2" s="7">
        <f>IF(C2="Sun",1,IF(C2="sat",2,IF(C2="thur",3,4)))</f>
        <v>3</v>
      </c>
      <c r="M2" s="7">
        <f t="shared" ref="M2:M65" si="2">IF(D2="Dinner",1,2)</f>
        <v>2</v>
      </c>
      <c r="N2" s="7">
        <v>2</v>
      </c>
      <c r="O2" s="7">
        <v>16.989999999999998</v>
      </c>
      <c r="P2" s="6">
        <v>1.01</v>
      </c>
      <c r="U2" s="13">
        <v>0.74885662226020577</v>
      </c>
      <c r="V2" s="13">
        <f t="shared" ref="V2:V65" si="3">$S$13*sex_encoded</f>
        <v>3.1311070387165719E-2</v>
      </c>
      <c r="W2" s="13">
        <f t="shared" ref="W2:W8" si="4">$S$14*smoker_encoded</f>
        <v>-7.7896408113869095E-2</v>
      </c>
      <c r="X2" s="13">
        <f t="shared" ref="X2:X8" si="5">$S$15*day_encoded</f>
        <v>-2.6549585111627715E-2</v>
      </c>
      <c r="Y2" s="13">
        <f t="shared" ref="Y2:Y8" si="6">($S$16*time_encoded)</f>
        <v>2.0073959817633016E-2</v>
      </c>
      <c r="Z2" s="13">
        <f t="shared" ref="Z2:Z8" si="7">($S$17*size)</f>
        <v>0.35884203848920854</v>
      </c>
      <c r="AA2" s="13">
        <f t="shared" ref="AA2:AA8" si="8">($S$18*total_bill)</f>
        <v>1.5973013441898196</v>
      </c>
      <c r="AB2" s="14">
        <f>U2+V2+W2+X2+Y2+Z2+AA2</f>
        <v>2.6519390419185358</v>
      </c>
    </row>
    <row r="3" spans="1:28" x14ac:dyDescent="0.3">
      <c r="A3" s="11" t="s">
        <v>11</v>
      </c>
      <c r="B3" s="11" t="s">
        <v>8</v>
      </c>
      <c r="C3" s="11" t="s">
        <v>14</v>
      </c>
      <c r="D3" s="11" t="s">
        <v>15</v>
      </c>
      <c r="E3" s="11">
        <v>2</v>
      </c>
      <c r="F3" s="11">
        <v>22.76</v>
      </c>
      <c r="G3" s="11">
        <v>3</v>
      </c>
      <c r="J3" s="7">
        <f t="shared" si="0"/>
        <v>1</v>
      </c>
      <c r="K3" s="7">
        <f t="shared" si="1"/>
        <v>1</v>
      </c>
      <c r="L3" s="7">
        <f t="shared" ref="L3:L66" si="9">IF(C3="Sun",1,IF(C3="sat",2,IF(C3="thur",3,4)))</f>
        <v>3</v>
      </c>
      <c r="M3" s="7">
        <f t="shared" si="2"/>
        <v>2</v>
      </c>
      <c r="N3" s="7">
        <v>3</v>
      </c>
      <c r="O3" s="7">
        <v>10.34</v>
      </c>
      <c r="P3" s="6">
        <v>1.66</v>
      </c>
      <c r="U3" s="13">
        <v>1.74885662226021</v>
      </c>
      <c r="V3" s="13">
        <f t="shared" si="3"/>
        <v>3.1311070387165719E-2</v>
      </c>
      <c r="W3" s="13">
        <f t="shared" si="4"/>
        <v>-7.7896408113869095E-2</v>
      </c>
      <c r="X3" s="13">
        <f t="shared" si="5"/>
        <v>-2.6549585111627715E-2</v>
      </c>
      <c r="Y3" s="13">
        <f t="shared" si="6"/>
        <v>2.0073959817633016E-2</v>
      </c>
      <c r="Z3" s="13">
        <f t="shared" si="7"/>
        <v>0.53826305773381278</v>
      </c>
      <c r="AA3" s="13">
        <f t="shared" si="8"/>
        <v>0.97210688045454607</v>
      </c>
      <c r="AB3" s="14">
        <f t="shared" ref="AB3:AB66" si="10">U3+V3+W3+X3+Y3+Z3+AA3</f>
        <v>3.2061655974278702</v>
      </c>
    </row>
    <row r="4" spans="1:28" x14ac:dyDescent="0.3">
      <c r="A4" s="11" t="s">
        <v>11</v>
      </c>
      <c r="B4" s="11" t="s">
        <v>8</v>
      </c>
      <c r="C4" s="11" t="s">
        <v>14</v>
      </c>
      <c r="D4" s="11" t="s">
        <v>15</v>
      </c>
      <c r="E4" s="11">
        <v>2</v>
      </c>
      <c r="F4" s="11">
        <v>17.29</v>
      </c>
      <c r="G4" s="11">
        <v>2.71</v>
      </c>
      <c r="J4" s="7">
        <f t="shared" si="0"/>
        <v>1</v>
      </c>
      <c r="K4" s="7">
        <f t="shared" si="1"/>
        <v>1</v>
      </c>
      <c r="L4" s="7">
        <f t="shared" si="9"/>
        <v>3</v>
      </c>
      <c r="M4" s="7">
        <f t="shared" si="2"/>
        <v>2</v>
      </c>
      <c r="N4" s="7">
        <v>3</v>
      </c>
      <c r="O4" s="7">
        <v>21.01</v>
      </c>
      <c r="P4" s="6">
        <v>3.5</v>
      </c>
      <c r="S4" s="16" t="s">
        <v>26</v>
      </c>
      <c r="T4" s="16"/>
      <c r="U4" s="13">
        <v>2.74885662226021</v>
      </c>
      <c r="V4" s="13">
        <f t="shared" si="3"/>
        <v>3.1311070387165719E-2</v>
      </c>
      <c r="W4" s="13">
        <f t="shared" si="4"/>
        <v>-7.7896408113869095E-2</v>
      </c>
      <c r="X4" s="13">
        <f t="shared" si="5"/>
        <v>-2.6549585111627715E-2</v>
      </c>
      <c r="Y4" s="13">
        <f t="shared" si="6"/>
        <v>2.0073959817633016E-2</v>
      </c>
      <c r="Z4" s="13">
        <f t="shared" si="7"/>
        <v>0.53826305773381278</v>
      </c>
      <c r="AA4" s="13">
        <f t="shared" si="8"/>
        <v>1.9752384485831735</v>
      </c>
      <c r="AB4" s="14">
        <f t="shared" si="10"/>
        <v>5.2092971655564977</v>
      </c>
    </row>
    <row r="5" spans="1:28" x14ac:dyDescent="0.3">
      <c r="A5" s="11" t="s">
        <v>11</v>
      </c>
      <c r="B5" s="11" t="s">
        <v>13</v>
      </c>
      <c r="C5" s="11" t="s">
        <v>14</v>
      </c>
      <c r="D5" s="11" t="s">
        <v>15</v>
      </c>
      <c r="E5" s="11">
        <v>2</v>
      </c>
      <c r="F5" s="11">
        <v>19.440000000000001</v>
      </c>
      <c r="G5" s="11">
        <v>3</v>
      </c>
      <c r="J5" s="7">
        <f t="shared" si="0"/>
        <v>1</v>
      </c>
      <c r="K5" s="7">
        <f t="shared" si="1"/>
        <v>2</v>
      </c>
      <c r="L5" s="7">
        <f t="shared" si="9"/>
        <v>3</v>
      </c>
      <c r="M5" s="7">
        <f t="shared" si="2"/>
        <v>2</v>
      </c>
      <c r="N5" s="7">
        <v>2</v>
      </c>
      <c r="O5" s="7">
        <v>23.68</v>
      </c>
      <c r="P5" s="6">
        <v>3.31</v>
      </c>
      <c r="R5" s="16" t="s">
        <v>17</v>
      </c>
      <c r="S5" s="16"/>
      <c r="T5">
        <f>CORREL(J2:J244,P2:P244)</f>
        <v>7.6678034619200572E-2</v>
      </c>
      <c r="U5" s="13">
        <v>3.74885662226021</v>
      </c>
      <c r="V5" s="13">
        <f t="shared" si="3"/>
        <v>3.1311070387165719E-2</v>
      </c>
      <c r="W5" s="13">
        <f t="shared" si="4"/>
        <v>-0.15579281622773819</v>
      </c>
      <c r="X5" s="13">
        <f t="shared" si="5"/>
        <v>-2.6549585111627715E-2</v>
      </c>
      <c r="Y5" s="13">
        <f t="shared" si="6"/>
        <v>2.0073959817633016E-2</v>
      </c>
      <c r="Z5" s="13">
        <f t="shared" si="7"/>
        <v>0.35884203848920854</v>
      </c>
      <c r="AA5" s="13">
        <f t="shared" si="8"/>
        <v>2.2262563761280125</v>
      </c>
      <c r="AB5" s="14">
        <f t="shared" si="10"/>
        <v>6.2029976657428634</v>
      </c>
    </row>
    <row r="6" spans="1:28" x14ac:dyDescent="0.3">
      <c r="A6" s="11" t="s">
        <v>11</v>
      </c>
      <c r="B6" s="11" t="s">
        <v>8</v>
      </c>
      <c r="C6" s="11" t="s">
        <v>14</v>
      </c>
      <c r="D6" s="11" t="s">
        <v>15</v>
      </c>
      <c r="E6" s="11">
        <v>2</v>
      </c>
      <c r="F6" s="11">
        <v>16.66</v>
      </c>
      <c r="G6" s="11">
        <v>3.4</v>
      </c>
      <c r="J6" s="7">
        <f t="shared" si="0"/>
        <v>1</v>
      </c>
      <c r="K6" s="7">
        <f t="shared" si="1"/>
        <v>1</v>
      </c>
      <c r="L6" s="7">
        <f t="shared" si="9"/>
        <v>3</v>
      </c>
      <c r="M6" s="7">
        <f t="shared" si="2"/>
        <v>2</v>
      </c>
      <c r="N6" s="7">
        <v>4</v>
      </c>
      <c r="O6" s="7">
        <v>24.59</v>
      </c>
      <c r="P6" s="6">
        <v>3.61</v>
      </c>
      <c r="R6" s="16" t="str">
        <f>K$1</f>
        <v>smoker encoded</v>
      </c>
      <c r="S6" s="16"/>
      <c r="T6">
        <f>CORREL(K2:K244,P2:P244)</f>
        <v>8.5964339324387344E-3</v>
      </c>
      <c r="U6" s="13">
        <v>4.7488566222602104</v>
      </c>
      <c r="V6" s="13">
        <f t="shared" si="3"/>
        <v>3.1311070387165719E-2</v>
      </c>
      <c r="W6" s="13">
        <f t="shared" si="4"/>
        <v>-7.7896408113869095E-2</v>
      </c>
      <c r="X6" s="13">
        <f t="shared" si="5"/>
        <v>-2.6549585111627715E-2</v>
      </c>
      <c r="Y6" s="13">
        <f t="shared" si="6"/>
        <v>2.0073959817633016E-2</v>
      </c>
      <c r="Z6" s="13">
        <f t="shared" si="7"/>
        <v>0.71768407697841707</v>
      </c>
      <c r="AA6" s="13">
        <f t="shared" si="8"/>
        <v>2.3118093027444186</v>
      </c>
      <c r="AB6" s="14">
        <f t="shared" si="10"/>
        <v>7.7252890389623481</v>
      </c>
    </row>
    <row r="7" spans="1:28" x14ac:dyDescent="0.3">
      <c r="A7" s="11" t="s">
        <v>7</v>
      </c>
      <c r="B7" s="11" t="s">
        <v>8</v>
      </c>
      <c r="C7" s="11" t="s">
        <v>14</v>
      </c>
      <c r="D7" s="11" t="s">
        <v>15</v>
      </c>
      <c r="E7" s="11">
        <v>1</v>
      </c>
      <c r="F7" s="11">
        <v>10.07</v>
      </c>
      <c r="G7" s="11">
        <v>1.83</v>
      </c>
      <c r="J7" s="7">
        <f t="shared" si="0"/>
        <v>2</v>
      </c>
      <c r="K7" s="7">
        <f t="shared" si="1"/>
        <v>1</v>
      </c>
      <c r="L7" s="7">
        <f t="shared" si="9"/>
        <v>3</v>
      </c>
      <c r="M7" s="7">
        <f t="shared" si="2"/>
        <v>2</v>
      </c>
      <c r="N7" s="7">
        <v>4</v>
      </c>
      <c r="O7" s="7">
        <v>25.29</v>
      </c>
      <c r="P7" s="6">
        <v>4.71</v>
      </c>
      <c r="R7" s="16" t="str">
        <f>L1</f>
        <v>day encoded</v>
      </c>
      <c r="S7" s="16"/>
      <c r="T7">
        <f>CORREL(L2:L244,P2:P244)</f>
        <v>1.0916581340244327E-2</v>
      </c>
      <c r="U7" s="13">
        <v>5.7488566222602104</v>
      </c>
      <c r="V7" s="13">
        <f t="shared" si="3"/>
        <v>6.2622140774331439E-2</v>
      </c>
      <c r="W7" s="13">
        <f t="shared" si="4"/>
        <v>-7.7896408113869095E-2</v>
      </c>
      <c r="X7" s="13">
        <f t="shared" si="5"/>
        <v>-2.6549585111627715E-2</v>
      </c>
      <c r="Y7" s="13">
        <f t="shared" si="6"/>
        <v>2.0073959817633016E-2</v>
      </c>
      <c r="Z7" s="13">
        <f t="shared" si="7"/>
        <v>0.71768407697841707</v>
      </c>
      <c r="AA7" s="13">
        <f t="shared" si="8"/>
        <v>2.3776192462954997</v>
      </c>
      <c r="AB7" s="14">
        <f t="shared" si="10"/>
        <v>8.8224100529005938</v>
      </c>
    </row>
    <row r="8" spans="1:28" x14ac:dyDescent="0.3">
      <c r="A8" s="11" t="s">
        <v>11</v>
      </c>
      <c r="B8" s="11" t="s">
        <v>13</v>
      </c>
      <c r="C8" s="11" t="s">
        <v>14</v>
      </c>
      <c r="D8" s="11" t="s">
        <v>15</v>
      </c>
      <c r="E8" s="11">
        <v>2</v>
      </c>
      <c r="F8" s="11">
        <v>32.68</v>
      </c>
      <c r="G8" s="11">
        <v>5</v>
      </c>
      <c r="J8" s="7">
        <f t="shared" si="0"/>
        <v>1</v>
      </c>
      <c r="K8" s="7">
        <f t="shared" si="1"/>
        <v>2</v>
      </c>
      <c r="L8" s="7">
        <f t="shared" si="9"/>
        <v>3</v>
      </c>
      <c r="M8" s="7">
        <f t="shared" si="2"/>
        <v>2</v>
      </c>
      <c r="N8" s="7">
        <v>2</v>
      </c>
      <c r="O8" s="7">
        <v>8.77</v>
      </c>
      <c r="P8" s="6">
        <v>2</v>
      </c>
      <c r="R8" s="16" t="str">
        <f>M1</f>
        <v>time encoded</v>
      </c>
      <c r="S8" s="16"/>
      <c r="T8">
        <f>CORREL(M2:M244,P2:P244)</f>
        <v>4.3508084311475972E-2</v>
      </c>
      <c r="U8" s="13">
        <v>6.7488566222602104</v>
      </c>
      <c r="V8" s="13">
        <f t="shared" si="3"/>
        <v>3.1311070387165719E-2</v>
      </c>
      <c r="W8" s="13">
        <f t="shared" si="4"/>
        <v>-0.15579281622773819</v>
      </c>
      <c r="X8" s="13">
        <f t="shared" si="5"/>
        <v>-2.6549585111627715E-2</v>
      </c>
      <c r="Y8" s="13">
        <f t="shared" si="6"/>
        <v>2.0073959817633016E-2</v>
      </c>
      <c r="Z8" s="13">
        <f t="shared" si="7"/>
        <v>0.35884203848920854</v>
      </c>
      <c r="AA8" s="13">
        <f t="shared" si="8"/>
        <v>0.8245045784899776</v>
      </c>
      <c r="AB8" s="14">
        <f t="shared" si="10"/>
        <v>7.8012458681048304</v>
      </c>
    </row>
    <row r="9" spans="1:28" x14ac:dyDescent="0.3">
      <c r="A9" s="11" t="s">
        <v>11</v>
      </c>
      <c r="B9" s="11" t="s">
        <v>8</v>
      </c>
      <c r="C9" s="11" t="s">
        <v>14</v>
      </c>
      <c r="D9" s="11" t="s">
        <v>15</v>
      </c>
      <c r="E9" s="11">
        <v>2</v>
      </c>
      <c r="F9" s="11">
        <v>15.98</v>
      </c>
      <c r="G9" s="11">
        <v>2.0299999999999998</v>
      </c>
      <c r="J9" s="7">
        <f t="shared" si="0"/>
        <v>1</v>
      </c>
      <c r="K9" s="7">
        <f t="shared" si="1"/>
        <v>1</v>
      </c>
      <c r="L9" s="7">
        <f t="shared" si="9"/>
        <v>3</v>
      </c>
      <c r="M9" s="7">
        <f t="shared" si="2"/>
        <v>2</v>
      </c>
      <c r="N9" s="7">
        <v>4</v>
      </c>
      <c r="O9" s="7">
        <v>26.88</v>
      </c>
      <c r="P9" s="6">
        <v>3.12</v>
      </c>
      <c r="R9" s="16" t="str">
        <f>N1</f>
        <v>size</v>
      </c>
      <c r="S9" s="16"/>
      <c r="T9">
        <f>CORREL(N2:N244,P2:P244)</f>
        <v>0.48840039467488378</v>
      </c>
      <c r="U9" s="13">
        <v>0.74885662226020577</v>
      </c>
      <c r="V9" s="13">
        <f t="shared" si="3"/>
        <v>3.1311070387165719E-2</v>
      </c>
      <c r="W9" s="13">
        <f t="shared" ref="W9:W72" si="11">0.0313110703871657*smoker_encoded</f>
        <v>3.1311070387165699E-2</v>
      </c>
      <c r="X9" s="13" t="e">
        <f>#REF!*day_encoded</f>
        <v>#REF!</v>
      </c>
      <c r="Y9" s="13" t="e">
        <f>(#REF!*time_encoded)</f>
        <v>#REF!</v>
      </c>
      <c r="Z9" s="13" t="e">
        <f>(#REF!*size)</f>
        <v>#REF!</v>
      </c>
      <c r="AA9" s="13" t="e">
        <f>(#REF!*total_bill)</f>
        <v>#REF!</v>
      </c>
      <c r="AB9" s="14" t="e">
        <f t="shared" si="10"/>
        <v>#REF!</v>
      </c>
    </row>
    <row r="10" spans="1:28" x14ac:dyDescent="0.3">
      <c r="A10" s="11" t="s">
        <v>7</v>
      </c>
      <c r="B10" s="11" t="s">
        <v>8</v>
      </c>
      <c r="C10" s="11" t="s">
        <v>14</v>
      </c>
      <c r="D10" s="11" t="s">
        <v>15</v>
      </c>
      <c r="E10" s="11">
        <v>4</v>
      </c>
      <c r="F10" s="11">
        <v>34.83</v>
      </c>
      <c r="G10" s="11">
        <v>5.17</v>
      </c>
      <c r="J10" s="7">
        <f t="shared" si="0"/>
        <v>2</v>
      </c>
      <c r="K10" s="7">
        <f t="shared" si="1"/>
        <v>1</v>
      </c>
      <c r="L10" s="7">
        <f t="shared" si="9"/>
        <v>3</v>
      </c>
      <c r="M10" s="7">
        <f t="shared" si="2"/>
        <v>2</v>
      </c>
      <c r="N10" s="7">
        <v>2</v>
      </c>
      <c r="O10" s="7">
        <v>15.04</v>
      </c>
      <c r="P10" s="6">
        <v>1.96</v>
      </c>
      <c r="R10" s="16" t="s">
        <v>5</v>
      </c>
      <c r="S10" s="16"/>
      <c r="T10">
        <f>CORREL(O2:O244,P2:P244)</f>
        <v>0.6749978565456074</v>
      </c>
      <c r="U10" s="13">
        <v>0.74885662226020577</v>
      </c>
      <c r="V10" s="13">
        <f t="shared" si="3"/>
        <v>6.2622140774331439E-2</v>
      </c>
      <c r="W10" s="13">
        <f t="shared" si="11"/>
        <v>3.1311070387165699E-2</v>
      </c>
      <c r="X10" s="13" t="e">
        <f>#REF!*day_encoded</f>
        <v>#REF!</v>
      </c>
      <c r="Y10" s="13" t="e">
        <f>(#REF!*time_encoded)</f>
        <v>#REF!</v>
      </c>
      <c r="Z10" s="13" t="e">
        <f>(#REF!*size)</f>
        <v>#REF!</v>
      </c>
      <c r="AA10" s="13" t="e">
        <f>(#REF!*total_bill)</f>
        <v>#REF!</v>
      </c>
      <c r="AB10" s="14" t="e">
        <f t="shared" si="10"/>
        <v>#REF!</v>
      </c>
    </row>
    <row r="11" spans="1:28" x14ac:dyDescent="0.3">
      <c r="A11" s="11" t="s">
        <v>11</v>
      </c>
      <c r="B11" s="11" t="s">
        <v>8</v>
      </c>
      <c r="C11" s="11" t="s">
        <v>14</v>
      </c>
      <c r="D11" s="11" t="s">
        <v>15</v>
      </c>
      <c r="E11" s="11">
        <v>2</v>
      </c>
      <c r="F11" s="11">
        <v>13.03</v>
      </c>
      <c r="G11" s="11">
        <v>2</v>
      </c>
      <c r="J11" s="7">
        <f t="shared" si="0"/>
        <v>1</v>
      </c>
      <c r="K11" s="7">
        <f t="shared" si="1"/>
        <v>1</v>
      </c>
      <c r="L11" s="7">
        <f t="shared" si="9"/>
        <v>3</v>
      </c>
      <c r="M11" s="7">
        <f t="shared" si="2"/>
        <v>2</v>
      </c>
      <c r="N11" s="7">
        <v>2</v>
      </c>
      <c r="O11" s="7">
        <v>14.78</v>
      </c>
      <c r="P11" s="6">
        <v>3.23</v>
      </c>
      <c r="R11" s="16"/>
      <c r="S11" s="16"/>
      <c r="U11" s="13">
        <v>0.74885662226020577</v>
      </c>
      <c r="V11" s="13">
        <f t="shared" si="3"/>
        <v>3.1311070387165719E-2</v>
      </c>
      <c r="W11" s="13">
        <f t="shared" si="11"/>
        <v>3.1311070387165699E-2</v>
      </c>
      <c r="X11" s="13" t="e">
        <f>#REF!*day_encoded</f>
        <v>#REF!</v>
      </c>
      <c r="Y11" s="13" t="e">
        <f>(#REF!*time_encoded)</f>
        <v>#REF!</v>
      </c>
      <c r="Z11" s="13" t="e">
        <f>(#REF!*size)</f>
        <v>#REF!</v>
      </c>
      <c r="AA11" s="13" t="e">
        <f>(#REF!*total_bill)</f>
        <v>#REF!</v>
      </c>
      <c r="AB11" s="14" t="e">
        <f t="shared" si="10"/>
        <v>#REF!</v>
      </c>
    </row>
    <row r="12" spans="1:28" x14ac:dyDescent="0.3">
      <c r="A12" s="11" t="s">
        <v>11</v>
      </c>
      <c r="B12" s="11" t="s">
        <v>8</v>
      </c>
      <c r="C12" s="11" t="s">
        <v>14</v>
      </c>
      <c r="D12" s="11" t="s">
        <v>15</v>
      </c>
      <c r="E12" s="11">
        <v>2</v>
      </c>
      <c r="F12" s="11">
        <v>18.28</v>
      </c>
      <c r="G12" s="11">
        <v>4</v>
      </c>
      <c r="J12" s="7">
        <f t="shared" si="0"/>
        <v>1</v>
      </c>
      <c r="K12" s="7">
        <f t="shared" si="1"/>
        <v>1</v>
      </c>
      <c r="L12" s="7">
        <f t="shared" si="9"/>
        <v>3</v>
      </c>
      <c r="M12" s="7">
        <f t="shared" si="2"/>
        <v>2</v>
      </c>
      <c r="N12" s="7">
        <v>2</v>
      </c>
      <c r="O12" s="7">
        <v>10.27</v>
      </c>
      <c r="P12" s="6">
        <v>1.71</v>
      </c>
      <c r="R12" t="s">
        <v>38</v>
      </c>
      <c r="S12">
        <v>0.74885662226020577</v>
      </c>
      <c r="U12" s="13">
        <v>0.74885662226020577</v>
      </c>
      <c r="V12" s="13">
        <f t="shared" si="3"/>
        <v>3.1311070387165719E-2</v>
      </c>
      <c r="W12" s="13">
        <f t="shared" si="11"/>
        <v>3.1311070387165699E-2</v>
      </c>
      <c r="X12" s="13" t="e">
        <f>#REF!*day_encoded</f>
        <v>#REF!</v>
      </c>
      <c r="Y12" s="13" t="e">
        <f>(#REF!*time_encoded)</f>
        <v>#REF!</v>
      </c>
      <c r="Z12" s="13" t="e">
        <f>(#REF!*size)</f>
        <v>#REF!</v>
      </c>
      <c r="AA12" s="13" t="e">
        <f>(#REF!*total_bill)</f>
        <v>#REF!</v>
      </c>
      <c r="AB12" s="14" t="e">
        <f t="shared" si="10"/>
        <v>#REF!</v>
      </c>
    </row>
    <row r="13" spans="1:28" x14ac:dyDescent="0.3">
      <c r="A13" s="11" t="s">
        <v>11</v>
      </c>
      <c r="B13" s="11" t="s">
        <v>8</v>
      </c>
      <c r="C13" s="11" t="s">
        <v>14</v>
      </c>
      <c r="D13" s="11" t="s">
        <v>15</v>
      </c>
      <c r="E13" s="11">
        <v>2</v>
      </c>
      <c r="F13" s="11">
        <v>24.71</v>
      </c>
      <c r="G13" s="11">
        <v>5.85</v>
      </c>
      <c r="J13" s="7">
        <f t="shared" si="0"/>
        <v>1</v>
      </c>
      <c r="K13" s="7">
        <f t="shared" si="1"/>
        <v>1</v>
      </c>
      <c r="L13" s="7">
        <f t="shared" si="9"/>
        <v>3</v>
      </c>
      <c r="M13" s="7">
        <f t="shared" si="2"/>
        <v>2</v>
      </c>
      <c r="N13" s="7">
        <v>4</v>
      </c>
      <c r="O13" s="7">
        <v>35.26</v>
      </c>
      <c r="P13" s="6">
        <v>5</v>
      </c>
      <c r="R13" t="s">
        <v>17</v>
      </c>
      <c r="S13">
        <v>3.1311070387165719E-2</v>
      </c>
      <c r="U13" s="13">
        <v>0.74885662226020577</v>
      </c>
      <c r="V13" s="13">
        <f t="shared" si="3"/>
        <v>3.1311070387165719E-2</v>
      </c>
      <c r="W13" s="13">
        <f t="shared" si="11"/>
        <v>3.1311070387165699E-2</v>
      </c>
      <c r="X13" s="13" t="e">
        <f>#REF!*day_encoded</f>
        <v>#REF!</v>
      </c>
      <c r="Y13" s="13" t="e">
        <f>(#REF!*time_encoded)</f>
        <v>#REF!</v>
      </c>
      <c r="Z13" s="13" t="e">
        <f>(#REF!*size)</f>
        <v>#REF!</v>
      </c>
      <c r="AA13" s="13" t="e">
        <f>(#REF!*total_bill)</f>
        <v>#REF!</v>
      </c>
      <c r="AB13" s="14" t="e">
        <f t="shared" si="10"/>
        <v>#REF!</v>
      </c>
    </row>
    <row r="14" spans="1:28" x14ac:dyDescent="0.3">
      <c r="A14" s="11" t="s">
        <v>11</v>
      </c>
      <c r="B14" s="11" t="s">
        <v>8</v>
      </c>
      <c r="C14" s="11" t="s">
        <v>14</v>
      </c>
      <c r="D14" s="11" t="s">
        <v>15</v>
      </c>
      <c r="E14" s="11">
        <v>2</v>
      </c>
      <c r="F14" s="11">
        <v>21.16</v>
      </c>
      <c r="G14" s="11">
        <v>3</v>
      </c>
      <c r="J14" s="7">
        <f t="shared" si="0"/>
        <v>1</v>
      </c>
      <c r="K14" s="7">
        <f t="shared" si="1"/>
        <v>1</v>
      </c>
      <c r="L14" s="7">
        <f t="shared" si="9"/>
        <v>3</v>
      </c>
      <c r="M14" s="7">
        <f t="shared" si="2"/>
        <v>2</v>
      </c>
      <c r="N14" s="7">
        <v>2</v>
      </c>
      <c r="O14" s="7">
        <v>15.42</v>
      </c>
      <c r="P14" s="6">
        <v>1.57</v>
      </c>
      <c r="R14" t="s">
        <v>18</v>
      </c>
      <c r="S14">
        <v>-7.7896408113869095E-2</v>
      </c>
      <c r="U14" s="13">
        <v>0.74885662226020577</v>
      </c>
      <c r="V14" s="13">
        <f t="shared" si="3"/>
        <v>3.1311070387165719E-2</v>
      </c>
      <c r="W14" s="13">
        <f t="shared" si="11"/>
        <v>3.1311070387165699E-2</v>
      </c>
      <c r="X14" s="13" t="e">
        <f>#REF!*day_encoded</f>
        <v>#REF!</v>
      </c>
      <c r="Y14" s="13" t="e">
        <f>(#REF!*time_encoded)</f>
        <v>#REF!</v>
      </c>
      <c r="Z14" s="13" t="e">
        <f>(#REF!*size)</f>
        <v>#REF!</v>
      </c>
      <c r="AA14" s="13" t="e">
        <f>(#REF!*total_bill)</f>
        <v>#REF!</v>
      </c>
      <c r="AB14" s="14" t="e">
        <f t="shared" si="10"/>
        <v>#REF!</v>
      </c>
    </row>
    <row r="15" spans="1:28" x14ac:dyDescent="0.3">
      <c r="A15" s="11" t="s">
        <v>7</v>
      </c>
      <c r="B15" s="11" t="s">
        <v>8</v>
      </c>
      <c r="C15" s="11" t="s">
        <v>14</v>
      </c>
      <c r="D15" s="11" t="s">
        <v>15</v>
      </c>
      <c r="E15" s="11">
        <v>2</v>
      </c>
      <c r="F15" s="11">
        <v>10.65</v>
      </c>
      <c r="G15" s="11">
        <v>1.5</v>
      </c>
      <c r="J15" s="7">
        <f t="shared" si="0"/>
        <v>2</v>
      </c>
      <c r="K15" s="7">
        <f t="shared" si="1"/>
        <v>1</v>
      </c>
      <c r="L15" s="7">
        <f t="shared" si="9"/>
        <v>3</v>
      </c>
      <c r="M15" s="7">
        <f t="shared" si="2"/>
        <v>2</v>
      </c>
      <c r="N15" s="7">
        <v>4</v>
      </c>
      <c r="O15" s="7">
        <v>18.43</v>
      </c>
      <c r="P15" s="6">
        <v>3</v>
      </c>
      <c r="R15" t="s">
        <v>19</v>
      </c>
      <c r="S15">
        <v>-8.8498617038759043E-3</v>
      </c>
      <c r="U15" s="13">
        <v>0.74885662226020577</v>
      </c>
      <c r="V15" s="13">
        <f t="shared" si="3"/>
        <v>6.2622140774331439E-2</v>
      </c>
      <c r="W15" s="13">
        <f t="shared" si="11"/>
        <v>3.1311070387165699E-2</v>
      </c>
      <c r="X15" s="13" t="e">
        <f>#REF!*day_encoded</f>
        <v>#REF!</v>
      </c>
      <c r="Y15" s="13" t="e">
        <f>(#REF!*time_encoded)</f>
        <v>#REF!</v>
      </c>
      <c r="Z15" s="13" t="e">
        <f>(#REF!*size)</f>
        <v>#REF!</v>
      </c>
      <c r="AA15" s="13" t="e">
        <f>(#REF!*total_bill)</f>
        <v>#REF!</v>
      </c>
      <c r="AB15" s="14" t="e">
        <f t="shared" si="10"/>
        <v>#REF!</v>
      </c>
    </row>
    <row r="16" spans="1:28" x14ac:dyDescent="0.3">
      <c r="A16" s="11" t="s">
        <v>7</v>
      </c>
      <c r="B16" s="11" t="s">
        <v>8</v>
      </c>
      <c r="C16" s="11" t="s">
        <v>14</v>
      </c>
      <c r="D16" s="11" t="s">
        <v>15</v>
      </c>
      <c r="E16" s="11">
        <v>2</v>
      </c>
      <c r="F16" s="11">
        <v>12.43</v>
      </c>
      <c r="G16" s="11">
        <v>1.8</v>
      </c>
      <c r="J16" s="7">
        <f t="shared" si="0"/>
        <v>2</v>
      </c>
      <c r="K16" s="7">
        <f t="shared" si="1"/>
        <v>1</v>
      </c>
      <c r="L16" s="7">
        <f t="shared" si="9"/>
        <v>3</v>
      </c>
      <c r="M16" s="7">
        <f t="shared" si="2"/>
        <v>2</v>
      </c>
      <c r="N16" s="7">
        <v>2</v>
      </c>
      <c r="O16" s="7">
        <v>14.83</v>
      </c>
      <c r="P16" s="6">
        <v>3.02</v>
      </c>
      <c r="R16" t="s">
        <v>20</v>
      </c>
      <c r="S16">
        <v>1.0036979908816508E-2</v>
      </c>
      <c r="U16" s="13">
        <v>0.74885662226020577</v>
      </c>
      <c r="V16" s="13">
        <f t="shared" si="3"/>
        <v>6.2622140774331439E-2</v>
      </c>
      <c r="W16" s="13">
        <f t="shared" si="11"/>
        <v>3.1311070387165699E-2</v>
      </c>
      <c r="X16" s="13" t="e">
        <f>#REF!*day_encoded</f>
        <v>#REF!</v>
      </c>
      <c r="Y16" s="13" t="e">
        <f>(#REF!*time_encoded)</f>
        <v>#REF!</v>
      </c>
      <c r="Z16" s="13" t="e">
        <f>(#REF!*size)</f>
        <v>#REF!</v>
      </c>
      <c r="AA16" s="13" t="e">
        <f>(#REF!*total_bill)</f>
        <v>#REF!</v>
      </c>
      <c r="AB16" s="14" t="e">
        <f t="shared" si="10"/>
        <v>#REF!</v>
      </c>
    </row>
    <row r="17" spans="1:28" x14ac:dyDescent="0.3">
      <c r="A17" s="11" t="s">
        <v>7</v>
      </c>
      <c r="B17" s="11" t="s">
        <v>8</v>
      </c>
      <c r="C17" s="11" t="s">
        <v>14</v>
      </c>
      <c r="D17" s="11" t="s">
        <v>15</v>
      </c>
      <c r="E17" s="11">
        <v>4</v>
      </c>
      <c r="F17" s="11">
        <v>24.08</v>
      </c>
      <c r="G17" s="11">
        <v>2.92</v>
      </c>
      <c r="J17" s="7">
        <f t="shared" si="0"/>
        <v>2</v>
      </c>
      <c r="K17" s="7">
        <f t="shared" si="1"/>
        <v>1</v>
      </c>
      <c r="L17" s="7">
        <f t="shared" si="9"/>
        <v>3</v>
      </c>
      <c r="M17" s="7">
        <f t="shared" si="2"/>
        <v>2</v>
      </c>
      <c r="N17" s="7">
        <v>2</v>
      </c>
      <c r="O17" s="7">
        <v>21.58</v>
      </c>
      <c r="P17" s="6">
        <v>3.92</v>
      </c>
      <c r="R17" t="s">
        <v>4</v>
      </c>
      <c r="S17">
        <v>0.17942101924460427</v>
      </c>
      <c r="U17" s="13">
        <v>0.74885662226020577</v>
      </c>
      <c r="V17" s="13">
        <f t="shared" si="3"/>
        <v>6.2622140774331439E-2</v>
      </c>
      <c r="W17" s="13">
        <f t="shared" si="11"/>
        <v>3.1311070387165699E-2</v>
      </c>
      <c r="X17" s="13" t="e">
        <f>#REF!*day_encoded</f>
        <v>#REF!</v>
      </c>
      <c r="Y17" s="13" t="e">
        <f>(#REF!*time_encoded)</f>
        <v>#REF!</v>
      </c>
      <c r="Z17" s="13" t="e">
        <f>(#REF!*size)</f>
        <v>#REF!</v>
      </c>
      <c r="AA17" s="13" t="e">
        <f>(#REF!*total_bill)</f>
        <v>#REF!</v>
      </c>
      <c r="AB17" s="14" t="e">
        <f t="shared" si="10"/>
        <v>#REF!</v>
      </c>
    </row>
    <row r="18" spans="1:28" ht="15" thickBot="1" x14ac:dyDescent="0.35">
      <c r="A18" s="11" t="s">
        <v>11</v>
      </c>
      <c r="B18" s="11" t="s">
        <v>8</v>
      </c>
      <c r="C18" s="11" t="s">
        <v>14</v>
      </c>
      <c r="D18" s="11" t="s">
        <v>15</v>
      </c>
      <c r="E18" s="11">
        <v>2</v>
      </c>
      <c r="F18" s="11">
        <v>11.69</v>
      </c>
      <c r="G18" s="11">
        <v>2.31</v>
      </c>
      <c r="J18" s="7">
        <f t="shared" si="0"/>
        <v>1</v>
      </c>
      <c r="K18" s="7">
        <f t="shared" si="1"/>
        <v>1</v>
      </c>
      <c r="L18" s="7">
        <f t="shared" si="9"/>
        <v>3</v>
      </c>
      <c r="M18" s="7">
        <f t="shared" si="2"/>
        <v>2</v>
      </c>
      <c r="N18" s="7">
        <v>3</v>
      </c>
      <c r="O18" s="7">
        <v>10.33</v>
      </c>
      <c r="P18" s="6">
        <v>1.67</v>
      </c>
      <c r="R18" s="4" t="s">
        <v>5</v>
      </c>
      <c r="S18" s="4">
        <v>9.4014205072973506E-2</v>
      </c>
      <c r="U18" s="13">
        <v>0.74885662226020577</v>
      </c>
      <c r="V18" s="13">
        <f t="shared" si="3"/>
        <v>3.1311070387165719E-2</v>
      </c>
      <c r="W18" s="13">
        <f t="shared" si="11"/>
        <v>3.1311070387165699E-2</v>
      </c>
      <c r="X18" s="13" t="e">
        <f>#REF!*day_encoded</f>
        <v>#REF!</v>
      </c>
      <c r="Y18" s="13" t="e">
        <f>(#REF!*time_encoded)</f>
        <v>#REF!</v>
      </c>
      <c r="Z18" s="13" t="e">
        <f>(#REF!*size)</f>
        <v>#REF!</v>
      </c>
      <c r="AA18" s="13" t="e">
        <f>(#REF!*total_bill)</f>
        <v>#REF!</v>
      </c>
      <c r="AB18" s="14" t="e">
        <f t="shared" si="10"/>
        <v>#REF!</v>
      </c>
    </row>
    <row r="19" spans="1:28" x14ac:dyDescent="0.3">
      <c r="A19" s="11" t="s">
        <v>7</v>
      </c>
      <c r="B19" s="11" t="s">
        <v>8</v>
      </c>
      <c r="C19" s="11" t="s">
        <v>14</v>
      </c>
      <c r="D19" s="11" t="s">
        <v>15</v>
      </c>
      <c r="E19" s="11">
        <v>2</v>
      </c>
      <c r="F19" s="11">
        <v>13.42</v>
      </c>
      <c r="G19" s="11">
        <v>1.68</v>
      </c>
      <c r="J19" s="7">
        <f t="shared" si="0"/>
        <v>2</v>
      </c>
      <c r="K19" s="7">
        <f t="shared" si="1"/>
        <v>1</v>
      </c>
      <c r="L19" s="7">
        <f t="shared" si="9"/>
        <v>3</v>
      </c>
      <c r="M19" s="7">
        <f t="shared" si="2"/>
        <v>2</v>
      </c>
      <c r="N19" s="7">
        <v>3</v>
      </c>
      <c r="O19" s="7">
        <v>16.29</v>
      </c>
      <c r="P19" s="6">
        <v>3.71</v>
      </c>
      <c r="U19" s="13">
        <v>0.74885662226020577</v>
      </c>
      <c r="V19" s="13">
        <f t="shared" si="3"/>
        <v>6.2622140774331439E-2</v>
      </c>
      <c r="W19" s="13">
        <f t="shared" si="11"/>
        <v>3.1311070387165699E-2</v>
      </c>
      <c r="X19" s="13" t="e">
        <f>#REF!*day_encoded</f>
        <v>#REF!</v>
      </c>
      <c r="Y19" s="13" t="e">
        <f>(#REF!*time_encoded)</f>
        <v>#REF!</v>
      </c>
      <c r="Z19" s="13" t="e">
        <f>(#REF!*size)</f>
        <v>#REF!</v>
      </c>
      <c r="AA19" s="13" t="e">
        <f>(#REF!*total_bill)</f>
        <v>#REF!</v>
      </c>
      <c r="AB19" s="14" t="e">
        <f t="shared" si="10"/>
        <v>#REF!</v>
      </c>
    </row>
    <row r="20" spans="1:28" x14ac:dyDescent="0.3">
      <c r="A20" s="11" t="s">
        <v>11</v>
      </c>
      <c r="B20" s="11" t="s">
        <v>8</v>
      </c>
      <c r="C20" s="11" t="s">
        <v>14</v>
      </c>
      <c r="D20" s="11" t="s">
        <v>15</v>
      </c>
      <c r="E20" s="11">
        <v>2</v>
      </c>
      <c r="F20" s="11">
        <v>14.26</v>
      </c>
      <c r="G20" s="11">
        <v>2.5</v>
      </c>
      <c r="J20" s="7">
        <f t="shared" si="0"/>
        <v>1</v>
      </c>
      <c r="K20" s="7">
        <f t="shared" si="1"/>
        <v>1</v>
      </c>
      <c r="L20" s="7">
        <f t="shared" si="9"/>
        <v>3</v>
      </c>
      <c r="M20" s="7">
        <f t="shared" si="2"/>
        <v>2</v>
      </c>
      <c r="N20" s="7">
        <v>3</v>
      </c>
      <c r="O20" s="7">
        <v>16.97</v>
      </c>
      <c r="P20" s="6">
        <v>3.5</v>
      </c>
      <c r="U20" s="13">
        <v>0.74885662226020577</v>
      </c>
      <c r="V20" s="13">
        <f t="shared" si="3"/>
        <v>3.1311070387165719E-2</v>
      </c>
      <c r="W20" s="13">
        <f t="shared" si="11"/>
        <v>3.1311070387165699E-2</v>
      </c>
      <c r="X20" s="13" t="e">
        <f>#REF!*day_encoded</f>
        <v>#REF!</v>
      </c>
      <c r="Y20" s="13" t="e">
        <f>(#REF!*time_encoded)</f>
        <v>#REF!</v>
      </c>
      <c r="Z20" s="13" t="e">
        <f>(#REF!*size)</f>
        <v>#REF!</v>
      </c>
      <c r="AA20" s="13" t="e">
        <f>(#REF!*total_bill)</f>
        <v>#REF!</v>
      </c>
      <c r="AB20" s="14" t="e">
        <f t="shared" si="10"/>
        <v>#REF!</v>
      </c>
    </row>
    <row r="21" spans="1:28" x14ac:dyDescent="0.3">
      <c r="A21" s="11" t="s">
        <v>11</v>
      </c>
      <c r="B21" s="11" t="s">
        <v>8</v>
      </c>
      <c r="C21" s="11" t="s">
        <v>14</v>
      </c>
      <c r="D21" s="11" t="s">
        <v>15</v>
      </c>
      <c r="E21" s="11">
        <v>2</v>
      </c>
      <c r="F21" s="11">
        <v>15.95</v>
      </c>
      <c r="G21" s="11">
        <v>2</v>
      </c>
      <c r="J21" s="7">
        <f t="shared" si="0"/>
        <v>1</v>
      </c>
      <c r="K21" s="7">
        <f t="shared" si="1"/>
        <v>1</v>
      </c>
      <c r="L21" s="7">
        <f t="shared" si="9"/>
        <v>3</v>
      </c>
      <c r="M21" s="7">
        <f t="shared" si="2"/>
        <v>2</v>
      </c>
      <c r="N21" s="7">
        <v>3</v>
      </c>
      <c r="O21" s="7">
        <v>20.65</v>
      </c>
      <c r="P21" s="6">
        <v>3.35</v>
      </c>
      <c r="U21" s="13">
        <v>0.74885662226020577</v>
      </c>
      <c r="V21" s="13">
        <f t="shared" si="3"/>
        <v>3.1311070387165719E-2</v>
      </c>
      <c r="W21" s="13">
        <f t="shared" si="11"/>
        <v>3.1311070387165699E-2</v>
      </c>
      <c r="X21" s="13" t="e">
        <f>#REF!*day_encoded</f>
        <v>#REF!</v>
      </c>
      <c r="Y21" s="13" t="e">
        <f>(#REF!*time_encoded)</f>
        <v>#REF!</v>
      </c>
      <c r="Z21" s="13" t="e">
        <f>(#REF!*size)</f>
        <v>#REF!</v>
      </c>
      <c r="AA21" s="13" t="e">
        <f>(#REF!*total_bill)</f>
        <v>#REF!</v>
      </c>
      <c r="AB21" s="14" t="e">
        <f t="shared" si="10"/>
        <v>#REF!</v>
      </c>
    </row>
    <row r="22" spans="1:28" x14ac:dyDescent="0.3">
      <c r="A22" s="11" t="s">
        <v>7</v>
      </c>
      <c r="B22" s="11" t="s">
        <v>8</v>
      </c>
      <c r="C22" s="11" t="s">
        <v>14</v>
      </c>
      <c r="D22" s="11" t="s">
        <v>15</v>
      </c>
      <c r="E22" s="11">
        <v>2</v>
      </c>
      <c r="F22" s="11">
        <v>12.48</v>
      </c>
      <c r="G22" s="11">
        <v>2.52</v>
      </c>
      <c r="J22" s="7">
        <f t="shared" si="0"/>
        <v>2</v>
      </c>
      <c r="K22" s="7">
        <f t="shared" si="1"/>
        <v>1</v>
      </c>
      <c r="L22" s="7">
        <f t="shared" si="9"/>
        <v>3</v>
      </c>
      <c r="M22" s="7">
        <f t="shared" si="2"/>
        <v>2</v>
      </c>
      <c r="N22" s="7">
        <v>2</v>
      </c>
      <c r="O22" s="7">
        <v>17.920000000000002</v>
      </c>
      <c r="P22" s="6">
        <v>4.08</v>
      </c>
      <c r="U22" s="13">
        <v>0.74885662226020577</v>
      </c>
      <c r="V22" s="13">
        <f t="shared" si="3"/>
        <v>6.2622140774331439E-2</v>
      </c>
      <c r="W22" s="13">
        <f t="shared" si="11"/>
        <v>3.1311070387165699E-2</v>
      </c>
      <c r="X22" s="13" t="e">
        <f>#REF!*day_encoded</f>
        <v>#REF!</v>
      </c>
      <c r="Y22" s="13" t="e">
        <f>(#REF!*time_encoded)</f>
        <v>#REF!</v>
      </c>
      <c r="Z22" s="13" t="e">
        <f>(#REF!*size)</f>
        <v>#REF!</v>
      </c>
      <c r="AA22" s="13" t="e">
        <f>(#REF!*total_bill)</f>
        <v>#REF!</v>
      </c>
      <c r="AB22" s="14" t="e">
        <f t="shared" si="10"/>
        <v>#REF!</v>
      </c>
    </row>
    <row r="23" spans="1:28" x14ac:dyDescent="0.3">
      <c r="A23" s="11" t="s">
        <v>7</v>
      </c>
      <c r="B23" s="11" t="s">
        <v>8</v>
      </c>
      <c r="C23" s="11" t="s">
        <v>14</v>
      </c>
      <c r="D23" s="11" t="s">
        <v>15</v>
      </c>
      <c r="E23" s="11">
        <v>6</v>
      </c>
      <c r="F23" s="11">
        <v>29.8</v>
      </c>
      <c r="G23" s="11">
        <v>4.2</v>
      </c>
      <c r="J23" s="7">
        <f t="shared" si="0"/>
        <v>2</v>
      </c>
      <c r="K23" s="7">
        <f t="shared" si="1"/>
        <v>1</v>
      </c>
      <c r="L23" s="7">
        <f t="shared" si="9"/>
        <v>3</v>
      </c>
      <c r="M23" s="7">
        <f t="shared" si="2"/>
        <v>2</v>
      </c>
      <c r="N23" s="7">
        <v>2</v>
      </c>
      <c r="O23" s="7">
        <v>20.29</v>
      </c>
      <c r="P23" s="6">
        <v>2.75</v>
      </c>
      <c r="U23" s="13">
        <v>0.74885662226020577</v>
      </c>
      <c r="V23" s="13">
        <f t="shared" si="3"/>
        <v>6.2622140774331439E-2</v>
      </c>
      <c r="W23" s="13">
        <f t="shared" si="11"/>
        <v>3.1311070387165699E-2</v>
      </c>
      <c r="X23" s="13" t="e">
        <f>#REF!*day_encoded</f>
        <v>#REF!</v>
      </c>
      <c r="Y23" s="13" t="e">
        <f>(#REF!*time_encoded)</f>
        <v>#REF!</v>
      </c>
      <c r="Z23" s="13" t="e">
        <f>(#REF!*size)</f>
        <v>#REF!</v>
      </c>
      <c r="AA23" s="13" t="e">
        <f>(#REF!*total_bill)</f>
        <v>#REF!</v>
      </c>
      <c r="AB23" s="14" t="e">
        <f t="shared" si="10"/>
        <v>#REF!</v>
      </c>
    </row>
    <row r="24" spans="1:28" x14ac:dyDescent="0.3">
      <c r="A24" s="11" t="s">
        <v>11</v>
      </c>
      <c r="B24" s="11" t="s">
        <v>8</v>
      </c>
      <c r="C24" s="11" t="s">
        <v>14</v>
      </c>
      <c r="D24" s="11" t="s">
        <v>15</v>
      </c>
      <c r="E24" s="11">
        <v>2</v>
      </c>
      <c r="F24" s="11">
        <v>8.52</v>
      </c>
      <c r="G24" s="11">
        <v>1.48</v>
      </c>
      <c r="J24" s="7">
        <f t="shared" si="0"/>
        <v>1</v>
      </c>
      <c r="K24" s="7">
        <f t="shared" si="1"/>
        <v>1</v>
      </c>
      <c r="L24" s="7">
        <f t="shared" si="9"/>
        <v>3</v>
      </c>
      <c r="M24" s="7">
        <f t="shared" si="2"/>
        <v>2</v>
      </c>
      <c r="N24" s="7">
        <v>2</v>
      </c>
      <c r="O24" s="7">
        <v>15.77</v>
      </c>
      <c r="P24" s="6">
        <v>2.23</v>
      </c>
      <c r="U24" s="13">
        <v>0.74885662226020577</v>
      </c>
      <c r="V24" s="13">
        <f t="shared" si="3"/>
        <v>3.1311070387165719E-2</v>
      </c>
      <c r="W24" s="13">
        <f t="shared" si="11"/>
        <v>3.1311070387165699E-2</v>
      </c>
      <c r="X24" s="13" t="e">
        <f>#REF!*day_encoded</f>
        <v>#REF!</v>
      </c>
      <c r="Y24" s="13" t="e">
        <f>(#REF!*time_encoded)</f>
        <v>#REF!</v>
      </c>
      <c r="Z24" s="13" t="e">
        <f>(#REF!*size)</f>
        <v>#REF!</v>
      </c>
      <c r="AA24" s="13" t="e">
        <f>(#REF!*total_bill)</f>
        <v>#REF!</v>
      </c>
      <c r="AB24" s="14" t="e">
        <f t="shared" si="10"/>
        <v>#REF!</v>
      </c>
    </row>
    <row r="25" spans="1:28" x14ac:dyDescent="0.3">
      <c r="A25" s="11" t="s">
        <v>7</v>
      </c>
      <c r="B25" s="11" t="s">
        <v>8</v>
      </c>
      <c r="C25" s="11" t="s">
        <v>14</v>
      </c>
      <c r="D25" s="11" t="s">
        <v>15</v>
      </c>
      <c r="E25" s="11">
        <v>2</v>
      </c>
      <c r="F25" s="11">
        <v>14.52</v>
      </c>
      <c r="G25" s="11">
        <v>2</v>
      </c>
      <c r="J25" s="7">
        <f t="shared" si="0"/>
        <v>2</v>
      </c>
      <c r="K25" s="7">
        <f t="shared" si="1"/>
        <v>1</v>
      </c>
      <c r="L25" s="7">
        <f t="shared" si="9"/>
        <v>3</v>
      </c>
      <c r="M25" s="7">
        <f t="shared" si="2"/>
        <v>2</v>
      </c>
      <c r="N25" s="7">
        <v>4</v>
      </c>
      <c r="O25" s="7">
        <v>39.42</v>
      </c>
      <c r="P25" s="6">
        <v>7.58</v>
      </c>
      <c r="U25" s="13">
        <v>0.74885662226020577</v>
      </c>
      <c r="V25" s="13">
        <f t="shared" si="3"/>
        <v>6.2622140774331439E-2</v>
      </c>
      <c r="W25" s="13">
        <f t="shared" si="11"/>
        <v>3.1311070387165699E-2</v>
      </c>
      <c r="X25" s="13" t="e">
        <f>#REF!*day_encoded</f>
        <v>#REF!</v>
      </c>
      <c r="Y25" s="13" t="e">
        <f>(#REF!*time_encoded)</f>
        <v>#REF!</v>
      </c>
      <c r="Z25" s="13" t="e">
        <f>(#REF!*size)</f>
        <v>#REF!</v>
      </c>
      <c r="AA25" s="13" t="e">
        <f>(#REF!*total_bill)</f>
        <v>#REF!</v>
      </c>
      <c r="AB25" s="14" t="e">
        <f t="shared" si="10"/>
        <v>#REF!</v>
      </c>
    </row>
    <row r="26" spans="1:28" x14ac:dyDescent="0.3">
      <c r="A26" s="11" t="s">
        <v>7</v>
      </c>
      <c r="B26" s="11" t="s">
        <v>8</v>
      </c>
      <c r="C26" s="11" t="s">
        <v>14</v>
      </c>
      <c r="D26" s="11" t="s">
        <v>15</v>
      </c>
      <c r="E26" s="11">
        <v>2</v>
      </c>
      <c r="F26" s="11">
        <v>11.38</v>
      </c>
      <c r="G26" s="11">
        <v>2</v>
      </c>
      <c r="J26" s="7">
        <f t="shared" si="0"/>
        <v>2</v>
      </c>
      <c r="K26" s="7">
        <f t="shared" si="1"/>
        <v>1</v>
      </c>
      <c r="L26" s="7">
        <f t="shared" si="9"/>
        <v>3</v>
      </c>
      <c r="M26" s="7">
        <f t="shared" si="2"/>
        <v>2</v>
      </c>
      <c r="N26" s="7">
        <v>2</v>
      </c>
      <c r="O26" s="7">
        <v>19.82</v>
      </c>
      <c r="P26" s="6">
        <v>3.18</v>
      </c>
      <c r="U26" s="13">
        <v>0.74885662226020577</v>
      </c>
      <c r="V26" s="13">
        <f t="shared" si="3"/>
        <v>6.2622140774331439E-2</v>
      </c>
      <c r="W26" s="13">
        <f t="shared" si="11"/>
        <v>3.1311070387165699E-2</v>
      </c>
      <c r="X26" s="13" t="e">
        <f>#REF!*day_encoded</f>
        <v>#REF!</v>
      </c>
      <c r="Y26" s="13" t="e">
        <f>(#REF!*time_encoded)</f>
        <v>#REF!</v>
      </c>
      <c r="Z26" s="13" t="e">
        <f>(#REF!*size)</f>
        <v>#REF!</v>
      </c>
      <c r="AA26" s="13" t="e">
        <f>(#REF!*total_bill)</f>
        <v>#REF!</v>
      </c>
      <c r="AB26" s="14" t="e">
        <f t="shared" si="10"/>
        <v>#REF!</v>
      </c>
    </row>
    <row r="27" spans="1:28" x14ac:dyDescent="0.3">
      <c r="A27" s="11" t="s">
        <v>11</v>
      </c>
      <c r="B27" s="11" t="s">
        <v>8</v>
      </c>
      <c r="C27" s="11" t="s">
        <v>14</v>
      </c>
      <c r="D27" s="11" t="s">
        <v>15</v>
      </c>
      <c r="E27" s="11">
        <v>3</v>
      </c>
      <c r="F27" s="11">
        <v>22.82</v>
      </c>
      <c r="G27" s="11">
        <v>2.1800000000000002</v>
      </c>
      <c r="J27" s="7">
        <f t="shared" si="0"/>
        <v>1</v>
      </c>
      <c r="K27" s="7">
        <f t="shared" si="1"/>
        <v>1</v>
      </c>
      <c r="L27" s="7">
        <f t="shared" si="9"/>
        <v>3</v>
      </c>
      <c r="M27" s="7">
        <f t="shared" si="2"/>
        <v>2</v>
      </c>
      <c r="N27" s="7">
        <v>4</v>
      </c>
      <c r="O27" s="7">
        <v>17.809999999999999</v>
      </c>
      <c r="P27" s="6">
        <v>2.34</v>
      </c>
      <c r="U27" s="13">
        <v>0.74885662226020577</v>
      </c>
      <c r="V27" s="13">
        <f t="shared" si="3"/>
        <v>3.1311070387165719E-2</v>
      </c>
      <c r="W27" s="13">
        <f t="shared" si="11"/>
        <v>3.1311070387165699E-2</v>
      </c>
      <c r="X27" s="13" t="e">
        <f>#REF!*day_encoded</f>
        <v>#REF!</v>
      </c>
      <c r="Y27" s="13" t="e">
        <f>(#REF!*time_encoded)</f>
        <v>#REF!</v>
      </c>
      <c r="Z27" s="13" t="e">
        <f>(#REF!*size)</f>
        <v>#REF!</v>
      </c>
      <c r="AA27" s="13" t="e">
        <f>(#REF!*total_bill)</f>
        <v>#REF!</v>
      </c>
      <c r="AB27" s="14" t="e">
        <f t="shared" si="10"/>
        <v>#REF!</v>
      </c>
    </row>
    <row r="28" spans="1:28" x14ac:dyDescent="0.3">
      <c r="A28" s="11" t="s">
        <v>11</v>
      </c>
      <c r="B28" s="11" t="s">
        <v>8</v>
      </c>
      <c r="C28" s="11" t="s">
        <v>14</v>
      </c>
      <c r="D28" s="11" t="s">
        <v>15</v>
      </c>
      <c r="E28" s="11">
        <v>2</v>
      </c>
      <c r="F28" s="11">
        <v>19.079999999999998</v>
      </c>
      <c r="G28" s="11">
        <v>1.5</v>
      </c>
      <c r="J28" s="7">
        <f t="shared" si="0"/>
        <v>1</v>
      </c>
      <c r="K28" s="7">
        <f t="shared" si="1"/>
        <v>1</v>
      </c>
      <c r="L28" s="7">
        <f t="shared" si="9"/>
        <v>3</v>
      </c>
      <c r="M28" s="7">
        <f t="shared" si="2"/>
        <v>2</v>
      </c>
      <c r="N28" s="7">
        <v>2</v>
      </c>
      <c r="O28" s="7">
        <v>13.37</v>
      </c>
      <c r="P28" s="6">
        <v>2</v>
      </c>
      <c r="U28" s="13">
        <v>0.74885662226020577</v>
      </c>
      <c r="V28" s="13">
        <f t="shared" si="3"/>
        <v>3.1311070387165719E-2</v>
      </c>
      <c r="W28" s="13">
        <f t="shared" si="11"/>
        <v>3.1311070387165699E-2</v>
      </c>
      <c r="X28" s="13" t="e">
        <f>#REF!*day_encoded</f>
        <v>#REF!</v>
      </c>
      <c r="Y28" s="13" t="e">
        <f>(#REF!*time_encoded)</f>
        <v>#REF!</v>
      </c>
      <c r="Z28" s="13" t="e">
        <f>(#REF!*size)</f>
        <v>#REF!</v>
      </c>
      <c r="AA28" s="13" t="e">
        <f>(#REF!*total_bill)</f>
        <v>#REF!</v>
      </c>
      <c r="AB28" s="14" t="e">
        <f t="shared" si="10"/>
        <v>#REF!</v>
      </c>
    </row>
    <row r="29" spans="1:28" x14ac:dyDescent="0.3">
      <c r="A29" s="11" t="s">
        <v>7</v>
      </c>
      <c r="B29" s="11" t="s">
        <v>8</v>
      </c>
      <c r="C29" s="11" t="s">
        <v>14</v>
      </c>
      <c r="D29" s="11" t="s">
        <v>15</v>
      </c>
      <c r="E29" s="11">
        <v>2</v>
      </c>
      <c r="F29" s="11">
        <v>20.27</v>
      </c>
      <c r="G29" s="11">
        <v>2.83</v>
      </c>
      <c r="J29" s="7">
        <f t="shared" si="0"/>
        <v>2</v>
      </c>
      <c r="K29" s="7">
        <f t="shared" si="1"/>
        <v>1</v>
      </c>
      <c r="L29" s="7">
        <f t="shared" si="9"/>
        <v>3</v>
      </c>
      <c r="M29" s="7">
        <f t="shared" si="2"/>
        <v>2</v>
      </c>
      <c r="N29" s="7">
        <v>2</v>
      </c>
      <c r="O29" s="7">
        <v>12.69</v>
      </c>
      <c r="P29" s="6">
        <v>2</v>
      </c>
      <c r="U29" s="13">
        <v>0.74885662226020577</v>
      </c>
      <c r="V29" s="13">
        <f t="shared" si="3"/>
        <v>6.2622140774331439E-2</v>
      </c>
      <c r="W29" s="13">
        <f t="shared" si="11"/>
        <v>3.1311070387165699E-2</v>
      </c>
      <c r="X29" s="13" t="e">
        <f>#REF!*day_encoded</f>
        <v>#REF!</v>
      </c>
      <c r="Y29" s="13" t="e">
        <f>(#REF!*time_encoded)</f>
        <v>#REF!</v>
      </c>
      <c r="Z29" s="13" t="e">
        <f>(#REF!*size)</f>
        <v>#REF!</v>
      </c>
      <c r="AA29" s="13" t="e">
        <f>(#REF!*total_bill)</f>
        <v>#REF!</v>
      </c>
      <c r="AB29" s="14" t="e">
        <f t="shared" si="10"/>
        <v>#REF!</v>
      </c>
    </row>
    <row r="30" spans="1:28" x14ac:dyDescent="0.3">
      <c r="A30" s="11" t="s">
        <v>7</v>
      </c>
      <c r="B30" s="11" t="s">
        <v>8</v>
      </c>
      <c r="C30" s="11" t="s">
        <v>14</v>
      </c>
      <c r="D30" s="11" t="s">
        <v>15</v>
      </c>
      <c r="E30" s="11">
        <v>2</v>
      </c>
      <c r="F30" s="11">
        <v>11.17</v>
      </c>
      <c r="G30" s="11">
        <v>1.5</v>
      </c>
      <c r="J30" s="7">
        <f t="shared" si="0"/>
        <v>2</v>
      </c>
      <c r="K30" s="7">
        <f t="shared" si="1"/>
        <v>1</v>
      </c>
      <c r="L30" s="7">
        <f t="shared" si="9"/>
        <v>3</v>
      </c>
      <c r="M30" s="7">
        <f t="shared" si="2"/>
        <v>2</v>
      </c>
      <c r="N30" s="7">
        <v>2</v>
      </c>
      <c r="O30" s="7">
        <v>21.7</v>
      </c>
      <c r="P30" s="6">
        <v>4.3</v>
      </c>
      <c r="U30" s="13">
        <v>0.74885662226020577</v>
      </c>
      <c r="V30" s="13">
        <f t="shared" si="3"/>
        <v>6.2622140774331439E-2</v>
      </c>
      <c r="W30" s="13">
        <f t="shared" si="11"/>
        <v>3.1311070387165699E-2</v>
      </c>
      <c r="X30" s="13" t="e">
        <f>#REF!*day_encoded</f>
        <v>#REF!</v>
      </c>
      <c r="Y30" s="13" t="e">
        <f>(#REF!*time_encoded)</f>
        <v>#REF!</v>
      </c>
      <c r="Z30" s="13" t="e">
        <f>(#REF!*size)</f>
        <v>#REF!</v>
      </c>
      <c r="AA30" s="13" t="e">
        <f>(#REF!*total_bill)</f>
        <v>#REF!</v>
      </c>
      <c r="AB30" s="14" t="e">
        <f t="shared" si="10"/>
        <v>#REF!</v>
      </c>
    </row>
    <row r="31" spans="1:28" x14ac:dyDescent="0.3">
      <c r="A31" s="11" t="s">
        <v>7</v>
      </c>
      <c r="B31" s="11" t="s">
        <v>8</v>
      </c>
      <c r="C31" s="11" t="s">
        <v>14</v>
      </c>
      <c r="D31" s="11" t="s">
        <v>15</v>
      </c>
      <c r="E31" s="11">
        <v>2</v>
      </c>
      <c r="F31" s="11">
        <v>12.26</v>
      </c>
      <c r="G31" s="11">
        <v>2</v>
      </c>
      <c r="J31" s="7">
        <f t="shared" si="0"/>
        <v>2</v>
      </c>
      <c r="K31" s="7">
        <f t="shared" si="1"/>
        <v>1</v>
      </c>
      <c r="L31" s="7">
        <f t="shared" si="9"/>
        <v>3</v>
      </c>
      <c r="M31" s="7">
        <f t="shared" si="2"/>
        <v>2</v>
      </c>
      <c r="N31" s="7">
        <v>2</v>
      </c>
      <c r="O31" s="7">
        <v>19.649999999999999</v>
      </c>
      <c r="P31" s="6">
        <v>3</v>
      </c>
      <c r="U31" s="13">
        <v>0.74885662226020577</v>
      </c>
      <c r="V31" s="13">
        <f t="shared" si="3"/>
        <v>6.2622140774331439E-2</v>
      </c>
      <c r="W31" s="13">
        <f t="shared" si="11"/>
        <v>3.1311070387165699E-2</v>
      </c>
      <c r="X31" s="13" t="e">
        <f>#REF!*day_encoded</f>
        <v>#REF!</v>
      </c>
      <c r="Y31" s="13" t="e">
        <f>(#REF!*time_encoded)</f>
        <v>#REF!</v>
      </c>
      <c r="Z31" s="13" t="e">
        <f>(#REF!*size)</f>
        <v>#REF!</v>
      </c>
      <c r="AA31" s="13" t="e">
        <f>(#REF!*total_bill)</f>
        <v>#REF!</v>
      </c>
      <c r="AB31" s="14" t="e">
        <f t="shared" si="10"/>
        <v>#REF!</v>
      </c>
    </row>
    <row r="32" spans="1:28" x14ac:dyDescent="0.3">
      <c r="A32" s="11" t="s">
        <v>7</v>
      </c>
      <c r="B32" s="11" t="s">
        <v>8</v>
      </c>
      <c r="C32" s="11" t="s">
        <v>14</v>
      </c>
      <c r="D32" s="11" t="s">
        <v>15</v>
      </c>
      <c r="E32" s="11">
        <v>2</v>
      </c>
      <c r="F32" s="11">
        <v>18.260000000000002</v>
      </c>
      <c r="G32" s="11">
        <v>3.25</v>
      </c>
      <c r="J32" s="7">
        <f t="shared" si="0"/>
        <v>2</v>
      </c>
      <c r="K32" s="7">
        <f t="shared" si="1"/>
        <v>1</v>
      </c>
      <c r="L32" s="7">
        <f t="shared" si="9"/>
        <v>3</v>
      </c>
      <c r="M32" s="7">
        <f t="shared" si="2"/>
        <v>2</v>
      </c>
      <c r="N32" s="7">
        <v>2</v>
      </c>
      <c r="O32" s="7">
        <v>9.5500000000000007</v>
      </c>
      <c r="P32" s="6">
        <v>1.45</v>
      </c>
      <c r="U32" s="13">
        <v>0.74885662226020577</v>
      </c>
      <c r="V32" s="13">
        <f t="shared" si="3"/>
        <v>6.2622140774331439E-2</v>
      </c>
      <c r="W32" s="13">
        <f t="shared" si="11"/>
        <v>3.1311070387165699E-2</v>
      </c>
      <c r="X32" s="13" t="e">
        <f>#REF!*day_encoded</f>
        <v>#REF!</v>
      </c>
      <c r="Y32" s="13" t="e">
        <f>(#REF!*time_encoded)</f>
        <v>#REF!</v>
      </c>
      <c r="Z32" s="13" t="e">
        <f>(#REF!*size)</f>
        <v>#REF!</v>
      </c>
      <c r="AA32" s="13" t="e">
        <f>(#REF!*total_bill)</f>
        <v>#REF!</v>
      </c>
      <c r="AB32" s="14" t="e">
        <f t="shared" si="10"/>
        <v>#REF!</v>
      </c>
    </row>
    <row r="33" spans="1:28" x14ac:dyDescent="0.3">
      <c r="A33" s="11" t="s">
        <v>7</v>
      </c>
      <c r="B33" s="11" t="s">
        <v>8</v>
      </c>
      <c r="C33" s="11" t="s">
        <v>14</v>
      </c>
      <c r="D33" s="11" t="s">
        <v>15</v>
      </c>
      <c r="E33" s="11">
        <v>2</v>
      </c>
      <c r="F33" s="11">
        <v>8.51</v>
      </c>
      <c r="G33" s="11">
        <v>1.25</v>
      </c>
      <c r="J33" s="7">
        <f t="shared" si="0"/>
        <v>2</v>
      </c>
      <c r="K33" s="7">
        <f t="shared" si="1"/>
        <v>1</v>
      </c>
      <c r="L33" s="7">
        <f t="shared" si="9"/>
        <v>3</v>
      </c>
      <c r="M33" s="7">
        <f t="shared" si="2"/>
        <v>2</v>
      </c>
      <c r="N33" s="7">
        <v>4</v>
      </c>
      <c r="O33" s="7">
        <v>18.350000000000001</v>
      </c>
      <c r="P33" s="6">
        <v>2.5</v>
      </c>
      <c r="U33" s="13">
        <v>0.74885662226020577</v>
      </c>
      <c r="V33" s="13">
        <f t="shared" si="3"/>
        <v>6.2622140774331439E-2</v>
      </c>
      <c r="W33" s="13">
        <f t="shared" si="11"/>
        <v>3.1311070387165699E-2</v>
      </c>
      <c r="X33" s="13" t="e">
        <f>#REF!*day_encoded</f>
        <v>#REF!</v>
      </c>
      <c r="Y33" s="13" t="e">
        <f>(#REF!*time_encoded)</f>
        <v>#REF!</v>
      </c>
      <c r="Z33" s="13" t="e">
        <f>(#REF!*size)</f>
        <v>#REF!</v>
      </c>
      <c r="AA33" s="13" t="e">
        <f>(#REF!*total_bill)</f>
        <v>#REF!</v>
      </c>
      <c r="AB33" s="14" t="e">
        <f t="shared" si="10"/>
        <v>#REF!</v>
      </c>
    </row>
    <row r="34" spans="1:28" x14ac:dyDescent="0.3">
      <c r="A34" s="11" t="s">
        <v>7</v>
      </c>
      <c r="B34" s="11" t="s">
        <v>8</v>
      </c>
      <c r="C34" s="11" t="s">
        <v>14</v>
      </c>
      <c r="D34" s="11" t="s">
        <v>15</v>
      </c>
      <c r="E34" s="11">
        <v>2</v>
      </c>
      <c r="F34" s="11">
        <v>10.33</v>
      </c>
      <c r="G34" s="11">
        <v>2</v>
      </c>
      <c r="J34" s="7">
        <f t="shared" si="0"/>
        <v>2</v>
      </c>
      <c r="K34" s="7">
        <f t="shared" si="1"/>
        <v>1</v>
      </c>
      <c r="L34" s="7">
        <f t="shared" si="9"/>
        <v>3</v>
      </c>
      <c r="M34" s="7">
        <f t="shared" si="2"/>
        <v>2</v>
      </c>
      <c r="N34" s="7">
        <v>2</v>
      </c>
      <c r="O34" s="7">
        <v>15.06</v>
      </c>
      <c r="P34" s="6">
        <v>3</v>
      </c>
      <c r="U34" s="13">
        <v>0.74885662226020577</v>
      </c>
      <c r="V34" s="13">
        <f t="shared" si="3"/>
        <v>6.2622140774331439E-2</v>
      </c>
      <c r="W34" s="13">
        <f t="shared" si="11"/>
        <v>3.1311070387165699E-2</v>
      </c>
      <c r="X34" s="13" t="e">
        <f>#REF!*day_encoded</f>
        <v>#REF!</v>
      </c>
      <c r="Y34" s="13" t="e">
        <f>(#REF!*time_encoded)</f>
        <v>#REF!</v>
      </c>
      <c r="Z34" s="13" t="e">
        <f>(#REF!*size)</f>
        <v>#REF!</v>
      </c>
      <c r="AA34" s="13" t="e">
        <f>(#REF!*total_bill)</f>
        <v>#REF!</v>
      </c>
      <c r="AB34" s="14" t="e">
        <f t="shared" si="10"/>
        <v>#REF!</v>
      </c>
    </row>
    <row r="35" spans="1:28" x14ac:dyDescent="0.3">
      <c r="A35" s="11" t="s">
        <v>7</v>
      </c>
      <c r="B35" s="11" t="s">
        <v>8</v>
      </c>
      <c r="C35" s="11" t="s">
        <v>14</v>
      </c>
      <c r="D35" s="11" t="s">
        <v>15</v>
      </c>
      <c r="E35" s="11">
        <v>2</v>
      </c>
      <c r="F35" s="11">
        <v>14.15</v>
      </c>
      <c r="G35" s="11">
        <v>2</v>
      </c>
      <c r="J35" s="7">
        <f t="shared" si="0"/>
        <v>2</v>
      </c>
      <c r="K35" s="7">
        <f t="shared" si="1"/>
        <v>1</v>
      </c>
      <c r="L35" s="7">
        <f t="shared" si="9"/>
        <v>3</v>
      </c>
      <c r="M35" s="7">
        <f t="shared" si="2"/>
        <v>2</v>
      </c>
      <c r="N35" s="7">
        <v>4</v>
      </c>
      <c r="O35" s="7">
        <v>20.69</v>
      </c>
      <c r="P35" s="6">
        <v>2.4500000000000002</v>
      </c>
      <c r="U35" s="13">
        <v>0.74885662226020577</v>
      </c>
      <c r="V35" s="13">
        <f t="shared" si="3"/>
        <v>6.2622140774331439E-2</v>
      </c>
      <c r="W35" s="13">
        <f t="shared" si="11"/>
        <v>3.1311070387165699E-2</v>
      </c>
      <c r="X35" s="13" t="e">
        <f>#REF!*day_encoded</f>
        <v>#REF!</v>
      </c>
      <c r="Y35" s="13" t="e">
        <f>(#REF!*time_encoded)</f>
        <v>#REF!</v>
      </c>
      <c r="Z35" s="13" t="e">
        <f>(#REF!*size)</f>
        <v>#REF!</v>
      </c>
      <c r="AA35" s="13" t="e">
        <f>(#REF!*total_bill)</f>
        <v>#REF!</v>
      </c>
      <c r="AB35" s="14" t="e">
        <f t="shared" si="10"/>
        <v>#REF!</v>
      </c>
    </row>
    <row r="36" spans="1:28" x14ac:dyDescent="0.3">
      <c r="A36" s="11" t="s">
        <v>11</v>
      </c>
      <c r="B36" s="11" t="s">
        <v>13</v>
      </c>
      <c r="C36" s="11" t="s">
        <v>14</v>
      </c>
      <c r="D36" s="11" t="s">
        <v>15</v>
      </c>
      <c r="E36" s="11">
        <v>2</v>
      </c>
      <c r="F36" s="11">
        <v>16</v>
      </c>
      <c r="G36" s="11">
        <v>2</v>
      </c>
      <c r="J36" s="7">
        <f t="shared" si="0"/>
        <v>1</v>
      </c>
      <c r="K36" s="7">
        <f t="shared" si="1"/>
        <v>2</v>
      </c>
      <c r="L36" s="7">
        <f t="shared" si="9"/>
        <v>3</v>
      </c>
      <c r="M36" s="7">
        <f t="shared" si="2"/>
        <v>2</v>
      </c>
      <c r="N36" s="7">
        <v>2</v>
      </c>
      <c r="O36" s="7">
        <v>17.78</v>
      </c>
      <c r="P36" s="6">
        <v>3.27</v>
      </c>
      <c r="U36" s="13">
        <v>0.74885662226020577</v>
      </c>
      <c r="V36" s="13">
        <f t="shared" si="3"/>
        <v>3.1311070387165719E-2</v>
      </c>
      <c r="W36" s="13">
        <f t="shared" si="11"/>
        <v>6.2622140774331397E-2</v>
      </c>
      <c r="X36" s="13" t="e">
        <f>#REF!*day_encoded</f>
        <v>#REF!</v>
      </c>
      <c r="Y36" s="13" t="e">
        <f>(#REF!*time_encoded)</f>
        <v>#REF!</v>
      </c>
      <c r="Z36" s="13" t="e">
        <f>(#REF!*size)</f>
        <v>#REF!</v>
      </c>
      <c r="AA36" s="13" t="e">
        <f>(#REF!*total_bill)</f>
        <v>#REF!</v>
      </c>
      <c r="AB36" s="14" t="e">
        <f t="shared" si="10"/>
        <v>#REF!</v>
      </c>
    </row>
    <row r="37" spans="1:28" x14ac:dyDescent="0.3">
      <c r="A37" s="11" t="s">
        <v>7</v>
      </c>
      <c r="B37" s="11" t="s">
        <v>8</v>
      </c>
      <c r="C37" s="11" t="s">
        <v>14</v>
      </c>
      <c r="D37" s="11" t="s">
        <v>15</v>
      </c>
      <c r="E37" s="11">
        <v>2</v>
      </c>
      <c r="F37" s="11">
        <v>13.16</v>
      </c>
      <c r="G37" s="11">
        <v>2.75</v>
      </c>
      <c r="J37" s="7">
        <f t="shared" si="0"/>
        <v>2</v>
      </c>
      <c r="K37" s="7">
        <f t="shared" si="1"/>
        <v>1</v>
      </c>
      <c r="L37" s="7">
        <f t="shared" si="9"/>
        <v>3</v>
      </c>
      <c r="M37" s="7">
        <f t="shared" si="2"/>
        <v>2</v>
      </c>
      <c r="N37" s="7">
        <v>3</v>
      </c>
      <c r="O37" s="7">
        <v>24.06</v>
      </c>
      <c r="P37" s="6">
        <v>3.6</v>
      </c>
      <c r="U37" s="13">
        <v>0.74885662226020577</v>
      </c>
      <c r="V37" s="13">
        <f t="shared" si="3"/>
        <v>6.2622140774331439E-2</v>
      </c>
      <c r="W37" s="13">
        <f t="shared" si="11"/>
        <v>3.1311070387165699E-2</v>
      </c>
      <c r="X37" s="13" t="e">
        <f>#REF!*day_encoded</f>
        <v>#REF!</v>
      </c>
      <c r="Y37" s="13" t="e">
        <f>(#REF!*time_encoded)</f>
        <v>#REF!</v>
      </c>
      <c r="Z37" s="13" t="e">
        <f>(#REF!*size)</f>
        <v>#REF!</v>
      </c>
      <c r="AA37" s="13" t="e">
        <f>(#REF!*total_bill)</f>
        <v>#REF!</v>
      </c>
      <c r="AB37" s="14" t="e">
        <f t="shared" si="10"/>
        <v>#REF!</v>
      </c>
    </row>
    <row r="38" spans="1:28" x14ac:dyDescent="0.3">
      <c r="A38" s="11" t="s">
        <v>7</v>
      </c>
      <c r="B38" s="11" t="s">
        <v>8</v>
      </c>
      <c r="C38" s="11" t="s">
        <v>14</v>
      </c>
      <c r="D38" s="11" t="s">
        <v>15</v>
      </c>
      <c r="E38" s="11">
        <v>2</v>
      </c>
      <c r="F38" s="11">
        <v>17.47</v>
      </c>
      <c r="G38" s="11">
        <v>3.5</v>
      </c>
      <c r="J38" s="7">
        <f t="shared" si="0"/>
        <v>2</v>
      </c>
      <c r="K38" s="7">
        <f t="shared" si="1"/>
        <v>1</v>
      </c>
      <c r="L38" s="7">
        <f t="shared" si="9"/>
        <v>3</v>
      </c>
      <c r="M38" s="7">
        <f t="shared" si="2"/>
        <v>2</v>
      </c>
      <c r="N38" s="7">
        <v>3</v>
      </c>
      <c r="O38" s="7">
        <v>16.309999999999999</v>
      </c>
      <c r="P38" s="6">
        <v>2</v>
      </c>
      <c r="U38" s="13">
        <v>0.74885662226020577</v>
      </c>
      <c r="V38" s="13">
        <f t="shared" si="3"/>
        <v>6.2622140774331439E-2</v>
      </c>
      <c r="W38" s="13">
        <f t="shared" si="11"/>
        <v>3.1311070387165699E-2</v>
      </c>
      <c r="X38" s="13" t="e">
        <f>#REF!*day_encoded</f>
        <v>#REF!</v>
      </c>
      <c r="Y38" s="13" t="e">
        <f>(#REF!*time_encoded)</f>
        <v>#REF!</v>
      </c>
      <c r="Z38" s="13" t="e">
        <f>(#REF!*size)</f>
        <v>#REF!</v>
      </c>
      <c r="AA38" s="13" t="e">
        <f>(#REF!*total_bill)</f>
        <v>#REF!</v>
      </c>
      <c r="AB38" s="14" t="e">
        <f t="shared" si="10"/>
        <v>#REF!</v>
      </c>
    </row>
    <row r="39" spans="1:28" x14ac:dyDescent="0.3">
      <c r="A39" s="11" t="s">
        <v>11</v>
      </c>
      <c r="B39" s="11" t="s">
        <v>8</v>
      </c>
      <c r="C39" s="11" t="s">
        <v>14</v>
      </c>
      <c r="D39" s="11" t="s">
        <v>15</v>
      </c>
      <c r="E39" s="11">
        <v>6</v>
      </c>
      <c r="F39" s="11">
        <v>34.299999999999997</v>
      </c>
      <c r="G39" s="11">
        <v>6.7</v>
      </c>
      <c r="J39" s="7">
        <f t="shared" si="0"/>
        <v>1</v>
      </c>
      <c r="K39" s="7">
        <f t="shared" si="1"/>
        <v>1</v>
      </c>
      <c r="L39" s="7">
        <f t="shared" si="9"/>
        <v>3</v>
      </c>
      <c r="M39" s="7">
        <f t="shared" si="2"/>
        <v>2</v>
      </c>
      <c r="N39" s="7">
        <v>3</v>
      </c>
      <c r="O39" s="7">
        <v>16.93</v>
      </c>
      <c r="P39" s="6">
        <v>3.07</v>
      </c>
      <c r="U39" s="13">
        <v>0.74885662226020577</v>
      </c>
      <c r="V39" s="13">
        <f t="shared" si="3"/>
        <v>3.1311070387165719E-2</v>
      </c>
      <c r="W39" s="13">
        <f t="shared" si="11"/>
        <v>3.1311070387165699E-2</v>
      </c>
      <c r="X39" s="13" t="e">
        <f>#REF!*day_encoded</f>
        <v>#REF!</v>
      </c>
      <c r="Y39" s="13" t="e">
        <f>(#REF!*time_encoded)</f>
        <v>#REF!</v>
      </c>
      <c r="Z39" s="13" t="e">
        <f>(#REF!*size)</f>
        <v>#REF!</v>
      </c>
      <c r="AA39" s="13" t="e">
        <f>(#REF!*total_bill)</f>
        <v>#REF!</v>
      </c>
      <c r="AB39" s="14" t="e">
        <f t="shared" si="10"/>
        <v>#REF!</v>
      </c>
    </row>
    <row r="40" spans="1:28" x14ac:dyDescent="0.3">
      <c r="A40" s="11" t="s">
        <v>11</v>
      </c>
      <c r="B40" s="11" t="s">
        <v>8</v>
      </c>
      <c r="C40" s="11" t="s">
        <v>14</v>
      </c>
      <c r="D40" s="11" t="s">
        <v>15</v>
      </c>
      <c r="E40" s="11">
        <v>5</v>
      </c>
      <c r="F40" s="11">
        <v>41.19</v>
      </c>
      <c r="G40" s="11">
        <v>5</v>
      </c>
      <c r="J40" s="7">
        <f t="shared" si="0"/>
        <v>1</v>
      </c>
      <c r="K40" s="7">
        <f t="shared" si="1"/>
        <v>1</v>
      </c>
      <c r="L40" s="7">
        <f t="shared" si="9"/>
        <v>3</v>
      </c>
      <c r="M40" s="7">
        <f t="shared" si="2"/>
        <v>2</v>
      </c>
      <c r="N40" s="7">
        <v>3</v>
      </c>
      <c r="O40" s="7">
        <v>18.690000000000001</v>
      </c>
      <c r="P40" s="6">
        <v>2.31</v>
      </c>
      <c r="U40" s="13">
        <v>0.74885662226020577</v>
      </c>
      <c r="V40" s="13">
        <f t="shared" si="3"/>
        <v>3.1311070387165719E-2</v>
      </c>
      <c r="W40" s="13">
        <f t="shared" si="11"/>
        <v>3.1311070387165699E-2</v>
      </c>
      <c r="X40" s="13" t="e">
        <f>#REF!*day_encoded</f>
        <v>#REF!</v>
      </c>
      <c r="Y40" s="13" t="e">
        <f>(#REF!*time_encoded)</f>
        <v>#REF!</v>
      </c>
      <c r="Z40" s="13" t="e">
        <f>(#REF!*size)</f>
        <v>#REF!</v>
      </c>
      <c r="AA40" s="13" t="e">
        <f>(#REF!*total_bill)</f>
        <v>#REF!</v>
      </c>
      <c r="AB40" s="14" t="e">
        <f t="shared" si="10"/>
        <v>#REF!</v>
      </c>
    </row>
    <row r="41" spans="1:28" x14ac:dyDescent="0.3">
      <c r="A41" s="11" t="s">
        <v>7</v>
      </c>
      <c r="B41" s="11" t="s">
        <v>8</v>
      </c>
      <c r="C41" s="11" t="s">
        <v>14</v>
      </c>
      <c r="D41" s="11" t="s">
        <v>15</v>
      </c>
      <c r="E41" s="11">
        <v>6</v>
      </c>
      <c r="F41" s="11">
        <v>27.05</v>
      </c>
      <c r="G41" s="11">
        <v>5</v>
      </c>
      <c r="J41" s="7">
        <f t="shared" si="0"/>
        <v>2</v>
      </c>
      <c r="K41" s="7">
        <f t="shared" si="1"/>
        <v>1</v>
      </c>
      <c r="L41" s="7">
        <f t="shared" si="9"/>
        <v>3</v>
      </c>
      <c r="M41" s="7">
        <f t="shared" si="2"/>
        <v>2</v>
      </c>
      <c r="N41" s="7">
        <v>3</v>
      </c>
      <c r="O41" s="7">
        <v>31.27</v>
      </c>
      <c r="P41" s="6">
        <v>5</v>
      </c>
      <c r="U41" s="13">
        <v>0.74885662226020577</v>
      </c>
      <c r="V41" s="13">
        <f t="shared" si="3"/>
        <v>6.2622140774331439E-2</v>
      </c>
      <c r="W41" s="13">
        <f t="shared" si="11"/>
        <v>3.1311070387165699E-2</v>
      </c>
      <c r="X41" s="13" t="e">
        <f>#REF!*day_encoded</f>
        <v>#REF!</v>
      </c>
      <c r="Y41" s="13" t="e">
        <f>(#REF!*time_encoded)</f>
        <v>#REF!</v>
      </c>
      <c r="Z41" s="13" t="e">
        <f>(#REF!*size)</f>
        <v>#REF!</v>
      </c>
      <c r="AA41" s="13" t="e">
        <f>(#REF!*total_bill)</f>
        <v>#REF!</v>
      </c>
      <c r="AB41" s="14" t="e">
        <f t="shared" si="10"/>
        <v>#REF!</v>
      </c>
    </row>
    <row r="42" spans="1:28" x14ac:dyDescent="0.3">
      <c r="A42" s="11" t="s">
        <v>7</v>
      </c>
      <c r="B42" s="11" t="s">
        <v>8</v>
      </c>
      <c r="C42" s="11" t="s">
        <v>14</v>
      </c>
      <c r="D42" s="11" t="s">
        <v>15</v>
      </c>
      <c r="E42" s="11">
        <v>2</v>
      </c>
      <c r="F42" s="11">
        <v>16.43</v>
      </c>
      <c r="G42" s="11">
        <v>2.2999999999999998</v>
      </c>
      <c r="J42" s="7">
        <f t="shared" si="0"/>
        <v>2</v>
      </c>
      <c r="K42" s="7">
        <f t="shared" si="1"/>
        <v>1</v>
      </c>
      <c r="L42" s="7">
        <f t="shared" si="9"/>
        <v>3</v>
      </c>
      <c r="M42" s="7">
        <f t="shared" si="2"/>
        <v>2</v>
      </c>
      <c r="N42" s="7">
        <v>3</v>
      </c>
      <c r="O42" s="7">
        <v>16.04</v>
      </c>
      <c r="P42" s="6">
        <v>2.2400000000000002</v>
      </c>
      <c r="U42" s="13">
        <v>0.74885662226020577</v>
      </c>
      <c r="V42" s="13">
        <f t="shared" si="3"/>
        <v>6.2622140774331439E-2</v>
      </c>
      <c r="W42" s="13">
        <f t="shared" si="11"/>
        <v>3.1311070387165699E-2</v>
      </c>
      <c r="X42" s="13" t="e">
        <f>#REF!*day_encoded</f>
        <v>#REF!</v>
      </c>
      <c r="Y42" s="13" t="e">
        <f>(#REF!*time_encoded)</f>
        <v>#REF!</v>
      </c>
      <c r="Z42" s="13" t="e">
        <f>(#REF!*size)</f>
        <v>#REF!</v>
      </c>
      <c r="AA42" s="13" t="e">
        <f>(#REF!*total_bill)</f>
        <v>#REF!</v>
      </c>
      <c r="AB42" s="14" t="e">
        <f t="shared" si="10"/>
        <v>#REF!</v>
      </c>
    </row>
    <row r="43" spans="1:28" x14ac:dyDescent="0.3">
      <c r="A43" s="11" t="s">
        <v>7</v>
      </c>
      <c r="B43" s="11" t="s">
        <v>8</v>
      </c>
      <c r="C43" s="11" t="s">
        <v>14</v>
      </c>
      <c r="D43" s="11" t="s">
        <v>15</v>
      </c>
      <c r="E43" s="11">
        <v>2</v>
      </c>
      <c r="F43" s="11">
        <v>8.35</v>
      </c>
      <c r="G43" s="11">
        <v>1.5</v>
      </c>
      <c r="J43" s="7">
        <f t="shared" si="0"/>
        <v>2</v>
      </c>
      <c r="K43" s="7">
        <f t="shared" si="1"/>
        <v>1</v>
      </c>
      <c r="L43" s="7">
        <f t="shared" si="9"/>
        <v>3</v>
      </c>
      <c r="M43" s="7">
        <f t="shared" si="2"/>
        <v>2</v>
      </c>
      <c r="N43" s="7">
        <v>2</v>
      </c>
      <c r="O43" s="7">
        <v>17.46</v>
      </c>
      <c r="P43" s="6">
        <v>2.54</v>
      </c>
      <c r="U43" s="13">
        <v>0.74885662226020577</v>
      </c>
      <c r="V43" s="13">
        <f t="shared" si="3"/>
        <v>6.2622140774331439E-2</v>
      </c>
      <c r="W43" s="13">
        <f t="shared" si="11"/>
        <v>3.1311070387165699E-2</v>
      </c>
      <c r="X43" s="13" t="e">
        <f>#REF!*day_encoded</f>
        <v>#REF!</v>
      </c>
      <c r="Y43" s="13" t="e">
        <f>(#REF!*time_encoded)</f>
        <v>#REF!</v>
      </c>
      <c r="Z43" s="13" t="e">
        <f>(#REF!*size)</f>
        <v>#REF!</v>
      </c>
      <c r="AA43" s="13" t="e">
        <f>(#REF!*total_bill)</f>
        <v>#REF!</v>
      </c>
      <c r="AB43" s="14" t="e">
        <f t="shared" si="10"/>
        <v>#REF!</v>
      </c>
    </row>
    <row r="44" spans="1:28" x14ac:dyDescent="0.3">
      <c r="A44" s="11" t="s">
        <v>7</v>
      </c>
      <c r="B44" s="11" t="s">
        <v>8</v>
      </c>
      <c r="C44" s="11" t="s">
        <v>14</v>
      </c>
      <c r="D44" s="11" t="s">
        <v>15</v>
      </c>
      <c r="E44" s="11">
        <v>3</v>
      </c>
      <c r="F44" s="11">
        <v>18.64</v>
      </c>
      <c r="G44" s="11">
        <v>1.36</v>
      </c>
      <c r="J44" s="7">
        <f t="shared" si="0"/>
        <v>2</v>
      </c>
      <c r="K44" s="7">
        <f t="shared" si="1"/>
        <v>1</v>
      </c>
      <c r="L44" s="7">
        <f t="shared" si="9"/>
        <v>3</v>
      </c>
      <c r="M44" s="7">
        <f t="shared" si="2"/>
        <v>2</v>
      </c>
      <c r="N44" s="7">
        <v>2</v>
      </c>
      <c r="O44" s="7">
        <v>13.94</v>
      </c>
      <c r="P44" s="6">
        <v>3.06</v>
      </c>
      <c r="U44" s="13">
        <v>0.74885662226020577</v>
      </c>
      <c r="V44" s="13">
        <f t="shared" si="3"/>
        <v>6.2622140774331439E-2</v>
      </c>
      <c r="W44" s="13">
        <f t="shared" si="11"/>
        <v>3.1311070387165699E-2</v>
      </c>
      <c r="X44" s="13" t="e">
        <f>#REF!*day_encoded</f>
        <v>#REF!</v>
      </c>
      <c r="Y44" s="13" t="e">
        <f>(#REF!*time_encoded)</f>
        <v>#REF!</v>
      </c>
      <c r="Z44" s="13" t="e">
        <f>(#REF!*size)</f>
        <v>#REF!</v>
      </c>
      <c r="AA44" s="13" t="e">
        <f>(#REF!*total_bill)</f>
        <v>#REF!</v>
      </c>
      <c r="AB44" s="14" t="e">
        <f t="shared" si="10"/>
        <v>#REF!</v>
      </c>
    </row>
    <row r="45" spans="1:28" x14ac:dyDescent="0.3">
      <c r="A45" s="11" t="s">
        <v>7</v>
      </c>
      <c r="B45" s="11" t="s">
        <v>8</v>
      </c>
      <c r="C45" s="11" t="s">
        <v>14</v>
      </c>
      <c r="D45" s="11" t="s">
        <v>15</v>
      </c>
      <c r="E45" s="11">
        <v>2</v>
      </c>
      <c r="F45" s="11">
        <v>11.87</v>
      </c>
      <c r="G45" s="11">
        <v>1.63</v>
      </c>
      <c r="J45" s="7">
        <f t="shared" si="0"/>
        <v>2</v>
      </c>
      <c r="K45" s="7">
        <f t="shared" si="1"/>
        <v>1</v>
      </c>
      <c r="L45" s="7">
        <f t="shared" si="9"/>
        <v>3</v>
      </c>
      <c r="M45" s="7">
        <f t="shared" si="2"/>
        <v>2</v>
      </c>
      <c r="N45" s="7">
        <v>2</v>
      </c>
      <c r="O45" s="7">
        <v>9.68</v>
      </c>
      <c r="P45" s="6">
        <v>1.32</v>
      </c>
      <c r="U45" s="13">
        <v>0.74885662226020577</v>
      </c>
      <c r="V45" s="13">
        <f t="shared" si="3"/>
        <v>6.2622140774331439E-2</v>
      </c>
      <c r="W45" s="13">
        <f t="shared" si="11"/>
        <v>3.1311070387165699E-2</v>
      </c>
      <c r="X45" s="13" t="e">
        <f>#REF!*day_encoded</f>
        <v>#REF!</v>
      </c>
      <c r="Y45" s="13" t="e">
        <f>(#REF!*time_encoded)</f>
        <v>#REF!</v>
      </c>
      <c r="Z45" s="13" t="e">
        <f>(#REF!*size)</f>
        <v>#REF!</v>
      </c>
      <c r="AA45" s="13" t="e">
        <f>(#REF!*total_bill)</f>
        <v>#REF!</v>
      </c>
      <c r="AB45" s="14" t="e">
        <f t="shared" si="10"/>
        <v>#REF!</v>
      </c>
    </row>
    <row r="46" spans="1:28" x14ac:dyDescent="0.3">
      <c r="A46" s="11" t="s">
        <v>11</v>
      </c>
      <c r="B46" s="11" t="s">
        <v>8</v>
      </c>
      <c r="C46" s="11" t="s">
        <v>14</v>
      </c>
      <c r="D46" s="11" t="s">
        <v>15</v>
      </c>
      <c r="E46" s="11">
        <v>2</v>
      </c>
      <c r="F46" s="11">
        <v>9.7799999999999994</v>
      </c>
      <c r="G46" s="11">
        <v>1.73</v>
      </c>
      <c r="J46" s="7">
        <f t="shared" si="0"/>
        <v>1</v>
      </c>
      <c r="K46" s="7">
        <f t="shared" si="1"/>
        <v>1</v>
      </c>
      <c r="L46" s="7">
        <f t="shared" si="9"/>
        <v>3</v>
      </c>
      <c r="M46" s="7">
        <f t="shared" si="2"/>
        <v>2</v>
      </c>
      <c r="N46" s="7">
        <v>4</v>
      </c>
      <c r="O46" s="7">
        <v>30.4</v>
      </c>
      <c r="P46" s="6">
        <v>5.6</v>
      </c>
      <c r="U46" s="13">
        <v>0.74885662226020577</v>
      </c>
      <c r="V46" s="13">
        <f t="shared" si="3"/>
        <v>3.1311070387165719E-2</v>
      </c>
      <c r="W46" s="13">
        <f t="shared" si="11"/>
        <v>3.1311070387165699E-2</v>
      </c>
      <c r="X46" s="13" t="e">
        <f>#REF!*day_encoded</f>
        <v>#REF!</v>
      </c>
      <c r="Y46" s="13" t="e">
        <f>(#REF!*time_encoded)</f>
        <v>#REF!</v>
      </c>
      <c r="Z46" s="13" t="e">
        <f>(#REF!*size)</f>
        <v>#REF!</v>
      </c>
      <c r="AA46" s="13" t="e">
        <f>(#REF!*total_bill)</f>
        <v>#REF!</v>
      </c>
      <c r="AB46" s="14" t="e">
        <f t="shared" si="10"/>
        <v>#REF!</v>
      </c>
    </row>
    <row r="47" spans="1:28" x14ac:dyDescent="0.3">
      <c r="A47" s="11" t="s">
        <v>11</v>
      </c>
      <c r="B47" s="11" t="s">
        <v>8</v>
      </c>
      <c r="C47" s="11" t="s">
        <v>14</v>
      </c>
      <c r="D47" s="11" t="s">
        <v>15</v>
      </c>
      <c r="E47" s="11">
        <v>2</v>
      </c>
      <c r="F47" s="11">
        <v>7.51</v>
      </c>
      <c r="G47" s="11">
        <v>2</v>
      </c>
      <c r="J47" s="7">
        <f t="shared" si="0"/>
        <v>1</v>
      </c>
      <c r="K47" s="7">
        <f t="shared" si="1"/>
        <v>1</v>
      </c>
      <c r="L47" s="7">
        <f t="shared" si="9"/>
        <v>3</v>
      </c>
      <c r="M47" s="7">
        <f t="shared" si="2"/>
        <v>2</v>
      </c>
      <c r="N47" s="7">
        <v>2</v>
      </c>
      <c r="O47" s="7">
        <v>18.29</v>
      </c>
      <c r="P47" s="6">
        <v>3</v>
      </c>
      <c r="U47" s="13">
        <v>0.74885662226020577</v>
      </c>
      <c r="V47" s="13">
        <f t="shared" si="3"/>
        <v>3.1311070387165719E-2</v>
      </c>
      <c r="W47" s="13">
        <f t="shared" si="11"/>
        <v>3.1311070387165699E-2</v>
      </c>
      <c r="X47" s="13" t="e">
        <f>#REF!*day_encoded</f>
        <v>#REF!</v>
      </c>
      <c r="Y47" s="13" t="e">
        <f>(#REF!*time_encoded)</f>
        <v>#REF!</v>
      </c>
      <c r="Z47" s="13" t="e">
        <f>(#REF!*size)</f>
        <v>#REF!</v>
      </c>
      <c r="AA47" s="13" t="e">
        <f>(#REF!*total_bill)</f>
        <v>#REF!</v>
      </c>
      <c r="AB47" s="14" t="e">
        <f t="shared" si="10"/>
        <v>#REF!</v>
      </c>
    </row>
    <row r="48" spans="1:28" x14ac:dyDescent="0.3">
      <c r="A48" s="11" t="s">
        <v>7</v>
      </c>
      <c r="B48" s="11" t="s">
        <v>13</v>
      </c>
      <c r="C48" s="11" t="s">
        <v>14</v>
      </c>
      <c r="D48" s="11" t="s">
        <v>15</v>
      </c>
      <c r="E48" s="11">
        <v>2</v>
      </c>
      <c r="F48" s="11">
        <v>19.809999999999999</v>
      </c>
      <c r="G48" s="11">
        <v>4.1900000000000004</v>
      </c>
      <c r="J48" s="7">
        <f t="shared" si="0"/>
        <v>2</v>
      </c>
      <c r="K48" s="7">
        <f t="shared" si="1"/>
        <v>2</v>
      </c>
      <c r="L48" s="7">
        <f t="shared" si="9"/>
        <v>3</v>
      </c>
      <c r="M48" s="7">
        <f t="shared" si="2"/>
        <v>2</v>
      </c>
      <c r="N48" s="7">
        <v>2</v>
      </c>
      <c r="O48" s="7">
        <v>22.23</v>
      </c>
      <c r="P48" s="6">
        <v>5</v>
      </c>
      <c r="U48" s="13">
        <v>0.74885662226020577</v>
      </c>
      <c r="V48" s="13">
        <f t="shared" si="3"/>
        <v>6.2622140774331439E-2</v>
      </c>
      <c r="W48" s="13">
        <f t="shared" si="11"/>
        <v>6.2622140774331397E-2</v>
      </c>
      <c r="X48" s="13" t="e">
        <f>#REF!*day_encoded</f>
        <v>#REF!</v>
      </c>
      <c r="Y48" s="13" t="e">
        <f>(#REF!*time_encoded)</f>
        <v>#REF!</v>
      </c>
      <c r="Z48" s="13" t="e">
        <f>(#REF!*size)</f>
        <v>#REF!</v>
      </c>
      <c r="AA48" s="13" t="e">
        <f>(#REF!*total_bill)</f>
        <v>#REF!</v>
      </c>
      <c r="AB48" s="14" t="e">
        <f t="shared" si="10"/>
        <v>#REF!</v>
      </c>
    </row>
    <row r="49" spans="1:28" x14ac:dyDescent="0.3">
      <c r="A49" s="11" t="s">
        <v>11</v>
      </c>
      <c r="B49" s="11" t="s">
        <v>13</v>
      </c>
      <c r="C49" s="11" t="s">
        <v>14</v>
      </c>
      <c r="D49" s="11" t="s">
        <v>15</v>
      </c>
      <c r="E49" s="11">
        <v>2</v>
      </c>
      <c r="F49" s="11">
        <v>28.44</v>
      </c>
      <c r="G49" s="11">
        <v>2.56</v>
      </c>
      <c r="J49" s="7">
        <f t="shared" si="0"/>
        <v>1</v>
      </c>
      <c r="K49" s="7">
        <f t="shared" si="1"/>
        <v>2</v>
      </c>
      <c r="L49" s="7">
        <f t="shared" si="9"/>
        <v>3</v>
      </c>
      <c r="M49" s="7">
        <f t="shared" si="2"/>
        <v>2</v>
      </c>
      <c r="N49" s="7">
        <v>4</v>
      </c>
      <c r="O49" s="7">
        <v>32.4</v>
      </c>
      <c r="P49" s="6">
        <v>6</v>
      </c>
      <c r="U49" s="13">
        <v>0.74885662226020577</v>
      </c>
      <c r="V49" s="13">
        <f t="shared" si="3"/>
        <v>3.1311070387165719E-2</v>
      </c>
      <c r="W49" s="13">
        <f t="shared" si="11"/>
        <v>6.2622140774331397E-2</v>
      </c>
      <c r="X49" s="13" t="e">
        <f>#REF!*day_encoded</f>
        <v>#REF!</v>
      </c>
      <c r="Y49" s="13" t="e">
        <f>(#REF!*time_encoded)</f>
        <v>#REF!</v>
      </c>
      <c r="Z49" s="13" t="e">
        <f>(#REF!*size)</f>
        <v>#REF!</v>
      </c>
      <c r="AA49" s="13" t="e">
        <f>(#REF!*total_bill)</f>
        <v>#REF!</v>
      </c>
      <c r="AB49" s="14" t="e">
        <f t="shared" si="10"/>
        <v>#REF!</v>
      </c>
    </row>
    <row r="50" spans="1:28" x14ac:dyDescent="0.3">
      <c r="A50" s="11" t="s">
        <v>11</v>
      </c>
      <c r="B50" s="11" t="s">
        <v>13</v>
      </c>
      <c r="C50" s="11" t="s">
        <v>14</v>
      </c>
      <c r="D50" s="11" t="s">
        <v>15</v>
      </c>
      <c r="E50" s="11">
        <v>2</v>
      </c>
      <c r="F50" s="11">
        <v>15.48</v>
      </c>
      <c r="G50" s="11">
        <v>2.02</v>
      </c>
      <c r="J50" s="7">
        <f t="shared" si="0"/>
        <v>1</v>
      </c>
      <c r="K50" s="7">
        <f t="shared" si="1"/>
        <v>2</v>
      </c>
      <c r="L50" s="7">
        <f t="shared" si="9"/>
        <v>3</v>
      </c>
      <c r="M50" s="7">
        <f t="shared" si="2"/>
        <v>2</v>
      </c>
      <c r="N50" s="7">
        <v>3</v>
      </c>
      <c r="O50" s="7">
        <v>28.55</v>
      </c>
      <c r="P50" s="6">
        <v>2.0499999999999998</v>
      </c>
      <c r="U50" s="13">
        <v>0.74885662226020577</v>
      </c>
      <c r="V50" s="13">
        <f t="shared" si="3"/>
        <v>3.1311070387165719E-2</v>
      </c>
      <c r="W50" s="13">
        <f t="shared" si="11"/>
        <v>6.2622140774331397E-2</v>
      </c>
      <c r="X50" s="13" t="e">
        <f>#REF!*day_encoded</f>
        <v>#REF!</v>
      </c>
      <c r="Y50" s="13" t="e">
        <f>(#REF!*time_encoded)</f>
        <v>#REF!</v>
      </c>
      <c r="Z50" s="13" t="e">
        <f>(#REF!*size)</f>
        <v>#REF!</v>
      </c>
      <c r="AA50" s="13" t="e">
        <f>(#REF!*total_bill)</f>
        <v>#REF!</v>
      </c>
      <c r="AB50" s="14" t="e">
        <f t="shared" si="10"/>
        <v>#REF!</v>
      </c>
    </row>
    <row r="51" spans="1:28" x14ac:dyDescent="0.3">
      <c r="A51" s="11" t="s">
        <v>11</v>
      </c>
      <c r="B51" s="11" t="s">
        <v>13</v>
      </c>
      <c r="C51" s="11" t="s">
        <v>14</v>
      </c>
      <c r="D51" s="11" t="s">
        <v>15</v>
      </c>
      <c r="E51" s="11">
        <v>2</v>
      </c>
      <c r="F51" s="11">
        <v>16.579999999999998</v>
      </c>
      <c r="G51" s="11">
        <v>4</v>
      </c>
      <c r="J51" s="7">
        <f t="shared" si="0"/>
        <v>1</v>
      </c>
      <c r="K51" s="7">
        <f t="shared" si="1"/>
        <v>2</v>
      </c>
      <c r="L51" s="7">
        <f t="shared" si="9"/>
        <v>3</v>
      </c>
      <c r="M51" s="7">
        <f t="shared" si="2"/>
        <v>2</v>
      </c>
      <c r="N51" s="7">
        <v>2</v>
      </c>
      <c r="O51" s="7">
        <v>18.04</v>
      </c>
      <c r="P51" s="6">
        <v>3</v>
      </c>
      <c r="U51" s="13">
        <v>0.74885662226020577</v>
      </c>
      <c r="V51" s="13">
        <f t="shared" si="3"/>
        <v>3.1311070387165719E-2</v>
      </c>
      <c r="W51" s="13">
        <f t="shared" si="11"/>
        <v>6.2622140774331397E-2</v>
      </c>
      <c r="X51" s="13" t="e">
        <f>#REF!*day_encoded</f>
        <v>#REF!</v>
      </c>
      <c r="Y51" s="13" t="e">
        <f>(#REF!*time_encoded)</f>
        <v>#REF!</v>
      </c>
      <c r="Z51" s="13" t="e">
        <f>(#REF!*size)</f>
        <v>#REF!</v>
      </c>
      <c r="AA51" s="13" t="e">
        <f>(#REF!*total_bill)</f>
        <v>#REF!</v>
      </c>
      <c r="AB51" s="14" t="e">
        <f t="shared" si="10"/>
        <v>#REF!</v>
      </c>
    </row>
    <row r="52" spans="1:28" x14ac:dyDescent="0.3">
      <c r="A52" s="11" t="s">
        <v>11</v>
      </c>
      <c r="B52" s="11" t="s">
        <v>8</v>
      </c>
      <c r="C52" s="11" t="s">
        <v>14</v>
      </c>
      <c r="D52" s="11" t="s">
        <v>15</v>
      </c>
      <c r="E52" s="11">
        <v>2</v>
      </c>
      <c r="F52" s="11">
        <v>7.56</v>
      </c>
      <c r="G52" s="11">
        <v>1.44</v>
      </c>
      <c r="J52" s="7">
        <f t="shared" si="0"/>
        <v>1</v>
      </c>
      <c r="K52" s="7">
        <f t="shared" si="1"/>
        <v>1</v>
      </c>
      <c r="L52" s="7">
        <f t="shared" si="9"/>
        <v>3</v>
      </c>
      <c r="M52" s="7">
        <f t="shared" si="2"/>
        <v>2</v>
      </c>
      <c r="N52" s="7">
        <v>2</v>
      </c>
      <c r="O52" s="7">
        <v>12.54</v>
      </c>
      <c r="P52" s="6">
        <v>2.5</v>
      </c>
      <c r="U52" s="13">
        <v>0.74885662226020577</v>
      </c>
      <c r="V52" s="13">
        <f t="shared" si="3"/>
        <v>3.1311070387165719E-2</v>
      </c>
      <c r="W52" s="13">
        <f t="shared" si="11"/>
        <v>3.1311070387165699E-2</v>
      </c>
      <c r="X52" s="13" t="e">
        <f>#REF!*day_encoded</f>
        <v>#REF!</v>
      </c>
      <c r="Y52" s="13" t="e">
        <f>(#REF!*time_encoded)</f>
        <v>#REF!</v>
      </c>
      <c r="Z52" s="13" t="e">
        <f>(#REF!*size)</f>
        <v>#REF!</v>
      </c>
      <c r="AA52" s="13" t="e">
        <f>(#REF!*total_bill)</f>
        <v>#REF!</v>
      </c>
      <c r="AB52" s="14" t="e">
        <f t="shared" si="10"/>
        <v>#REF!</v>
      </c>
    </row>
    <row r="53" spans="1:28" x14ac:dyDescent="0.3">
      <c r="A53" s="11" t="s">
        <v>11</v>
      </c>
      <c r="B53" s="11" t="s">
        <v>13</v>
      </c>
      <c r="C53" s="11" t="s">
        <v>14</v>
      </c>
      <c r="D53" s="11" t="s">
        <v>15</v>
      </c>
      <c r="E53" s="11">
        <v>2</v>
      </c>
      <c r="F53" s="11">
        <v>10.34</v>
      </c>
      <c r="G53" s="11">
        <v>2</v>
      </c>
      <c r="J53" s="7">
        <f t="shared" si="0"/>
        <v>1</v>
      </c>
      <c r="K53" s="7">
        <f t="shared" si="1"/>
        <v>2</v>
      </c>
      <c r="L53" s="7">
        <f t="shared" si="9"/>
        <v>3</v>
      </c>
      <c r="M53" s="7">
        <f t="shared" si="2"/>
        <v>2</v>
      </c>
      <c r="N53" s="7">
        <v>2</v>
      </c>
      <c r="O53" s="7">
        <v>10.29</v>
      </c>
      <c r="P53" s="6">
        <v>2.6</v>
      </c>
      <c r="U53" s="13">
        <v>0.74885662226020577</v>
      </c>
      <c r="V53" s="13">
        <f t="shared" si="3"/>
        <v>3.1311070387165719E-2</v>
      </c>
      <c r="W53" s="13">
        <f t="shared" si="11"/>
        <v>6.2622140774331397E-2</v>
      </c>
      <c r="X53" s="13" t="e">
        <f>#REF!*day_encoded</f>
        <v>#REF!</v>
      </c>
      <c r="Y53" s="13" t="e">
        <f>(#REF!*time_encoded)</f>
        <v>#REF!</v>
      </c>
      <c r="Z53" s="13" t="e">
        <f>(#REF!*size)</f>
        <v>#REF!</v>
      </c>
      <c r="AA53" s="13" t="e">
        <f>(#REF!*total_bill)</f>
        <v>#REF!</v>
      </c>
      <c r="AB53" s="14" t="e">
        <f t="shared" si="10"/>
        <v>#REF!</v>
      </c>
    </row>
    <row r="54" spans="1:28" x14ac:dyDescent="0.3">
      <c r="A54" s="11" t="s">
        <v>7</v>
      </c>
      <c r="B54" s="11" t="s">
        <v>13</v>
      </c>
      <c r="C54" s="11" t="s">
        <v>14</v>
      </c>
      <c r="D54" s="11" t="s">
        <v>15</v>
      </c>
      <c r="E54" s="11">
        <v>4</v>
      </c>
      <c r="F54" s="11">
        <v>43.11</v>
      </c>
      <c r="G54" s="11">
        <v>5</v>
      </c>
      <c r="J54" s="7">
        <f t="shared" si="0"/>
        <v>2</v>
      </c>
      <c r="K54" s="7">
        <f t="shared" si="1"/>
        <v>2</v>
      </c>
      <c r="L54" s="7">
        <f t="shared" si="9"/>
        <v>3</v>
      </c>
      <c r="M54" s="7">
        <f t="shared" si="2"/>
        <v>2</v>
      </c>
      <c r="N54" s="7">
        <v>4</v>
      </c>
      <c r="O54" s="7">
        <v>34.81</v>
      </c>
      <c r="P54" s="6">
        <v>5.2</v>
      </c>
      <c r="U54" s="13">
        <v>0.74885662226020577</v>
      </c>
      <c r="V54" s="13">
        <f t="shared" si="3"/>
        <v>6.2622140774331439E-2</v>
      </c>
      <c r="W54" s="13">
        <f t="shared" si="11"/>
        <v>6.2622140774331397E-2</v>
      </c>
      <c r="X54" s="13" t="e">
        <f>#REF!*day_encoded</f>
        <v>#REF!</v>
      </c>
      <c r="Y54" s="13" t="e">
        <f>(#REF!*time_encoded)</f>
        <v>#REF!</v>
      </c>
      <c r="Z54" s="13" t="e">
        <f>(#REF!*size)</f>
        <v>#REF!</v>
      </c>
      <c r="AA54" s="13" t="e">
        <f>(#REF!*total_bill)</f>
        <v>#REF!</v>
      </c>
      <c r="AB54" s="14" t="e">
        <f t="shared" si="10"/>
        <v>#REF!</v>
      </c>
    </row>
    <row r="55" spans="1:28" x14ac:dyDescent="0.3">
      <c r="A55" s="11" t="s">
        <v>7</v>
      </c>
      <c r="B55" s="11" t="s">
        <v>13</v>
      </c>
      <c r="C55" s="11" t="s">
        <v>14</v>
      </c>
      <c r="D55" s="11" t="s">
        <v>15</v>
      </c>
      <c r="E55" s="11">
        <v>2</v>
      </c>
      <c r="F55" s="11">
        <v>13</v>
      </c>
      <c r="G55" s="11">
        <v>2</v>
      </c>
      <c r="J55" s="7">
        <f t="shared" si="0"/>
        <v>2</v>
      </c>
      <c r="K55" s="7">
        <f t="shared" si="1"/>
        <v>2</v>
      </c>
      <c r="L55" s="7">
        <f t="shared" si="9"/>
        <v>3</v>
      </c>
      <c r="M55" s="7">
        <f t="shared" si="2"/>
        <v>2</v>
      </c>
      <c r="N55" s="7">
        <v>2</v>
      </c>
      <c r="O55" s="7">
        <v>9.94</v>
      </c>
      <c r="P55" s="6">
        <v>1.56</v>
      </c>
      <c r="U55" s="13">
        <v>0.74885662226020577</v>
      </c>
      <c r="V55" s="13">
        <f t="shared" si="3"/>
        <v>6.2622140774331439E-2</v>
      </c>
      <c r="W55" s="13">
        <f t="shared" si="11"/>
        <v>6.2622140774331397E-2</v>
      </c>
      <c r="X55" s="13" t="e">
        <f>#REF!*day_encoded</f>
        <v>#REF!</v>
      </c>
      <c r="Y55" s="13" t="e">
        <f>(#REF!*time_encoded)</f>
        <v>#REF!</v>
      </c>
      <c r="Z55" s="13" t="e">
        <f>(#REF!*size)</f>
        <v>#REF!</v>
      </c>
      <c r="AA55" s="13" t="e">
        <f>(#REF!*total_bill)</f>
        <v>#REF!</v>
      </c>
      <c r="AB55" s="14" t="e">
        <f t="shared" si="10"/>
        <v>#REF!</v>
      </c>
    </row>
    <row r="56" spans="1:28" x14ac:dyDescent="0.3">
      <c r="A56" s="11" t="s">
        <v>11</v>
      </c>
      <c r="B56" s="11" t="s">
        <v>13</v>
      </c>
      <c r="C56" s="11" t="s">
        <v>14</v>
      </c>
      <c r="D56" s="11" t="s">
        <v>15</v>
      </c>
      <c r="E56" s="11">
        <v>2</v>
      </c>
      <c r="F56" s="11">
        <v>13.51</v>
      </c>
      <c r="G56" s="11">
        <v>2</v>
      </c>
      <c r="J56" s="7">
        <f t="shared" si="0"/>
        <v>1</v>
      </c>
      <c r="K56" s="7">
        <f t="shared" si="1"/>
        <v>2</v>
      </c>
      <c r="L56" s="7">
        <f t="shared" si="9"/>
        <v>3</v>
      </c>
      <c r="M56" s="7">
        <f t="shared" si="2"/>
        <v>2</v>
      </c>
      <c r="N56" s="7">
        <v>4</v>
      </c>
      <c r="O56" s="7">
        <v>25.56</v>
      </c>
      <c r="P56" s="6">
        <v>4.34</v>
      </c>
      <c r="U56" s="13">
        <v>0.74885662226020577</v>
      </c>
      <c r="V56" s="13">
        <f t="shared" si="3"/>
        <v>3.1311070387165719E-2</v>
      </c>
      <c r="W56" s="13">
        <f t="shared" si="11"/>
        <v>6.2622140774331397E-2</v>
      </c>
      <c r="X56" s="13" t="e">
        <f>#REF!*day_encoded</f>
        <v>#REF!</v>
      </c>
      <c r="Y56" s="13" t="e">
        <f>(#REF!*time_encoded)</f>
        <v>#REF!</v>
      </c>
      <c r="Z56" s="13" t="e">
        <f>(#REF!*size)</f>
        <v>#REF!</v>
      </c>
      <c r="AA56" s="13" t="e">
        <f>(#REF!*total_bill)</f>
        <v>#REF!</v>
      </c>
      <c r="AB56" s="14" t="e">
        <f t="shared" si="10"/>
        <v>#REF!</v>
      </c>
    </row>
    <row r="57" spans="1:28" x14ac:dyDescent="0.3">
      <c r="A57" s="11" t="s">
        <v>11</v>
      </c>
      <c r="B57" s="11" t="s">
        <v>13</v>
      </c>
      <c r="C57" s="11" t="s">
        <v>14</v>
      </c>
      <c r="D57" s="11" t="s">
        <v>15</v>
      </c>
      <c r="E57" s="11">
        <v>3</v>
      </c>
      <c r="F57" s="11">
        <v>18.71</v>
      </c>
      <c r="G57" s="11">
        <v>4</v>
      </c>
      <c r="J57" s="7">
        <f t="shared" si="0"/>
        <v>1</v>
      </c>
      <c r="K57" s="7">
        <f t="shared" si="1"/>
        <v>2</v>
      </c>
      <c r="L57" s="7">
        <f t="shared" si="9"/>
        <v>3</v>
      </c>
      <c r="M57" s="7">
        <f t="shared" si="2"/>
        <v>2</v>
      </c>
      <c r="N57" s="7">
        <v>2</v>
      </c>
      <c r="O57" s="7">
        <v>19.489999999999998</v>
      </c>
      <c r="P57" s="6">
        <v>3.51</v>
      </c>
      <c r="U57" s="13">
        <v>0.74885662226020577</v>
      </c>
      <c r="V57" s="13">
        <f t="shared" si="3"/>
        <v>3.1311070387165719E-2</v>
      </c>
      <c r="W57" s="13">
        <f t="shared" si="11"/>
        <v>6.2622140774331397E-2</v>
      </c>
      <c r="X57" s="13" t="e">
        <f>#REF!*day_encoded</f>
        <v>#REF!</v>
      </c>
      <c r="Y57" s="13" t="e">
        <f>(#REF!*time_encoded)</f>
        <v>#REF!</v>
      </c>
      <c r="Z57" s="13" t="e">
        <f>(#REF!*size)</f>
        <v>#REF!</v>
      </c>
      <c r="AA57" s="13" t="e">
        <f>(#REF!*total_bill)</f>
        <v>#REF!</v>
      </c>
      <c r="AB57" s="14" t="e">
        <f t="shared" si="10"/>
        <v>#REF!</v>
      </c>
    </row>
    <row r="58" spans="1:28" x14ac:dyDescent="0.3">
      <c r="A58" s="11" t="s">
        <v>7</v>
      </c>
      <c r="B58" s="11" t="s">
        <v>13</v>
      </c>
      <c r="C58" s="11" t="s">
        <v>14</v>
      </c>
      <c r="D58" s="11" t="s">
        <v>15</v>
      </c>
      <c r="E58" s="11">
        <v>2</v>
      </c>
      <c r="F58" s="11">
        <v>12.74</v>
      </c>
      <c r="G58" s="11">
        <v>2.0099999999999998</v>
      </c>
      <c r="J58" s="7">
        <f t="shared" si="0"/>
        <v>2</v>
      </c>
      <c r="K58" s="7">
        <f t="shared" si="1"/>
        <v>2</v>
      </c>
      <c r="L58" s="7">
        <f t="shared" si="9"/>
        <v>3</v>
      </c>
      <c r="M58" s="7">
        <f t="shared" si="2"/>
        <v>2</v>
      </c>
      <c r="N58" s="7">
        <v>4</v>
      </c>
      <c r="O58" s="7">
        <v>38.01</v>
      </c>
      <c r="P58" s="6">
        <v>3</v>
      </c>
      <c r="U58" s="13">
        <v>0.74885662226020577</v>
      </c>
      <c r="V58" s="13">
        <f t="shared" si="3"/>
        <v>6.2622140774331439E-2</v>
      </c>
      <c r="W58" s="13">
        <f t="shared" si="11"/>
        <v>6.2622140774331397E-2</v>
      </c>
      <c r="X58" s="13" t="e">
        <f>#REF!*day_encoded</f>
        <v>#REF!</v>
      </c>
      <c r="Y58" s="13" t="e">
        <f>(#REF!*time_encoded)</f>
        <v>#REF!</v>
      </c>
      <c r="Z58" s="13" t="e">
        <f>(#REF!*size)</f>
        <v>#REF!</v>
      </c>
      <c r="AA58" s="13" t="e">
        <f>(#REF!*total_bill)</f>
        <v>#REF!</v>
      </c>
      <c r="AB58" s="14" t="e">
        <f t="shared" si="10"/>
        <v>#REF!</v>
      </c>
    </row>
    <row r="59" spans="1:28" x14ac:dyDescent="0.3">
      <c r="A59" s="11" t="s">
        <v>7</v>
      </c>
      <c r="B59" s="11" t="s">
        <v>13</v>
      </c>
      <c r="C59" s="11" t="s">
        <v>14</v>
      </c>
      <c r="D59" s="11" t="s">
        <v>15</v>
      </c>
      <c r="E59" s="11">
        <v>2</v>
      </c>
      <c r="F59" s="11">
        <v>16.399999999999999</v>
      </c>
      <c r="G59" s="11">
        <v>2.5</v>
      </c>
      <c r="J59" s="7">
        <f t="shared" si="0"/>
        <v>2</v>
      </c>
      <c r="K59" s="7">
        <f t="shared" si="1"/>
        <v>2</v>
      </c>
      <c r="L59" s="7">
        <f t="shared" si="9"/>
        <v>3</v>
      </c>
      <c r="M59" s="7">
        <f t="shared" si="2"/>
        <v>2</v>
      </c>
      <c r="N59" s="7">
        <v>2</v>
      </c>
      <c r="O59" s="7">
        <v>26.41</v>
      </c>
      <c r="P59" s="6">
        <v>1.5</v>
      </c>
      <c r="U59" s="13">
        <v>0.74885662226020577</v>
      </c>
      <c r="V59" s="13">
        <f t="shared" si="3"/>
        <v>6.2622140774331439E-2</v>
      </c>
      <c r="W59" s="13">
        <f t="shared" si="11"/>
        <v>6.2622140774331397E-2</v>
      </c>
      <c r="X59" s="13" t="e">
        <f>#REF!*day_encoded</f>
        <v>#REF!</v>
      </c>
      <c r="Y59" s="13" t="e">
        <f>(#REF!*time_encoded)</f>
        <v>#REF!</v>
      </c>
      <c r="Z59" s="13" t="e">
        <f>(#REF!*size)</f>
        <v>#REF!</v>
      </c>
      <c r="AA59" s="13" t="e">
        <f>(#REF!*total_bill)</f>
        <v>#REF!</v>
      </c>
      <c r="AB59" s="14" t="e">
        <f t="shared" si="10"/>
        <v>#REF!</v>
      </c>
    </row>
    <row r="60" spans="1:28" x14ac:dyDescent="0.3">
      <c r="A60" s="11" t="s">
        <v>11</v>
      </c>
      <c r="B60" s="11" t="s">
        <v>13</v>
      </c>
      <c r="C60" s="11" t="s">
        <v>14</v>
      </c>
      <c r="D60" s="11" t="s">
        <v>15</v>
      </c>
      <c r="E60" s="11">
        <v>4</v>
      </c>
      <c r="F60" s="11">
        <v>20.53</v>
      </c>
      <c r="G60" s="11">
        <v>4</v>
      </c>
      <c r="J60" s="7">
        <f t="shared" si="0"/>
        <v>1</v>
      </c>
      <c r="K60" s="7">
        <f t="shared" si="1"/>
        <v>2</v>
      </c>
      <c r="L60" s="7">
        <f t="shared" si="9"/>
        <v>3</v>
      </c>
      <c r="M60" s="7">
        <f t="shared" si="2"/>
        <v>2</v>
      </c>
      <c r="N60" s="7">
        <v>2</v>
      </c>
      <c r="O60" s="7">
        <v>11.24</v>
      </c>
      <c r="P60" s="6">
        <v>1.76</v>
      </c>
      <c r="U60" s="13">
        <v>0.74885662226020577</v>
      </c>
      <c r="V60" s="13">
        <f t="shared" si="3"/>
        <v>3.1311070387165719E-2</v>
      </c>
      <c r="W60" s="13">
        <f t="shared" si="11"/>
        <v>6.2622140774331397E-2</v>
      </c>
      <c r="X60" s="13" t="e">
        <f>#REF!*day_encoded</f>
        <v>#REF!</v>
      </c>
      <c r="Y60" s="13" t="e">
        <f>(#REF!*time_encoded)</f>
        <v>#REF!</v>
      </c>
      <c r="Z60" s="13" t="e">
        <f>(#REF!*size)</f>
        <v>#REF!</v>
      </c>
      <c r="AA60" s="13" t="e">
        <f>(#REF!*total_bill)</f>
        <v>#REF!</v>
      </c>
      <c r="AB60" s="14" t="e">
        <f t="shared" si="10"/>
        <v>#REF!</v>
      </c>
    </row>
    <row r="61" spans="1:28" x14ac:dyDescent="0.3">
      <c r="A61" s="11" t="s">
        <v>7</v>
      </c>
      <c r="B61" s="11" t="s">
        <v>13</v>
      </c>
      <c r="C61" s="11" t="s">
        <v>14</v>
      </c>
      <c r="D61" s="11" t="s">
        <v>15</v>
      </c>
      <c r="E61" s="11">
        <v>3</v>
      </c>
      <c r="F61" s="11">
        <v>16.47</v>
      </c>
      <c r="G61" s="11">
        <v>3.23</v>
      </c>
      <c r="J61" s="7">
        <f t="shared" si="0"/>
        <v>2</v>
      </c>
      <c r="K61" s="7">
        <f t="shared" si="1"/>
        <v>2</v>
      </c>
      <c r="L61" s="7">
        <f t="shared" si="9"/>
        <v>3</v>
      </c>
      <c r="M61" s="7">
        <f t="shared" si="2"/>
        <v>2</v>
      </c>
      <c r="N61" s="7">
        <v>4</v>
      </c>
      <c r="O61" s="7">
        <v>48.27</v>
      </c>
      <c r="P61" s="6">
        <v>6.73</v>
      </c>
      <c r="U61" s="13">
        <v>0.74885662226020577</v>
      </c>
      <c r="V61" s="13">
        <f t="shared" si="3"/>
        <v>6.2622140774331439E-2</v>
      </c>
      <c r="W61" s="13">
        <f t="shared" si="11"/>
        <v>6.2622140774331397E-2</v>
      </c>
      <c r="X61" s="13" t="e">
        <f>#REF!*day_encoded</f>
        <v>#REF!</v>
      </c>
      <c r="Y61" s="13" t="e">
        <f>(#REF!*time_encoded)</f>
        <v>#REF!</v>
      </c>
      <c r="Z61" s="13" t="e">
        <f>(#REF!*size)</f>
        <v>#REF!</v>
      </c>
      <c r="AA61" s="13" t="e">
        <f>(#REF!*total_bill)</f>
        <v>#REF!</v>
      </c>
      <c r="AB61" s="14" t="e">
        <f t="shared" si="10"/>
        <v>#REF!</v>
      </c>
    </row>
    <row r="62" spans="1:28" x14ac:dyDescent="0.3">
      <c r="A62" s="11" t="s">
        <v>7</v>
      </c>
      <c r="B62" s="11" t="s">
        <v>8</v>
      </c>
      <c r="C62" s="11" t="s">
        <v>14</v>
      </c>
      <c r="D62" s="11" t="s">
        <v>10</v>
      </c>
      <c r="E62" s="11">
        <v>2</v>
      </c>
      <c r="F62" s="11">
        <v>18.78</v>
      </c>
      <c r="G62" s="11">
        <v>3</v>
      </c>
      <c r="J62" s="7">
        <f t="shared" si="0"/>
        <v>2</v>
      </c>
      <c r="K62" s="7">
        <f t="shared" si="1"/>
        <v>1</v>
      </c>
      <c r="L62" s="7">
        <f t="shared" si="9"/>
        <v>3</v>
      </c>
      <c r="M62" s="7">
        <f t="shared" si="2"/>
        <v>1</v>
      </c>
      <c r="N62" s="7">
        <v>2</v>
      </c>
      <c r="O62" s="7">
        <v>20.29</v>
      </c>
      <c r="P62" s="6">
        <v>3.21</v>
      </c>
      <c r="U62" s="13">
        <v>0.74885662226020577</v>
      </c>
      <c r="V62" s="13">
        <f t="shared" si="3"/>
        <v>6.2622140774331439E-2</v>
      </c>
      <c r="W62" s="13">
        <f t="shared" si="11"/>
        <v>3.1311070387165699E-2</v>
      </c>
      <c r="X62" s="13" t="e">
        <f>#REF!*day_encoded</f>
        <v>#REF!</v>
      </c>
      <c r="Y62" s="13" t="e">
        <f>(#REF!*time_encoded)</f>
        <v>#REF!</v>
      </c>
      <c r="Z62" s="13" t="e">
        <f>(#REF!*size)</f>
        <v>#REF!</v>
      </c>
      <c r="AA62" s="13" t="e">
        <f>(#REF!*total_bill)</f>
        <v>#REF!</v>
      </c>
      <c r="AB62" s="14" t="e">
        <f t="shared" si="10"/>
        <v>#REF!</v>
      </c>
    </row>
    <row r="63" spans="1:28" x14ac:dyDescent="0.3">
      <c r="A63" s="11" t="s">
        <v>7</v>
      </c>
      <c r="B63" s="11" t="s">
        <v>8</v>
      </c>
      <c r="C63" s="11" t="s">
        <v>9</v>
      </c>
      <c r="D63" s="11" t="s">
        <v>10</v>
      </c>
      <c r="E63" s="11">
        <v>2</v>
      </c>
      <c r="F63" s="11">
        <v>16.989999999999998</v>
      </c>
      <c r="G63" s="11">
        <v>1.01</v>
      </c>
      <c r="J63" s="7">
        <f t="shared" si="0"/>
        <v>2</v>
      </c>
      <c r="K63" s="7">
        <f t="shared" si="1"/>
        <v>1</v>
      </c>
      <c r="L63" s="7">
        <f t="shared" si="9"/>
        <v>1</v>
      </c>
      <c r="M63" s="7">
        <f t="shared" si="2"/>
        <v>1</v>
      </c>
      <c r="N63" s="7">
        <v>2</v>
      </c>
      <c r="O63" s="7">
        <v>13.81</v>
      </c>
      <c r="P63" s="6">
        <v>2</v>
      </c>
      <c r="U63" s="13">
        <v>0.74885662226020577</v>
      </c>
      <c r="V63" s="13">
        <f t="shared" si="3"/>
        <v>6.2622140774331439E-2</v>
      </c>
      <c r="W63" s="13">
        <f t="shared" si="11"/>
        <v>3.1311070387165699E-2</v>
      </c>
      <c r="X63" s="13" t="e">
        <f>#REF!*day_encoded</f>
        <v>#REF!</v>
      </c>
      <c r="Y63" s="13" t="e">
        <f>(#REF!*time_encoded)</f>
        <v>#REF!</v>
      </c>
      <c r="Z63" s="13" t="e">
        <f>(#REF!*size)</f>
        <v>#REF!</v>
      </c>
      <c r="AA63" s="13" t="e">
        <f>(#REF!*total_bill)</f>
        <v>#REF!</v>
      </c>
      <c r="AB63" s="14" t="e">
        <f t="shared" si="10"/>
        <v>#REF!</v>
      </c>
    </row>
    <row r="64" spans="1:28" x14ac:dyDescent="0.3">
      <c r="A64" s="11" t="s">
        <v>11</v>
      </c>
      <c r="B64" s="11" t="s">
        <v>8</v>
      </c>
      <c r="C64" s="11" t="s">
        <v>9</v>
      </c>
      <c r="D64" s="11" t="s">
        <v>10</v>
      </c>
      <c r="E64" s="11">
        <v>3</v>
      </c>
      <c r="F64" s="11">
        <v>10.34</v>
      </c>
      <c r="G64" s="11">
        <v>1.66</v>
      </c>
      <c r="J64" s="7">
        <f t="shared" si="0"/>
        <v>1</v>
      </c>
      <c r="K64" s="7">
        <f t="shared" si="1"/>
        <v>1</v>
      </c>
      <c r="L64" s="7">
        <f t="shared" si="9"/>
        <v>1</v>
      </c>
      <c r="M64" s="7">
        <f t="shared" si="2"/>
        <v>1</v>
      </c>
      <c r="N64" s="7">
        <v>2</v>
      </c>
      <c r="O64" s="7">
        <v>11.02</v>
      </c>
      <c r="P64" s="6">
        <v>1.98</v>
      </c>
      <c r="U64" s="13">
        <v>0.74885662226020577</v>
      </c>
      <c r="V64" s="13">
        <f t="shared" si="3"/>
        <v>3.1311070387165719E-2</v>
      </c>
      <c r="W64" s="13">
        <f t="shared" si="11"/>
        <v>3.1311070387165699E-2</v>
      </c>
      <c r="X64" s="13" t="e">
        <f>#REF!*day_encoded</f>
        <v>#REF!</v>
      </c>
      <c r="Y64" s="13" t="e">
        <f>(#REF!*time_encoded)</f>
        <v>#REF!</v>
      </c>
      <c r="Z64" s="13" t="e">
        <f>(#REF!*size)</f>
        <v>#REF!</v>
      </c>
      <c r="AA64" s="13" t="e">
        <f>(#REF!*total_bill)</f>
        <v>#REF!</v>
      </c>
      <c r="AB64" s="14" t="e">
        <f t="shared" si="10"/>
        <v>#REF!</v>
      </c>
    </row>
    <row r="65" spans="1:28" x14ac:dyDescent="0.3">
      <c r="A65" s="11" t="s">
        <v>11</v>
      </c>
      <c r="B65" s="11" t="s">
        <v>8</v>
      </c>
      <c r="C65" s="11" t="s">
        <v>9</v>
      </c>
      <c r="D65" s="11" t="s">
        <v>10</v>
      </c>
      <c r="E65" s="11">
        <v>3</v>
      </c>
      <c r="F65" s="11">
        <v>21.01</v>
      </c>
      <c r="G65" s="11">
        <v>3.5</v>
      </c>
      <c r="J65" s="7">
        <f t="shared" si="0"/>
        <v>1</v>
      </c>
      <c r="K65" s="7">
        <f t="shared" si="1"/>
        <v>1</v>
      </c>
      <c r="L65" s="7">
        <f t="shared" si="9"/>
        <v>1</v>
      </c>
      <c r="M65" s="7">
        <f t="shared" si="2"/>
        <v>1</v>
      </c>
      <c r="N65" s="7">
        <v>4</v>
      </c>
      <c r="O65" s="7">
        <v>18.29</v>
      </c>
      <c r="P65" s="6">
        <v>3.76</v>
      </c>
      <c r="U65" s="13">
        <v>0.74885662226020577</v>
      </c>
      <c r="V65" s="13">
        <f t="shared" si="3"/>
        <v>3.1311070387165719E-2</v>
      </c>
      <c r="W65" s="13">
        <f t="shared" si="11"/>
        <v>3.1311070387165699E-2</v>
      </c>
      <c r="X65" s="13" t="e">
        <f>#REF!*day_encoded</f>
        <v>#REF!</v>
      </c>
      <c r="Y65" s="13" t="e">
        <f>(#REF!*time_encoded)</f>
        <v>#REF!</v>
      </c>
      <c r="Z65" s="13" t="e">
        <f>(#REF!*size)</f>
        <v>#REF!</v>
      </c>
      <c r="AA65" s="13" t="e">
        <f>(#REF!*total_bill)</f>
        <v>#REF!</v>
      </c>
      <c r="AB65" s="14" t="e">
        <f t="shared" si="10"/>
        <v>#REF!</v>
      </c>
    </row>
    <row r="66" spans="1:28" x14ac:dyDescent="0.3">
      <c r="A66" s="11" t="s">
        <v>11</v>
      </c>
      <c r="B66" s="11" t="s">
        <v>8</v>
      </c>
      <c r="C66" s="11" t="s">
        <v>9</v>
      </c>
      <c r="D66" s="11" t="s">
        <v>10</v>
      </c>
      <c r="E66" s="11">
        <v>2</v>
      </c>
      <c r="F66" s="11">
        <v>23.68</v>
      </c>
      <c r="G66" s="11">
        <v>3.31</v>
      </c>
      <c r="J66" s="7">
        <f t="shared" ref="J66:J129" si="12">IF(A66="Male",1,2)</f>
        <v>1</v>
      </c>
      <c r="K66" s="7">
        <f t="shared" ref="K66:K129" si="13">IF(B66="No",1,2)</f>
        <v>1</v>
      </c>
      <c r="L66" s="7">
        <f t="shared" si="9"/>
        <v>1</v>
      </c>
      <c r="M66" s="7">
        <f t="shared" ref="M66:M129" si="14">IF(D66="Dinner",1,2)</f>
        <v>1</v>
      </c>
      <c r="N66" s="7">
        <v>3</v>
      </c>
      <c r="O66" s="7">
        <v>17.59</v>
      </c>
      <c r="P66" s="6">
        <v>2.64</v>
      </c>
      <c r="U66" s="13">
        <v>0.74885662226020577</v>
      </c>
      <c r="V66" s="13">
        <f t="shared" ref="V66:V129" si="15">$S$13*sex_encoded</f>
        <v>3.1311070387165719E-2</v>
      </c>
      <c r="W66" s="13">
        <f t="shared" si="11"/>
        <v>3.1311070387165699E-2</v>
      </c>
      <c r="X66" s="13" t="e">
        <f>#REF!*day_encoded</f>
        <v>#REF!</v>
      </c>
      <c r="Y66" s="13" t="e">
        <f>(#REF!*time_encoded)</f>
        <v>#REF!</v>
      </c>
      <c r="Z66" s="13" t="e">
        <f>(#REF!*size)</f>
        <v>#REF!</v>
      </c>
      <c r="AA66" s="13" t="e">
        <f>(#REF!*total_bill)</f>
        <v>#REF!</v>
      </c>
      <c r="AB66" s="14" t="e">
        <f t="shared" si="10"/>
        <v>#REF!</v>
      </c>
    </row>
    <row r="67" spans="1:28" x14ac:dyDescent="0.3">
      <c r="A67" s="11" t="s">
        <v>7</v>
      </c>
      <c r="B67" s="11" t="s">
        <v>8</v>
      </c>
      <c r="C67" s="11" t="s">
        <v>9</v>
      </c>
      <c r="D67" s="11" t="s">
        <v>10</v>
      </c>
      <c r="E67" s="11">
        <v>4</v>
      </c>
      <c r="F67" s="11">
        <v>24.59</v>
      </c>
      <c r="G67" s="11">
        <v>3.61</v>
      </c>
      <c r="J67" s="7">
        <f t="shared" si="12"/>
        <v>2</v>
      </c>
      <c r="K67" s="7">
        <f t="shared" si="13"/>
        <v>1</v>
      </c>
      <c r="L67" s="7">
        <f t="shared" ref="L67:L130" si="16">IF(C67="Sun",1,IF(C67="sat",2,IF(C67="thur",3,4)))</f>
        <v>1</v>
      </c>
      <c r="M67" s="7">
        <f t="shared" si="14"/>
        <v>1</v>
      </c>
      <c r="N67" s="7">
        <v>3</v>
      </c>
      <c r="O67" s="7">
        <v>20.079999999999998</v>
      </c>
      <c r="P67" s="6">
        <v>3.15</v>
      </c>
      <c r="U67" s="13">
        <v>0.74885662226020577</v>
      </c>
      <c r="V67" s="13">
        <f t="shared" si="15"/>
        <v>6.2622140774331439E-2</v>
      </c>
      <c r="W67" s="13">
        <f t="shared" si="11"/>
        <v>3.1311070387165699E-2</v>
      </c>
      <c r="X67" s="13" t="e">
        <f>#REF!*day_encoded</f>
        <v>#REF!</v>
      </c>
      <c r="Y67" s="13" t="e">
        <f>(#REF!*time_encoded)</f>
        <v>#REF!</v>
      </c>
      <c r="Z67" s="13" t="e">
        <f>(#REF!*size)</f>
        <v>#REF!</v>
      </c>
      <c r="AA67" s="13" t="e">
        <f>(#REF!*total_bill)</f>
        <v>#REF!</v>
      </c>
      <c r="AB67" s="14" t="e">
        <f t="shared" ref="AB67:AB130" si="17">U67+V67+W67+X67+Y67+Z67+AA67</f>
        <v>#REF!</v>
      </c>
    </row>
    <row r="68" spans="1:28" x14ac:dyDescent="0.3">
      <c r="A68" s="11" t="s">
        <v>11</v>
      </c>
      <c r="B68" s="11" t="s">
        <v>8</v>
      </c>
      <c r="C68" s="11" t="s">
        <v>9</v>
      </c>
      <c r="D68" s="11" t="s">
        <v>10</v>
      </c>
      <c r="E68" s="11">
        <v>4</v>
      </c>
      <c r="F68" s="11">
        <v>25.29</v>
      </c>
      <c r="G68" s="11">
        <v>4.71</v>
      </c>
      <c r="J68" s="7">
        <f t="shared" si="12"/>
        <v>1</v>
      </c>
      <c r="K68" s="7">
        <f t="shared" si="13"/>
        <v>1</v>
      </c>
      <c r="L68" s="7">
        <f t="shared" si="16"/>
        <v>1</v>
      </c>
      <c r="M68" s="7">
        <f t="shared" si="14"/>
        <v>1</v>
      </c>
      <c r="N68" s="7">
        <v>2</v>
      </c>
      <c r="O68" s="7">
        <v>16.45</v>
      </c>
      <c r="P68" s="6">
        <v>2.4700000000000002</v>
      </c>
      <c r="U68" s="13">
        <v>0.74885662226020577</v>
      </c>
      <c r="V68" s="13">
        <f t="shared" si="15"/>
        <v>3.1311070387165719E-2</v>
      </c>
      <c r="W68" s="13">
        <f t="shared" si="11"/>
        <v>3.1311070387165699E-2</v>
      </c>
      <c r="X68" s="13" t="e">
        <f>#REF!*day_encoded</f>
        <v>#REF!</v>
      </c>
      <c r="Y68" s="13" t="e">
        <f>(#REF!*time_encoded)</f>
        <v>#REF!</v>
      </c>
      <c r="Z68" s="13" t="e">
        <f>(#REF!*size)</f>
        <v>#REF!</v>
      </c>
      <c r="AA68" s="13" t="e">
        <f>(#REF!*total_bill)</f>
        <v>#REF!</v>
      </c>
      <c r="AB68" s="14" t="e">
        <f t="shared" si="17"/>
        <v>#REF!</v>
      </c>
    </row>
    <row r="69" spans="1:28" x14ac:dyDescent="0.3">
      <c r="A69" s="11" t="s">
        <v>11</v>
      </c>
      <c r="B69" s="11" t="s">
        <v>8</v>
      </c>
      <c r="C69" s="11" t="s">
        <v>9</v>
      </c>
      <c r="D69" s="11" t="s">
        <v>10</v>
      </c>
      <c r="E69" s="11">
        <v>2</v>
      </c>
      <c r="F69" s="11">
        <v>8.77</v>
      </c>
      <c r="G69" s="11">
        <v>2</v>
      </c>
      <c r="J69" s="7">
        <f t="shared" si="12"/>
        <v>1</v>
      </c>
      <c r="K69" s="7">
        <f t="shared" si="13"/>
        <v>1</v>
      </c>
      <c r="L69" s="7">
        <f t="shared" si="16"/>
        <v>1</v>
      </c>
      <c r="M69" s="7">
        <f t="shared" si="14"/>
        <v>1</v>
      </c>
      <c r="N69" s="7">
        <v>1</v>
      </c>
      <c r="O69" s="7">
        <v>3.07</v>
      </c>
      <c r="P69" s="6">
        <v>1</v>
      </c>
      <c r="U69" s="13">
        <v>0.74885662226020577</v>
      </c>
      <c r="V69" s="13">
        <f t="shared" si="15"/>
        <v>3.1311070387165719E-2</v>
      </c>
      <c r="W69" s="13">
        <f t="shared" si="11"/>
        <v>3.1311070387165699E-2</v>
      </c>
      <c r="X69" s="13" t="e">
        <f>#REF!*day_encoded</f>
        <v>#REF!</v>
      </c>
      <c r="Y69" s="13" t="e">
        <f>(#REF!*time_encoded)</f>
        <v>#REF!</v>
      </c>
      <c r="Z69" s="13" t="e">
        <f>(#REF!*size)</f>
        <v>#REF!</v>
      </c>
      <c r="AA69" s="13" t="e">
        <f>(#REF!*total_bill)</f>
        <v>#REF!</v>
      </c>
      <c r="AB69" s="14" t="e">
        <f t="shared" si="17"/>
        <v>#REF!</v>
      </c>
    </row>
    <row r="70" spans="1:28" x14ac:dyDescent="0.3">
      <c r="A70" s="11" t="s">
        <v>11</v>
      </c>
      <c r="B70" s="11" t="s">
        <v>8</v>
      </c>
      <c r="C70" s="11" t="s">
        <v>9</v>
      </c>
      <c r="D70" s="11" t="s">
        <v>10</v>
      </c>
      <c r="E70" s="11">
        <v>4</v>
      </c>
      <c r="F70" s="11">
        <v>26.88</v>
      </c>
      <c r="G70" s="11">
        <v>3.12</v>
      </c>
      <c r="J70" s="7">
        <f t="shared" si="12"/>
        <v>1</v>
      </c>
      <c r="K70" s="7">
        <f t="shared" si="13"/>
        <v>1</v>
      </c>
      <c r="L70" s="7">
        <f t="shared" si="16"/>
        <v>1</v>
      </c>
      <c r="M70" s="7">
        <f t="shared" si="14"/>
        <v>1</v>
      </c>
      <c r="N70" s="7">
        <v>2</v>
      </c>
      <c r="O70" s="7">
        <v>20.23</v>
      </c>
      <c r="P70" s="6">
        <v>2.0099999999999998</v>
      </c>
      <c r="U70" s="13">
        <v>0.74885662226020577</v>
      </c>
      <c r="V70" s="13">
        <f t="shared" si="15"/>
        <v>3.1311070387165719E-2</v>
      </c>
      <c r="W70" s="13">
        <f t="shared" si="11"/>
        <v>3.1311070387165699E-2</v>
      </c>
      <c r="X70" s="13" t="e">
        <f>#REF!*day_encoded</f>
        <v>#REF!</v>
      </c>
      <c r="Y70" s="13" t="e">
        <f>(#REF!*time_encoded)</f>
        <v>#REF!</v>
      </c>
      <c r="Z70" s="13" t="e">
        <f>(#REF!*size)</f>
        <v>#REF!</v>
      </c>
      <c r="AA70" s="13" t="e">
        <f>(#REF!*total_bill)</f>
        <v>#REF!</v>
      </c>
      <c r="AB70" s="14" t="e">
        <f t="shared" si="17"/>
        <v>#REF!</v>
      </c>
    </row>
    <row r="71" spans="1:28" x14ac:dyDescent="0.3">
      <c r="A71" s="11" t="s">
        <v>11</v>
      </c>
      <c r="B71" s="11" t="s">
        <v>8</v>
      </c>
      <c r="C71" s="11" t="s">
        <v>9</v>
      </c>
      <c r="D71" s="11" t="s">
        <v>10</v>
      </c>
      <c r="E71" s="11">
        <v>2</v>
      </c>
      <c r="F71" s="11">
        <v>15.04</v>
      </c>
      <c r="G71" s="11">
        <v>1.96</v>
      </c>
      <c r="J71" s="7">
        <f t="shared" si="12"/>
        <v>1</v>
      </c>
      <c r="K71" s="7">
        <f t="shared" si="13"/>
        <v>1</v>
      </c>
      <c r="L71" s="7">
        <f t="shared" si="16"/>
        <v>1</v>
      </c>
      <c r="M71" s="7">
        <f t="shared" si="14"/>
        <v>1</v>
      </c>
      <c r="N71" s="7">
        <v>2</v>
      </c>
      <c r="O71" s="7">
        <v>15.01</v>
      </c>
      <c r="P71" s="6">
        <v>2.09</v>
      </c>
      <c r="U71" s="13">
        <v>0.74885662226020577</v>
      </c>
      <c r="V71" s="13">
        <f t="shared" si="15"/>
        <v>3.1311070387165719E-2</v>
      </c>
      <c r="W71" s="13">
        <f t="shared" si="11"/>
        <v>3.1311070387165699E-2</v>
      </c>
      <c r="X71" s="13" t="e">
        <f>#REF!*day_encoded</f>
        <v>#REF!</v>
      </c>
      <c r="Y71" s="13" t="e">
        <f>(#REF!*time_encoded)</f>
        <v>#REF!</v>
      </c>
      <c r="Z71" s="13" t="e">
        <f>(#REF!*size)</f>
        <v>#REF!</v>
      </c>
      <c r="AA71" s="13" t="e">
        <f>(#REF!*total_bill)</f>
        <v>#REF!</v>
      </c>
      <c r="AB71" s="14" t="e">
        <f t="shared" si="17"/>
        <v>#REF!</v>
      </c>
    </row>
    <row r="72" spans="1:28" x14ac:dyDescent="0.3">
      <c r="A72" s="11" t="s">
        <v>11</v>
      </c>
      <c r="B72" s="11" t="s">
        <v>8</v>
      </c>
      <c r="C72" s="11" t="s">
        <v>9</v>
      </c>
      <c r="D72" s="11" t="s">
        <v>10</v>
      </c>
      <c r="E72" s="11">
        <v>2</v>
      </c>
      <c r="F72" s="11">
        <v>14.78</v>
      </c>
      <c r="G72" s="11">
        <v>3.23</v>
      </c>
      <c r="J72" s="7">
        <f t="shared" si="12"/>
        <v>1</v>
      </c>
      <c r="K72" s="7">
        <f t="shared" si="13"/>
        <v>1</v>
      </c>
      <c r="L72" s="7">
        <f t="shared" si="16"/>
        <v>1</v>
      </c>
      <c r="M72" s="7">
        <f t="shared" si="14"/>
        <v>1</v>
      </c>
      <c r="N72" s="7">
        <v>2</v>
      </c>
      <c r="O72" s="7">
        <v>12.02</v>
      </c>
      <c r="P72" s="6">
        <v>1.97</v>
      </c>
      <c r="U72" s="13">
        <v>0.74885662226020577</v>
      </c>
      <c r="V72" s="13">
        <f t="shared" si="15"/>
        <v>3.1311070387165719E-2</v>
      </c>
      <c r="W72" s="13">
        <f t="shared" si="11"/>
        <v>3.1311070387165699E-2</v>
      </c>
      <c r="X72" s="13" t="e">
        <f>#REF!*day_encoded</f>
        <v>#REF!</v>
      </c>
      <c r="Y72" s="13" t="e">
        <f>(#REF!*time_encoded)</f>
        <v>#REF!</v>
      </c>
      <c r="Z72" s="13" t="e">
        <f>(#REF!*size)</f>
        <v>#REF!</v>
      </c>
      <c r="AA72" s="13" t="e">
        <f>(#REF!*total_bill)</f>
        <v>#REF!</v>
      </c>
      <c r="AB72" s="14" t="e">
        <f t="shared" si="17"/>
        <v>#REF!</v>
      </c>
    </row>
    <row r="73" spans="1:28" x14ac:dyDescent="0.3">
      <c r="A73" s="11" t="s">
        <v>11</v>
      </c>
      <c r="B73" s="11" t="s">
        <v>8</v>
      </c>
      <c r="C73" s="11" t="s">
        <v>9</v>
      </c>
      <c r="D73" s="11" t="s">
        <v>10</v>
      </c>
      <c r="E73" s="11">
        <v>2</v>
      </c>
      <c r="F73" s="11">
        <v>10.27</v>
      </c>
      <c r="G73" s="11">
        <v>1.71</v>
      </c>
      <c r="J73" s="7">
        <f t="shared" si="12"/>
        <v>1</v>
      </c>
      <c r="K73" s="7">
        <f t="shared" si="13"/>
        <v>1</v>
      </c>
      <c r="L73" s="7">
        <f t="shared" si="16"/>
        <v>1</v>
      </c>
      <c r="M73" s="7">
        <f t="shared" si="14"/>
        <v>1</v>
      </c>
      <c r="N73" s="7">
        <v>3</v>
      </c>
      <c r="O73" s="7">
        <v>17.07</v>
      </c>
      <c r="P73" s="6">
        <v>3</v>
      </c>
      <c r="U73" s="13">
        <v>0.74885662226020577</v>
      </c>
      <c r="V73" s="13">
        <f t="shared" si="15"/>
        <v>3.1311070387165719E-2</v>
      </c>
      <c r="W73" s="13">
        <f t="shared" ref="W73:W136" si="18">0.0313110703871657*smoker_encoded</f>
        <v>3.1311070387165699E-2</v>
      </c>
      <c r="X73" s="13" t="e">
        <f>#REF!*day_encoded</f>
        <v>#REF!</v>
      </c>
      <c r="Y73" s="13" t="e">
        <f>(#REF!*time_encoded)</f>
        <v>#REF!</v>
      </c>
      <c r="Z73" s="13" t="e">
        <f>(#REF!*size)</f>
        <v>#REF!</v>
      </c>
      <c r="AA73" s="13" t="e">
        <f>(#REF!*total_bill)</f>
        <v>#REF!</v>
      </c>
      <c r="AB73" s="14" t="e">
        <f t="shared" si="17"/>
        <v>#REF!</v>
      </c>
    </row>
    <row r="74" spans="1:28" x14ac:dyDescent="0.3">
      <c r="A74" s="11" t="s">
        <v>7</v>
      </c>
      <c r="B74" s="11" t="s">
        <v>8</v>
      </c>
      <c r="C74" s="11" t="s">
        <v>9</v>
      </c>
      <c r="D74" s="11" t="s">
        <v>10</v>
      </c>
      <c r="E74" s="11">
        <v>4</v>
      </c>
      <c r="F74" s="11">
        <v>35.26</v>
      </c>
      <c r="G74" s="11">
        <v>5</v>
      </c>
      <c r="J74" s="7">
        <f t="shared" si="12"/>
        <v>2</v>
      </c>
      <c r="K74" s="7">
        <f t="shared" si="13"/>
        <v>1</v>
      </c>
      <c r="L74" s="7">
        <f t="shared" si="16"/>
        <v>1</v>
      </c>
      <c r="M74" s="7">
        <f t="shared" si="14"/>
        <v>1</v>
      </c>
      <c r="N74" s="7">
        <v>2</v>
      </c>
      <c r="O74" s="7">
        <v>26.86</v>
      </c>
      <c r="P74" s="6">
        <v>3.14</v>
      </c>
      <c r="U74" s="13">
        <v>0.74885662226020577</v>
      </c>
      <c r="V74" s="13">
        <f t="shared" si="15"/>
        <v>6.2622140774331439E-2</v>
      </c>
      <c r="W74" s="13">
        <f t="shared" si="18"/>
        <v>3.1311070387165699E-2</v>
      </c>
      <c r="X74" s="13" t="e">
        <f>#REF!*day_encoded</f>
        <v>#REF!</v>
      </c>
      <c r="Y74" s="13" t="e">
        <f>(#REF!*time_encoded)</f>
        <v>#REF!</v>
      </c>
      <c r="Z74" s="13" t="e">
        <f>(#REF!*size)</f>
        <v>#REF!</v>
      </c>
      <c r="AA74" s="13" t="e">
        <f>(#REF!*total_bill)</f>
        <v>#REF!</v>
      </c>
      <c r="AB74" s="14" t="e">
        <f t="shared" si="17"/>
        <v>#REF!</v>
      </c>
    </row>
    <row r="75" spans="1:28" x14ac:dyDescent="0.3">
      <c r="A75" s="11" t="s">
        <v>11</v>
      </c>
      <c r="B75" s="11" t="s">
        <v>8</v>
      </c>
      <c r="C75" s="11" t="s">
        <v>9</v>
      </c>
      <c r="D75" s="11" t="s">
        <v>10</v>
      </c>
      <c r="E75" s="11">
        <v>2</v>
      </c>
      <c r="F75" s="11">
        <v>15.42</v>
      </c>
      <c r="G75" s="11">
        <v>1.57</v>
      </c>
      <c r="J75" s="7">
        <f t="shared" si="12"/>
        <v>1</v>
      </c>
      <c r="K75" s="7">
        <f t="shared" si="13"/>
        <v>1</v>
      </c>
      <c r="L75" s="7">
        <f t="shared" si="16"/>
        <v>1</v>
      </c>
      <c r="M75" s="7">
        <f t="shared" si="14"/>
        <v>1</v>
      </c>
      <c r="N75" s="7">
        <v>2</v>
      </c>
      <c r="O75" s="7">
        <v>25.28</v>
      </c>
      <c r="P75" s="6">
        <v>5</v>
      </c>
      <c r="U75" s="13">
        <v>0.74885662226020577</v>
      </c>
      <c r="V75" s="13">
        <f t="shared" si="15"/>
        <v>3.1311070387165719E-2</v>
      </c>
      <c r="W75" s="13">
        <f t="shared" si="18"/>
        <v>3.1311070387165699E-2</v>
      </c>
      <c r="X75" s="13" t="e">
        <f>#REF!*day_encoded</f>
        <v>#REF!</v>
      </c>
      <c r="Y75" s="13" t="e">
        <f>(#REF!*time_encoded)</f>
        <v>#REF!</v>
      </c>
      <c r="Z75" s="13" t="e">
        <f>(#REF!*size)</f>
        <v>#REF!</v>
      </c>
      <c r="AA75" s="13" t="e">
        <f>(#REF!*total_bill)</f>
        <v>#REF!</v>
      </c>
      <c r="AB75" s="14" t="e">
        <f t="shared" si="17"/>
        <v>#REF!</v>
      </c>
    </row>
    <row r="76" spans="1:28" x14ac:dyDescent="0.3">
      <c r="A76" s="11" t="s">
        <v>11</v>
      </c>
      <c r="B76" s="11" t="s">
        <v>8</v>
      </c>
      <c r="C76" s="11" t="s">
        <v>9</v>
      </c>
      <c r="D76" s="11" t="s">
        <v>10</v>
      </c>
      <c r="E76" s="11">
        <v>4</v>
      </c>
      <c r="F76" s="11">
        <v>18.43</v>
      </c>
      <c r="G76" s="11">
        <v>3</v>
      </c>
      <c r="J76" s="7">
        <f t="shared" si="12"/>
        <v>1</v>
      </c>
      <c r="K76" s="7">
        <f t="shared" si="13"/>
        <v>1</v>
      </c>
      <c r="L76" s="7">
        <f t="shared" si="16"/>
        <v>1</v>
      </c>
      <c r="M76" s="7">
        <f t="shared" si="14"/>
        <v>1</v>
      </c>
      <c r="N76" s="7">
        <v>2</v>
      </c>
      <c r="O76" s="7">
        <v>14.73</v>
      </c>
      <c r="P76" s="6">
        <v>2.2000000000000002</v>
      </c>
      <c r="U76" s="13">
        <v>0.74885662226020577</v>
      </c>
      <c r="V76" s="13">
        <f t="shared" si="15"/>
        <v>3.1311070387165719E-2</v>
      </c>
      <c r="W76" s="13">
        <f t="shared" si="18"/>
        <v>3.1311070387165699E-2</v>
      </c>
      <c r="X76" s="13" t="e">
        <f>#REF!*day_encoded</f>
        <v>#REF!</v>
      </c>
      <c r="Y76" s="13" t="e">
        <f>(#REF!*time_encoded)</f>
        <v>#REF!</v>
      </c>
      <c r="Z76" s="13" t="e">
        <f>(#REF!*size)</f>
        <v>#REF!</v>
      </c>
      <c r="AA76" s="13" t="e">
        <f>(#REF!*total_bill)</f>
        <v>#REF!</v>
      </c>
      <c r="AB76" s="14" t="e">
        <f t="shared" si="17"/>
        <v>#REF!</v>
      </c>
    </row>
    <row r="77" spans="1:28" x14ac:dyDescent="0.3">
      <c r="A77" s="11" t="s">
        <v>7</v>
      </c>
      <c r="B77" s="11" t="s">
        <v>8</v>
      </c>
      <c r="C77" s="11" t="s">
        <v>9</v>
      </c>
      <c r="D77" s="11" t="s">
        <v>10</v>
      </c>
      <c r="E77" s="11">
        <v>2</v>
      </c>
      <c r="F77" s="11">
        <v>14.83</v>
      </c>
      <c r="G77" s="11">
        <v>3.02</v>
      </c>
      <c r="J77" s="7">
        <f t="shared" si="12"/>
        <v>2</v>
      </c>
      <c r="K77" s="7">
        <f t="shared" si="13"/>
        <v>1</v>
      </c>
      <c r="L77" s="7">
        <f t="shared" si="16"/>
        <v>1</v>
      </c>
      <c r="M77" s="7">
        <f t="shared" si="14"/>
        <v>1</v>
      </c>
      <c r="N77" s="7">
        <v>2</v>
      </c>
      <c r="O77" s="7">
        <v>10.51</v>
      </c>
      <c r="P77" s="6">
        <v>1.25</v>
      </c>
      <c r="U77" s="13">
        <v>0.74885662226020577</v>
      </c>
      <c r="V77" s="13">
        <f t="shared" si="15"/>
        <v>6.2622140774331439E-2</v>
      </c>
      <c r="W77" s="13">
        <f t="shared" si="18"/>
        <v>3.1311070387165699E-2</v>
      </c>
      <c r="X77" s="13" t="e">
        <f>#REF!*day_encoded</f>
        <v>#REF!</v>
      </c>
      <c r="Y77" s="13" t="e">
        <f>(#REF!*time_encoded)</f>
        <v>#REF!</v>
      </c>
      <c r="Z77" s="13" t="e">
        <f>(#REF!*size)</f>
        <v>#REF!</v>
      </c>
      <c r="AA77" s="13" t="e">
        <f>(#REF!*total_bill)</f>
        <v>#REF!</v>
      </c>
      <c r="AB77" s="14" t="e">
        <f t="shared" si="17"/>
        <v>#REF!</v>
      </c>
    </row>
    <row r="78" spans="1:28" x14ac:dyDescent="0.3">
      <c r="A78" s="11" t="s">
        <v>11</v>
      </c>
      <c r="B78" s="11" t="s">
        <v>8</v>
      </c>
      <c r="C78" s="11" t="s">
        <v>9</v>
      </c>
      <c r="D78" s="11" t="s">
        <v>10</v>
      </c>
      <c r="E78" s="11">
        <v>2</v>
      </c>
      <c r="F78" s="11">
        <v>21.58</v>
      </c>
      <c r="G78" s="11">
        <v>3.92</v>
      </c>
      <c r="J78" s="7">
        <f t="shared" si="12"/>
        <v>1</v>
      </c>
      <c r="K78" s="7">
        <f t="shared" si="13"/>
        <v>1</v>
      </c>
      <c r="L78" s="7">
        <f t="shared" si="16"/>
        <v>1</v>
      </c>
      <c r="M78" s="7">
        <f t="shared" si="14"/>
        <v>1</v>
      </c>
      <c r="N78" s="7">
        <v>2</v>
      </c>
      <c r="O78" s="7">
        <v>17.920000000000002</v>
      </c>
      <c r="P78" s="6">
        <v>3.08</v>
      </c>
      <c r="U78" s="13">
        <v>0.74885662226020577</v>
      </c>
      <c r="V78" s="13">
        <f t="shared" si="15"/>
        <v>3.1311070387165719E-2</v>
      </c>
      <c r="W78" s="13">
        <f t="shared" si="18"/>
        <v>3.1311070387165699E-2</v>
      </c>
      <c r="X78" s="13" t="e">
        <f>#REF!*day_encoded</f>
        <v>#REF!</v>
      </c>
      <c r="Y78" s="13" t="e">
        <f>(#REF!*time_encoded)</f>
        <v>#REF!</v>
      </c>
      <c r="Z78" s="13" t="e">
        <f>(#REF!*size)</f>
        <v>#REF!</v>
      </c>
      <c r="AA78" s="13" t="e">
        <f>(#REF!*total_bill)</f>
        <v>#REF!</v>
      </c>
      <c r="AB78" s="14" t="e">
        <f t="shared" si="17"/>
        <v>#REF!</v>
      </c>
    </row>
    <row r="79" spans="1:28" x14ac:dyDescent="0.3">
      <c r="A79" s="11" t="s">
        <v>7</v>
      </c>
      <c r="B79" s="11" t="s">
        <v>8</v>
      </c>
      <c r="C79" s="11" t="s">
        <v>9</v>
      </c>
      <c r="D79" s="11" t="s">
        <v>10</v>
      </c>
      <c r="E79" s="11">
        <v>3</v>
      </c>
      <c r="F79" s="11">
        <v>10.33</v>
      </c>
      <c r="G79" s="11">
        <v>1.67</v>
      </c>
      <c r="J79" s="7">
        <f t="shared" si="12"/>
        <v>2</v>
      </c>
      <c r="K79" s="7">
        <f t="shared" si="13"/>
        <v>1</v>
      </c>
      <c r="L79" s="7">
        <f t="shared" si="16"/>
        <v>1</v>
      </c>
      <c r="M79" s="7">
        <f t="shared" si="14"/>
        <v>1</v>
      </c>
      <c r="N79" s="7">
        <v>4</v>
      </c>
      <c r="O79" s="7">
        <v>27.2</v>
      </c>
      <c r="P79" s="6">
        <v>4</v>
      </c>
      <c r="U79" s="13">
        <v>0.74885662226020577</v>
      </c>
      <c r="V79" s="13">
        <f t="shared" si="15"/>
        <v>6.2622140774331439E-2</v>
      </c>
      <c r="W79" s="13">
        <f t="shared" si="18"/>
        <v>3.1311070387165699E-2</v>
      </c>
      <c r="X79" s="13" t="e">
        <f>#REF!*day_encoded</f>
        <v>#REF!</v>
      </c>
      <c r="Y79" s="13" t="e">
        <f>(#REF!*time_encoded)</f>
        <v>#REF!</v>
      </c>
      <c r="Z79" s="13" t="e">
        <f>(#REF!*size)</f>
        <v>#REF!</v>
      </c>
      <c r="AA79" s="13" t="e">
        <f>(#REF!*total_bill)</f>
        <v>#REF!</v>
      </c>
      <c r="AB79" s="14" t="e">
        <f t="shared" si="17"/>
        <v>#REF!</v>
      </c>
    </row>
    <row r="80" spans="1:28" x14ac:dyDescent="0.3">
      <c r="A80" s="11" t="s">
        <v>11</v>
      </c>
      <c r="B80" s="11" t="s">
        <v>8</v>
      </c>
      <c r="C80" s="11" t="s">
        <v>9</v>
      </c>
      <c r="D80" s="11" t="s">
        <v>10</v>
      </c>
      <c r="E80" s="11">
        <v>3</v>
      </c>
      <c r="F80" s="11">
        <v>16.29</v>
      </c>
      <c r="G80" s="11">
        <v>3.71</v>
      </c>
      <c r="J80" s="7">
        <f t="shared" si="12"/>
        <v>1</v>
      </c>
      <c r="K80" s="7">
        <f t="shared" si="13"/>
        <v>1</v>
      </c>
      <c r="L80" s="7">
        <f t="shared" si="16"/>
        <v>1</v>
      </c>
      <c r="M80" s="7">
        <f t="shared" si="14"/>
        <v>1</v>
      </c>
      <c r="N80" s="7">
        <v>2</v>
      </c>
      <c r="O80" s="7">
        <v>22.76</v>
      </c>
      <c r="P80" s="6">
        <v>3</v>
      </c>
      <c r="U80" s="13">
        <v>0.74885662226020577</v>
      </c>
      <c r="V80" s="13">
        <f t="shared" si="15"/>
        <v>3.1311070387165719E-2</v>
      </c>
      <c r="W80" s="13">
        <f t="shared" si="18"/>
        <v>3.1311070387165699E-2</v>
      </c>
      <c r="X80" s="13" t="e">
        <f>#REF!*day_encoded</f>
        <v>#REF!</v>
      </c>
      <c r="Y80" s="13" t="e">
        <f>(#REF!*time_encoded)</f>
        <v>#REF!</v>
      </c>
      <c r="Z80" s="13" t="e">
        <f>(#REF!*size)</f>
        <v>#REF!</v>
      </c>
      <c r="AA80" s="13" t="e">
        <f>(#REF!*total_bill)</f>
        <v>#REF!</v>
      </c>
      <c r="AB80" s="14" t="e">
        <f t="shared" si="17"/>
        <v>#REF!</v>
      </c>
    </row>
    <row r="81" spans="1:28" x14ac:dyDescent="0.3">
      <c r="A81" s="11" t="s">
        <v>7</v>
      </c>
      <c r="B81" s="11" t="s">
        <v>8</v>
      </c>
      <c r="C81" s="11" t="s">
        <v>9</v>
      </c>
      <c r="D81" s="11" t="s">
        <v>10</v>
      </c>
      <c r="E81" s="11">
        <v>3</v>
      </c>
      <c r="F81" s="11">
        <v>16.97</v>
      </c>
      <c r="G81" s="11">
        <v>3.5</v>
      </c>
      <c r="J81" s="7">
        <f t="shared" si="12"/>
        <v>2</v>
      </c>
      <c r="K81" s="7">
        <f t="shared" si="13"/>
        <v>1</v>
      </c>
      <c r="L81" s="7">
        <f t="shared" si="16"/>
        <v>1</v>
      </c>
      <c r="M81" s="7">
        <f t="shared" si="14"/>
        <v>1</v>
      </c>
      <c r="N81" s="7">
        <v>2</v>
      </c>
      <c r="O81" s="7">
        <v>17.29</v>
      </c>
      <c r="P81" s="6">
        <v>2.71</v>
      </c>
      <c r="U81" s="13">
        <v>0.74885662226020577</v>
      </c>
      <c r="V81" s="13">
        <f t="shared" si="15"/>
        <v>6.2622140774331439E-2</v>
      </c>
      <c r="W81" s="13">
        <f t="shared" si="18"/>
        <v>3.1311070387165699E-2</v>
      </c>
      <c r="X81" s="13" t="e">
        <f>#REF!*day_encoded</f>
        <v>#REF!</v>
      </c>
      <c r="Y81" s="13" t="e">
        <f>(#REF!*time_encoded)</f>
        <v>#REF!</v>
      </c>
      <c r="Z81" s="13" t="e">
        <f>(#REF!*size)</f>
        <v>#REF!</v>
      </c>
      <c r="AA81" s="13" t="e">
        <f>(#REF!*total_bill)</f>
        <v>#REF!</v>
      </c>
      <c r="AB81" s="14" t="e">
        <f t="shared" si="17"/>
        <v>#REF!</v>
      </c>
    </row>
    <row r="82" spans="1:28" x14ac:dyDescent="0.3">
      <c r="A82" s="11" t="s">
        <v>11</v>
      </c>
      <c r="B82" s="11" t="s">
        <v>8</v>
      </c>
      <c r="C82" s="11" t="s">
        <v>9</v>
      </c>
      <c r="D82" s="11" t="s">
        <v>10</v>
      </c>
      <c r="E82" s="11">
        <v>2</v>
      </c>
      <c r="F82" s="11">
        <v>17.46</v>
      </c>
      <c r="G82" s="11">
        <v>2.54</v>
      </c>
      <c r="J82" s="7">
        <f t="shared" si="12"/>
        <v>1</v>
      </c>
      <c r="K82" s="7">
        <f t="shared" si="13"/>
        <v>1</v>
      </c>
      <c r="L82" s="7">
        <f t="shared" si="16"/>
        <v>1</v>
      </c>
      <c r="M82" s="7">
        <f t="shared" si="14"/>
        <v>1</v>
      </c>
      <c r="N82" s="7">
        <v>2</v>
      </c>
      <c r="O82" s="7">
        <v>19.440000000000001</v>
      </c>
      <c r="P82" s="6">
        <v>3</v>
      </c>
      <c r="U82" s="13">
        <v>0.74885662226020577</v>
      </c>
      <c r="V82" s="13">
        <f t="shared" si="15"/>
        <v>3.1311070387165719E-2</v>
      </c>
      <c r="W82" s="13">
        <f t="shared" si="18"/>
        <v>3.1311070387165699E-2</v>
      </c>
      <c r="X82" s="13" t="e">
        <f>#REF!*day_encoded</f>
        <v>#REF!</v>
      </c>
      <c r="Y82" s="13" t="e">
        <f>(#REF!*time_encoded)</f>
        <v>#REF!</v>
      </c>
      <c r="Z82" s="13" t="e">
        <f>(#REF!*size)</f>
        <v>#REF!</v>
      </c>
      <c r="AA82" s="13" t="e">
        <f>(#REF!*total_bill)</f>
        <v>#REF!</v>
      </c>
      <c r="AB82" s="14" t="e">
        <f t="shared" si="17"/>
        <v>#REF!</v>
      </c>
    </row>
    <row r="83" spans="1:28" x14ac:dyDescent="0.3">
      <c r="A83" s="11" t="s">
        <v>11</v>
      </c>
      <c r="B83" s="11" t="s">
        <v>8</v>
      </c>
      <c r="C83" s="11" t="s">
        <v>9</v>
      </c>
      <c r="D83" s="11" t="s">
        <v>10</v>
      </c>
      <c r="E83" s="11">
        <v>2</v>
      </c>
      <c r="F83" s="11">
        <v>13.94</v>
      </c>
      <c r="G83" s="11">
        <v>3.06</v>
      </c>
      <c r="J83" s="7">
        <f t="shared" si="12"/>
        <v>1</v>
      </c>
      <c r="K83" s="7">
        <f t="shared" si="13"/>
        <v>1</v>
      </c>
      <c r="L83" s="7">
        <f t="shared" si="16"/>
        <v>1</v>
      </c>
      <c r="M83" s="7">
        <f t="shared" si="14"/>
        <v>1</v>
      </c>
      <c r="N83" s="7">
        <v>2</v>
      </c>
      <c r="O83" s="7">
        <v>16.66</v>
      </c>
      <c r="P83" s="6">
        <v>3.4</v>
      </c>
      <c r="U83" s="13">
        <v>0.74885662226020577</v>
      </c>
      <c r="V83" s="13">
        <f t="shared" si="15"/>
        <v>3.1311070387165719E-2</v>
      </c>
      <c r="W83" s="13">
        <f t="shared" si="18"/>
        <v>3.1311070387165699E-2</v>
      </c>
      <c r="X83" s="13" t="e">
        <f>#REF!*day_encoded</f>
        <v>#REF!</v>
      </c>
      <c r="Y83" s="13" t="e">
        <f>(#REF!*time_encoded)</f>
        <v>#REF!</v>
      </c>
      <c r="Z83" s="13" t="e">
        <f>(#REF!*size)</f>
        <v>#REF!</v>
      </c>
      <c r="AA83" s="13" t="e">
        <f>(#REF!*total_bill)</f>
        <v>#REF!</v>
      </c>
      <c r="AB83" s="14" t="e">
        <f t="shared" si="17"/>
        <v>#REF!</v>
      </c>
    </row>
    <row r="84" spans="1:28" x14ac:dyDescent="0.3">
      <c r="A84" s="11" t="s">
        <v>11</v>
      </c>
      <c r="B84" s="11" t="s">
        <v>8</v>
      </c>
      <c r="C84" s="11" t="s">
        <v>9</v>
      </c>
      <c r="D84" s="11" t="s">
        <v>10</v>
      </c>
      <c r="E84" s="11">
        <v>2</v>
      </c>
      <c r="F84" s="11">
        <v>9.68</v>
      </c>
      <c r="G84" s="11">
        <v>1.32</v>
      </c>
      <c r="J84" s="7">
        <f t="shared" si="12"/>
        <v>1</v>
      </c>
      <c r="K84" s="7">
        <f t="shared" si="13"/>
        <v>1</v>
      </c>
      <c r="L84" s="7">
        <f t="shared" si="16"/>
        <v>1</v>
      </c>
      <c r="M84" s="7">
        <f t="shared" si="14"/>
        <v>1</v>
      </c>
      <c r="N84" s="7">
        <v>1</v>
      </c>
      <c r="O84" s="7">
        <v>10.07</v>
      </c>
      <c r="P84" s="6">
        <v>1.83</v>
      </c>
      <c r="U84" s="13">
        <v>0.74885662226020577</v>
      </c>
      <c r="V84" s="13">
        <f t="shared" si="15"/>
        <v>3.1311070387165719E-2</v>
      </c>
      <c r="W84" s="13">
        <f t="shared" si="18"/>
        <v>3.1311070387165699E-2</v>
      </c>
      <c r="X84" s="13" t="e">
        <f>#REF!*day_encoded</f>
        <v>#REF!</v>
      </c>
      <c r="Y84" s="13" t="e">
        <f>(#REF!*time_encoded)</f>
        <v>#REF!</v>
      </c>
      <c r="Z84" s="13" t="e">
        <f>(#REF!*size)</f>
        <v>#REF!</v>
      </c>
      <c r="AA84" s="13" t="e">
        <f>(#REF!*total_bill)</f>
        <v>#REF!</v>
      </c>
      <c r="AB84" s="14" t="e">
        <f t="shared" si="17"/>
        <v>#REF!</v>
      </c>
    </row>
    <row r="85" spans="1:28" x14ac:dyDescent="0.3">
      <c r="A85" s="11" t="s">
        <v>11</v>
      </c>
      <c r="B85" s="11" t="s">
        <v>8</v>
      </c>
      <c r="C85" s="11" t="s">
        <v>9</v>
      </c>
      <c r="D85" s="11" t="s">
        <v>10</v>
      </c>
      <c r="E85" s="11">
        <v>4</v>
      </c>
      <c r="F85" s="11">
        <v>30.4</v>
      </c>
      <c r="G85" s="11">
        <v>5.6</v>
      </c>
      <c r="J85" s="7">
        <f t="shared" si="12"/>
        <v>1</v>
      </c>
      <c r="K85" s="7">
        <f t="shared" si="13"/>
        <v>1</v>
      </c>
      <c r="L85" s="7">
        <f t="shared" si="16"/>
        <v>1</v>
      </c>
      <c r="M85" s="7">
        <f t="shared" si="14"/>
        <v>1</v>
      </c>
      <c r="N85" s="7">
        <v>2</v>
      </c>
      <c r="O85" s="7">
        <v>32.68</v>
      </c>
      <c r="P85" s="6">
        <v>5</v>
      </c>
      <c r="U85" s="13">
        <v>0.74885662226020577</v>
      </c>
      <c r="V85" s="13">
        <f t="shared" si="15"/>
        <v>3.1311070387165719E-2</v>
      </c>
      <c r="W85" s="13">
        <f t="shared" si="18"/>
        <v>3.1311070387165699E-2</v>
      </c>
      <c r="X85" s="13" t="e">
        <f>#REF!*day_encoded</f>
        <v>#REF!</v>
      </c>
      <c r="Y85" s="13" t="e">
        <f>(#REF!*time_encoded)</f>
        <v>#REF!</v>
      </c>
      <c r="Z85" s="13" t="e">
        <f>(#REF!*size)</f>
        <v>#REF!</v>
      </c>
      <c r="AA85" s="13" t="e">
        <f>(#REF!*total_bill)</f>
        <v>#REF!</v>
      </c>
      <c r="AB85" s="14" t="e">
        <f t="shared" si="17"/>
        <v>#REF!</v>
      </c>
    </row>
    <row r="86" spans="1:28" x14ac:dyDescent="0.3">
      <c r="A86" s="11" t="s">
        <v>11</v>
      </c>
      <c r="B86" s="11" t="s">
        <v>8</v>
      </c>
      <c r="C86" s="11" t="s">
        <v>9</v>
      </c>
      <c r="D86" s="11" t="s">
        <v>10</v>
      </c>
      <c r="E86" s="11">
        <v>2</v>
      </c>
      <c r="F86" s="11">
        <v>18.29</v>
      </c>
      <c r="G86" s="11">
        <v>3</v>
      </c>
      <c r="J86" s="7">
        <f t="shared" si="12"/>
        <v>1</v>
      </c>
      <c r="K86" s="7">
        <f t="shared" si="13"/>
        <v>1</v>
      </c>
      <c r="L86" s="7">
        <f t="shared" si="16"/>
        <v>1</v>
      </c>
      <c r="M86" s="7">
        <f t="shared" si="14"/>
        <v>1</v>
      </c>
      <c r="N86" s="7">
        <v>2</v>
      </c>
      <c r="O86" s="7">
        <v>15.98</v>
      </c>
      <c r="P86" s="6">
        <v>2.0299999999999998</v>
      </c>
      <c r="U86" s="13">
        <v>0.74885662226020577</v>
      </c>
      <c r="V86" s="13">
        <f t="shared" si="15"/>
        <v>3.1311070387165719E-2</v>
      </c>
      <c r="W86" s="13">
        <f t="shared" si="18"/>
        <v>3.1311070387165699E-2</v>
      </c>
      <c r="X86" s="13" t="e">
        <f>#REF!*day_encoded</f>
        <v>#REF!</v>
      </c>
      <c r="Y86" s="13" t="e">
        <f>(#REF!*time_encoded)</f>
        <v>#REF!</v>
      </c>
      <c r="Z86" s="13" t="e">
        <f>(#REF!*size)</f>
        <v>#REF!</v>
      </c>
      <c r="AA86" s="13" t="e">
        <f>(#REF!*total_bill)</f>
        <v>#REF!</v>
      </c>
      <c r="AB86" s="14" t="e">
        <f t="shared" si="17"/>
        <v>#REF!</v>
      </c>
    </row>
    <row r="87" spans="1:28" x14ac:dyDescent="0.3">
      <c r="A87" s="11" t="s">
        <v>11</v>
      </c>
      <c r="B87" s="11" t="s">
        <v>8</v>
      </c>
      <c r="C87" s="11" t="s">
        <v>9</v>
      </c>
      <c r="D87" s="11" t="s">
        <v>10</v>
      </c>
      <c r="E87" s="11">
        <v>2</v>
      </c>
      <c r="F87" s="11">
        <v>22.23</v>
      </c>
      <c r="G87" s="11">
        <v>5</v>
      </c>
      <c r="J87" s="7">
        <f t="shared" si="12"/>
        <v>1</v>
      </c>
      <c r="K87" s="7">
        <f t="shared" si="13"/>
        <v>1</v>
      </c>
      <c r="L87" s="7">
        <f t="shared" si="16"/>
        <v>1</v>
      </c>
      <c r="M87" s="7">
        <f t="shared" si="14"/>
        <v>1</v>
      </c>
      <c r="N87" s="7">
        <v>4</v>
      </c>
      <c r="O87" s="7">
        <v>34.83</v>
      </c>
      <c r="P87" s="6">
        <v>5.17</v>
      </c>
      <c r="U87" s="13">
        <v>0.74885662226020577</v>
      </c>
      <c r="V87" s="13">
        <f t="shared" si="15"/>
        <v>3.1311070387165719E-2</v>
      </c>
      <c r="W87" s="13">
        <f t="shared" si="18"/>
        <v>3.1311070387165699E-2</v>
      </c>
      <c r="X87" s="13" t="e">
        <f>#REF!*day_encoded</f>
        <v>#REF!</v>
      </c>
      <c r="Y87" s="13" t="e">
        <f>(#REF!*time_encoded)</f>
        <v>#REF!</v>
      </c>
      <c r="Z87" s="13" t="e">
        <f>(#REF!*size)</f>
        <v>#REF!</v>
      </c>
      <c r="AA87" s="13" t="e">
        <f>(#REF!*total_bill)</f>
        <v>#REF!</v>
      </c>
      <c r="AB87" s="14" t="e">
        <f t="shared" si="17"/>
        <v>#REF!</v>
      </c>
    </row>
    <row r="88" spans="1:28" x14ac:dyDescent="0.3">
      <c r="A88" s="11" t="s">
        <v>11</v>
      </c>
      <c r="B88" s="11" t="s">
        <v>8</v>
      </c>
      <c r="C88" s="11" t="s">
        <v>9</v>
      </c>
      <c r="D88" s="11" t="s">
        <v>10</v>
      </c>
      <c r="E88" s="11">
        <v>4</v>
      </c>
      <c r="F88" s="11">
        <v>32.4</v>
      </c>
      <c r="G88" s="11">
        <v>6</v>
      </c>
      <c r="J88" s="7">
        <f t="shared" si="12"/>
        <v>1</v>
      </c>
      <c r="K88" s="7">
        <f t="shared" si="13"/>
        <v>1</v>
      </c>
      <c r="L88" s="7">
        <f t="shared" si="16"/>
        <v>1</v>
      </c>
      <c r="M88" s="7">
        <f t="shared" si="14"/>
        <v>1</v>
      </c>
      <c r="N88" s="7">
        <v>2</v>
      </c>
      <c r="O88" s="7">
        <v>13.03</v>
      </c>
      <c r="P88" s="6">
        <v>2</v>
      </c>
      <c r="U88" s="13">
        <v>0.74885662226020577</v>
      </c>
      <c r="V88" s="13">
        <f t="shared" si="15"/>
        <v>3.1311070387165719E-2</v>
      </c>
      <c r="W88" s="13">
        <f t="shared" si="18"/>
        <v>3.1311070387165699E-2</v>
      </c>
      <c r="X88" s="13" t="e">
        <f>#REF!*day_encoded</f>
        <v>#REF!</v>
      </c>
      <c r="Y88" s="13" t="e">
        <f>(#REF!*time_encoded)</f>
        <v>#REF!</v>
      </c>
      <c r="Z88" s="13" t="e">
        <f>(#REF!*size)</f>
        <v>#REF!</v>
      </c>
      <c r="AA88" s="13" t="e">
        <f>(#REF!*total_bill)</f>
        <v>#REF!</v>
      </c>
      <c r="AB88" s="14" t="e">
        <f t="shared" si="17"/>
        <v>#REF!</v>
      </c>
    </row>
    <row r="89" spans="1:28" x14ac:dyDescent="0.3">
      <c r="A89" s="11" t="s">
        <v>11</v>
      </c>
      <c r="B89" s="11" t="s">
        <v>8</v>
      </c>
      <c r="C89" s="11" t="s">
        <v>9</v>
      </c>
      <c r="D89" s="11" t="s">
        <v>10</v>
      </c>
      <c r="E89" s="11">
        <v>3</v>
      </c>
      <c r="F89" s="11">
        <v>28.55</v>
      </c>
      <c r="G89" s="11">
        <v>2.0499999999999998</v>
      </c>
      <c r="J89" s="7">
        <f t="shared" si="12"/>
        <v>1</v>
      </c>
      <c r="K89" s="7">
        <f t="shared" si="13"/>
        <v>1</v>
      </c>
      <c r="L89" s="7">
        <f t="shared" si="16"/>
        <v>1</v>
      </c>
      <c r="M89" s="7">
        <f t="shared" si="14"/>
        <v>1</v>
      </c>
      <c r="N89" s="7">
        <v>2</v>
      </c>
      <c r="O89" s="7">
        <v>18.28</v>
      </c>
      <c r="P89" s="6">
        <v>4</v>
      </c>
      <c r="U89" s="13">
        <v>0.74885662226020577</v>
      </c>
      <c r="V89" s="13">
        <f t="shared" si="15"/>
        <v>3.1311070387165719E-2</v>
      </c>
      <c r="W89" s="13">
        <f t="shared" si="18"/>
        <v>3.1311070387165699E-2</v>
      </c>
      <c r="X89" s="13" t="e">
        <f>#REF!*day_encoded</f>
        <v>#REF!</v>
      </c>
      <c r="Y89" s="13" t="e">
        <f>(#REF!*time_encoded)</f>
        <v>#REF!</v>
      </c>
      <c r="Z89" s="13" t="e">
        <f>(#REF!*size)</f>
        <v>#REF!</v>
      </c>
      <c r="AA89" s="13" t="e">
        <f>(#REF!*total_bill)</f>
        <v>#REF!</v>
      </c>
      <c r="AB89" s="14" t="e">
        <f t="shared" si="17"/>
        <v>#REF!</v>
      </c>
    </row>
    <row r="90" spans="1:28" x14ac:dyDescent="0.3">
      <c r="A90" s="11" t="s">
        <v>11</v>
      </c>
      <c r="B90" s="11" t="s">
        <v>8</v>
      </c>
      <c r="C90" s="11" t="s">
        <v>9</v>
      </c>
      <c r="D90" s="11" t="s">
        <v>10</v>
      </c>
      <c r="E90" s="11">
        <v>2</v>
      </c>
      <c r="F90" s="11">
        <v>18.04</v>
      </c>
      <c r="G90" s="11">
        <v>3</v>
      </c>
      <c r="J90" s="7">
        <f t="shared" si="12"/>
        <v>1</v>
      </c>
      <c r="K90" s="7">
        <f t="shared" si="13"/>
        <v>1</v>
      </c>
      <c r="L90" s="7">
        <f t="shared" si="16"/>
        <v>1</v>
      </c>
      <c r="M90" s="7">
        <f t="shared" si="14"/>
        <v>1</v>
      </c>
      <c r="N90" s="7">
        <v>2</v>
      </c>
      <c r="O90" s="7">
        <v>24.71</v>
      </c>
      <c r="P90" s="6">
        <v>5.85</v>
      </c>
      <c r="U90" s="13">
        <v>0.74885662226020577</v>
      </c>
      <c r="V90" s="13">
        <f t="shared" si="15"/>
        <v>3.1311070387165719E-2</v>
      </c>
      <c r="W90" s="13">
        <f t="shared" si="18"/>
        <v>3.1311070387165699E-2</v>
      </c>
      <c r="X90" s="13" t="e">
        <f>#REF!*day_encoded</f>
        <v>#REF!</v>
      </c>
      <c r="Y90" s="13" t="e">
        <f>(#REF!*time_encoded)</f>
        <v>#REF!</v>
      </c>
      <c r="Z90" s="13" t="e">
        <f>(#REF!*size)</f>
        <v>#REF!</v>
      </c>
      <c r="AA90" s="13" t="e">
        <f>(#REF!*total_bill)</f>
        <v>#REF!</v>
      </c>
      <c r="AB90" s="14" t="e">
        <f t="shared" si="17"/>
        <v>#REF!</v>
      </c>
    </row>
    <row r="91" spans="1:28" x14ac:dyDescent="0.3">
      <c r="A91" s="11" t="s">
        <v>11</v>
      </c>
      <c r="B91" s="11" t="s">
        <v>8</v>
      </c>
      <c r="C91" s="11" t="s">
        <v>9</v>
      </c>
      <c r="D91" s="11" t="s">
        <v>10</v>
      </c>
      <c r="E91" s="11">
        <v>2</v>
      </c>
      <c r="F91" s="11">
        <v>12.54</v>
      </c>
      <c r="G91" s="11">
        <v>2.5</v>
      </c>
      <c r="J91" s="7">
        <f t="shared" si="12"/>
        <v>1</v>
      </c>
      <c r="K91" s="7">
        <f t="shared" si="13"/>
        <v>1</v>
      </c>
      <c r="L91" s="7">
        <f t="shared" si="16"/>
        <v>1</v>
      </c>
      <c r="M91" s="7">
        <f t="shared" si="14"/>
        <v>1</v>
      </c>
      <c r="N91" s="7">
        <v>2</v>
      </c>
      <c r="O91" s="7">
        <v>21.16</v>
      </c>
      <c r="P91" s="6">
        <v>3</v>
      </c>
      <c r="U91" s="13">
        <v>0.74885662226020577</v>
      </c>
      <c r="V91" s="13">
        <f t="shared" si="15"/>
        <v>3.1311070387165719E-2</v>
      </c>
      <c r="W91" s="13">
        <f t="shared" si="18"/>
        <v>3.1311070387165699E-2</v>
      </c>
      <c r="X91" s="13" t="e">
        <f>#REF!*day_encoded</f>
        <v>#REF!</v>
      </c>
      <c r="Y91" s="13" t="e">
        <f>(#REF!*time_encoded)</f>
        <v>#REF!</v>
      </c>
      <c r="Z91" s="13" t="e">
        <f>(#REF!*size)</f>
        <v>#REF!</v>
      </c>
      <c r="AA91" s="13" t="e">
        <f>(#REF!*total_bill)</f>
        <v>#REF!</v>
      </c>
      <c r="AB91" s="14" t="e">
        <f t="shared" si="17"/>
        <v>#REF!</v>
      </c>
    </row>
    <row r="92" spans="1:28" x14ac:dyDescent="0.3">
      <c r="A92" s="11" t="s">
        <v>7</v>
      </c>
      <c r="B92" s="11" t="s">
        <v>8</v>
      </c>
      <c r="C92" s="11" t="s">
        <v>9</v>
      </c>
      <c r="D92" s="11" t="s">
        <v>10</v>
      </c>
      <c r="E92" s="11">
        <v>2</v>
      </c>
      <c r="F92" s="11">
        <v>10.29</v>
      </c>
      <c r="G92" s="11">
        <v>2.6</v>
      </c>
      <c r="J92" s="7">
        <f t="shared" si="12"/>
        <v>2</v>
      </c>
      <c r="K92" s="7">
        <f t="shared" si="13"/>
        <v>1</v>
      </c>
      <c r="L92" s="7">
        <f t="shared" si="16"/>
        <v>1</v>
      </c>
      <c r="M92" s="7">
        <f t="shared" si="14"/>
        <v>1</v>
      </c>
      <c r="N92" s="7">
        <v>2</v>
      </c>
      <c r="O92" s="7">
        <v>28.97</v>
      </c>
      <c r="P92" s="6">
        <v>3</v>
      </c>
      <c r="U92" s="13">
        <v>0.74885662226020577</v>
      </c>
      <c r="V92" s="13">
        <f t="shared" si="15"/>
        <v>6.2622140774331439E-2</v>
      </c>
      <c r="W92" s="13">
        <f t="shared" si="18"/>
        <v>3.1311070387165699E-2</v>
      </c>
      <c r="X92" s="13" t="e">
        <f>#REF!*day_encoded</f>
        <v>#REF!</v>
      </c>
      <c r="Y92" s="13" t="e">
        <f>(#REF!*time_encoded)</f>
        <v>#REF!</v>
      </c>
      <c r="Z92" s="13" t="e">
        <f>(#REF!*size)</f>
        <v>#REF!</v>
      </c>
      <c r="AA92" s="13" t="e">
        <f>(#REF!*total_bill)</f>
        <v>#REF!</v>
      </c>
      <c r="AB92" s="14" t="e">
        <f t="shared" si="17"/>
        <v>#REF!</v>
      </c>
    </row>
    <row r="93" spans="1:28" x14ac:dyDescent="0.3">
      <c r="A93" s="11" t="s">
        <v>7</v>
      </c>
      <c r="B93" s="11" t="s">
        <v>8</v>
      </c>
      <c r="C93" s="11" t="s">
        <v>9</v>
      </c>
      <c r="D93" s="11" t="s">
        <v>10</v>
      </c>
      <c r="E93" s="11">
        <v>4</v>
      </c>
      <c r="F93" s="11">
        <v>34.81</v>
      </c>
      <c r="G93" s="11">
        <v>5.2</v>
      </c>
      <c r="J93" s="7">
        <f t="shared" si="12"/>
        <v>2</v>
      </c>
      <c r="K93" s="7">
        <f t="shared" si="13"/>
        <v>1</v>
      </c>
      <c r="L93" s="7">
        <f t="shared" si="16"/>
        <v>1</v>
      </c>
      <c r="M93" s="7">
        <f t="shared" si="14"/>
        <v>1</v>
      </c>
      <c r="N93" s="7">
        <v>2</v>
      </c>
      <c r="O93" s="7">
        <v>22.49</v>
      </c>
      <c r="P93" s="6">
        <v>3.5</v>
      </c>
      <c r="U93" s="13">
        <v>0.74885662226020577</v>
      </c>
      <c r="V93" s="13">
        <f t="shared" si="15"/>
        <v>6.2622140774331439E-2</v>
      </c>
      <c r="W93" s="13">
        <f t="shared" si="18"/>
        <v>3.1311070387165699E-2</v>
      </c>
      <c r="X93" s="13" t="e">
        <f>#REF!*day_encoded</f>
        <v>#REF!</v>
      </c>
      <c r="Y93" s="13" t="e">
        <f>(#REF!*time_encoded)</f>
        <v>#REF!</v>
      </c>
      <c r="Z93" s="13" t="e">
        <f>(#REF!*size)</f>
        <v>#REF!</v>
      </c>
      <c r="AA93" s="13" t="e">
        <f>(#REF!*total_bill)</f>
        <v>#REF!</v>
      </c>
      <c r="AB93" s="14" t="e">
        <f t="shared" si="17"/>
        <v>#REF!</v>
      </c>
    </row>
    <row r="94" spans="1:28" x14ac:dyDescent="0.3">
      <c r="A94" s="11" t="s">
        <v>11</v>
      </c>
      <c r="B94" s="11" t="s">
        <v>8</v>
      </c>
      <c r="C94" s="11" t="s">
        <v>9</v>
      </c>
      <c r="D94" s="11" t="s">
        <v>10</v>
      </c>
      <c r="E94" s="11">
        <v>2</v>
      </c>
      <c r="F94" s="11">
        <v>9.94</v>
      </c>
      <c r="G94" s="11">
        <v>1.56</v>
      </c>
      <c r="J94" s="7">
        <f t="shared" si="12"/>
        <v>1</v>
      </c>
      <c r="K94" s="7">
        <f t="shared" si="13"/>
        <v>1</v>
      </c>
      <c r="L94" s="7">
        <f t="shared" si="16"/>
        <v>1</v>
      </c>
      <c r="M94" s="7">
        <f t="shared" si="14"/>
        <v>1</v>
      </c>
      <c r="N94" s="7">
        <v>2</v>
      </c>
      <c r="O94" s="7">
        <v>5.75</v>
      </c>
      <c r="P94" s="6">
        <v>1</v>
      </c>
      <c r="U94" s="13">
        <v>0.74885662226020577</v>
      </c>
      <c r="V94" s="13">
        <f t="shared" si="15"/>
        <v>3.1311070387165719E-2</v>
      </c>
      <c r="W94" s="13">
        <f t="shared" si="18"/>
        <v>3.1311070387165699E-2</v>
      </c>
      <c r="X94" s="13" t="e">
        <f>#REF!*day_encoded</f>
        <v>#REF!</v>
      </c>
      <c r="Y94" s="13" t="e">
        <f>(#REF!*time_encoded)</f>
        <v>#REF!</v>
      </c>
      <c r="Z94" s="13" t="e">
        <f>(#REF!*size)</f>
        <v>#REF!</v>
      </c>
      <c r="AA94" s="13" t="e">
        <f>(#REF!*total_bill)</f>
        <v>#REF!</v>
      </c>
      <c r="AB94" s="14" t="e">
        <f t="shared" si="17"/>
        <v>#REF!</v>
      </c>
    </row>
    <row r="95" spans="1:28" x14ac:dyDescent="0.3">
      <c r="A95" s="11" t="s">
        <v>11</v>
      </c>
      <c r="B95" s="11" t="s">
        <v>8</v>
      </c>
      <c r="C95" s="11" t="s">
        <v>9</v>
      </c>
      <c r="D95" s="11" t="s">
        <v>10</v>
      </c>
      <c r="E95" s="11">
        <v>4</v>
      </c>
      <c r="F95" s="11">
        <v>25.56</v>
      </c>
      <c r="G95" s="11">
        <v>4.34</v>
      </c>
      <c r="J95" s="7">
        <f t="shared" si="12"/>
        <v>1</v>
      </c>
      <c r="K95" s="7">
        <f t="shared" si="13"/>
        <v>1</v>
      </c>
      <c r="L95" s="7">
        <f t="shared" si="16"/>
        <v>1</v>
      </c>
      <c r="M95" s="7">
        <f t="shared" si="14"/>
        <v>1</v>
      </c>
      <c r="N95" s="7">
        <v>2</v>
      </c>
      <c r="O95" s="7">
        <v>16.32</v>
      </c>
      <c r="P95" s="6">
        <v>4.3</v>
      </c>
      <c r="U95" s="13">
        <v>0.74885662226020577</v>
      </c>
      <c r="V95" s="13">
        <f t="shared" si="15"/>
        <v>3.1311070387165719E-2</v>
      </c>
      <c r="W95" s="13">
        <f t="shared" si="18"/>
        <v>3.1311070387165699E-2</v>
      </c>
      <c r="X95" s="13" t="e">
        <f>#REF!*day_encoded</f>
        <v>#REF!</v>
      </c>
      <c r="Y95" s="13" t="e">
        <f>(#REF!*time_encoded)</f>
        <v>#REF!</v>
      </c>
      <c r="Z95" s="13" t="e">
        <f>(#REF!*size)</f>
        <v>#REF!</v>
      </c>
      <c r="AA95" s="13" t="e">
        <f>(#REF!*total_bill)</f>
        <v>#REF!</v>
      </c>
      <c r="AB95" s="14" t="e">
        <f t="shared" si="17"/>
        <v>#REF!</v>
      </c>
    </row>
    <row r="96" spans="1:28" x14ac:dyDescent="0.3">
      <c r="A96" s="11" t="s">
        <v>11</v>
      </c>
      <c r="B96" s="11" t="s">
        <v>8</v>
      </c>
      <c r="C96" s="11" t="s">
        <v>9</v>
      </c>
      <c r="D96" s="11" t="s">
        <v>10</v>
      </c>
      <c r="E96" s="11">
        <v>2</v>
      </c>
      <c r="F96" s="11">
        <v>19.489999999999998</v>
      </c>
      <c r="G96" s="11">
        <v>3.51</v>
      </c>
      <c r="J96" s="7">
        <f t="shared" si="12"/>
        <v>1</v>
      </c>
      <c r="K96" s="7">
        <f t="shared" si="13"/>
        <v>1</v>
      </c>
      <c r="L96" s="7">
        <f t="shared" si="16"/>
        <v>1</v>
      </c>
      <c r="M96" s="7">
        <f t="shared" si="14"/>
        <v>1</v>
      </c>
      <c r="N96" s="7">
        <v>2</v>
      </c>
      <c r="O96" s="7">
        <v>22.75</v>
      </c>
      <c r="P96" s="6">
        <v>3.25</v>
      </c>
      <c r="U96" s="13">
        <v>0.74885662226020577</v>
      </c>
      <c r="V96" s="13">
        <f t="shared" si="15"/>
        <v>3.1311070387165719E-2</v>
      </c>
      <c r="W96" s="13">
        <f t="shared" si="18"/>
        <v>3.1311070387165699E-2</v>
      </c>
      <c r="X96" s="13" t="e">
        <f>#REF!*day_encoded</f>
        <v>#REF!</v>
      </c>
      <c r="Y96" s="13" t="e">
        <f>(#REF!*time_encoded)</f>
        <v>#REF!</v>
      </c>
      <c r="Z96" s="13" t="e">
        <f>(#REF!*size)</f>
        <v>#REF!</v>
      </c>
      <c r="AA96" s="13" t="e">
        <f>(#REF!*total_bill)</f>
        <v>#REF!</v>
      </c>
      <c r="AB96" s="14" t="e">
        <f t="shared" si="17"/>
        <v>#REF!</v>
      </c>
    </row>
    <row r="97" spans="1:28" x14ac:dyDescent="0.3">
      <c r="A97" s="11" t="s">
        <v>11</v>
      </c>
      <c r="B97" s="11" t="s">
        <v>8</v>
      </c>
      <c r="C97" s="11" t="s">
        <v>9</v>
      </c>
      <c r="D97" s="11" t="s">
        <v>10</v>
      </c>
      <c r="E97" s="11">
        <v>3</v>
      </c>
      <c r="F97" s="11">
        <v>38.07</v>
      </c>
      <c r="G97" s="11">
        <v>4</v>
      </c>
      <c r="J97" s="7">
        <f t="shared" si="12"/>
        <v>1</v>
      </c>
      <c r="K97" s="7">
        <f t="shared" si="13"/>
        <v>1</v>
      </c>
      <c r="L97" s="7">
        <f t="shared" si="16"/>
        <v>1</v>
      </c>
      <c r="M97" s="7">
        <f t="shared" si="14"/>
        <v>1</v>
      </c>
      <c r="N97" s="7">
        <v>4</v>
      </c>
      <c r="O97" s="7">
        <v>40.17</v>
      </c>
      <c r="P97" s="6">
        <v>4.7300000000000004</v>
      </c>
      <c r="U97" s="13">
        <v>0.74885662226020577</v>
      </c>
      <c r="V97" s="13">
        <f t="shared" si="15"/>
        <v>3.1311070387165719E-2</v>
      </c>
      <c r="W97" s="13">
        <f t="shared" si="18"/>
        <v>3.1311070387165699E-2</v>
      </c>
      <c r="X97" s="13" t="e">
        <f>#REF!*day_encoded</f>
        <v>#REF!</v>
      </c>
      <c r="Y97" s="13" t="e">
        <f>(#REF!*time_encoded)</f>
        <v>#REF!</v>
      </c>
      <c r="Z97" s="13" t="e">
        <f>(#REF!*size)</f>
        <v>#REF!</v>
      </c>
      <c r="AA97" s="13" t="e">
        <f>(#REF!*total_bill)</f>
        <v>#REF!</v>
      </c>
      <c r="AB97" s="14" t="e">
        <f t="shared" si="17"/>
        <v>#REF!</v>
      </c>
    </row>
    <row r="98" spans="1:28" x14ac:dyDescent="0.3">
      <c r="A98" s="11" t="s">
        <v>11</v>
      </c>
      <c r="B98" s="11" t="s">
        <v>8</v>
      </c>
      <c r="C98" s="11" t="s">
        <v>9</v>
      </c>
      <c r="D98" s="11" t="s">
        <v>10</v>
      </c>
      <c r="E98" s="11">
        <v>2</v>
      </c>
      <c r="F98" s="11">
        <v>23.95</v>
      </c>
      <c r="G98" s="11">
        <v>2.5499999999999998</v>
      </c>
      <c r="J98" s="7">
        <f t="shared" si="12"/>
        <v>1</v>
      </c>
      <c r="K98" s="7">
        <f t="shared" si="13"/>
        <v>1</v>
      </c>
      <c r="L98" s="7">
        <f t="shared" si="16"/>
        <v>1</v>
      </c>
      <c r="M98" s="7">
        <f t="shared" si="14"/>
        <v>1</v>
      </c>
      <c r="N98" s="7">
        <v>2</v>
      </c>
      <c r="O98" s="7">
        <v>27.28</v>
      </c>
      <c r="P98" s="6">
        <v>4</v>
      </c>
      <c r="U98" s="13">
        <v>0.74885662226020577</v>
      </c>
      <c r="V98" s="13">
        <f t="shared" si="15"/>
        <v>3.1311070387165719E-2</v>
      </c>
      <c r="W98" s="13">
        <f t="shared" si="18"/>
        <v>3.1311070387165699E-2</v>
      </c>
      <c r="X98" s="13" t="e">
        <f>#REF!*day_encoded</f>
        <v>#REF!</v>
      </c>
      <c r="Y98" s="13" t="e">
        <f>(#REF!*time_encoded)</f>
        <v>#REF!</v>
      </c>
      <c r="Z98" s="13" t="e">
        <f>(#REF!*size)</f>
        <v>#REF!</v>
      </c>
      <c r="AA98" s="13" t="e">
        <f>(#REF!*total_bill)</f>
        <v>#REF!</v>
      </c>
      <c r="AB98" s="14" t="e">
        <f t="shared" si="17"/>
        <v>#REF!</v>
      </c>
    </row>
    <row r="99" spans="1:28" x14ac:dyDescent="0.3">
      <c r="A99" s="11" t="s">
        <v>7</v>
      </c>
      <c r="B99" s="11" t="s">
        <v>8</v>
      </c>
      <c r="C99" s="11" t="s">
        <v>9</v>
      </c>
      <c r="D99" s="11" t="s">
        <v>10</v>
      </c>
      <c r="E99" s="11">
        <v>3</v>
      </c>
      <c r="F99" s="11">
        <v>25.71</v>
      </c>
      <c r="G99" s="11">
        <v>4</v>
      </c>
      <c r="J99" s="7">
        <f t="shared" si="12"/>
        <v>2</v>
      </c>
      <c r="K99" s="7">
        <f t="shared" si="13"/>
        <v>1</v>
      </c>
      <c r="L99" s="7">
        <f t="shared" si="16"/>
        <v>1</v>
      </c>
      <c r="M99" s="7">
        <f t="shared" si="14"/>
        <v>1</v>
      </c>
      <c r="N99" s="7">
        <v>2</v>
      </c>
      <c r="O99" s="7">
        <v>12.03</v>
      </c>
      <c r="P99" s="6">
        <v>1.5</v>
      </c>
      <c r="U99" s="13">
        <v>0.74885662226020577</v>
      </c>
      <c r="V99" s="13">
        <f t="shared" si="15"/>
        <v>6.2622140774331439E-2</v>
      </c>
      <c r="W99" s="13">
        <f t="shared" si="18"/>
        <v>3.1311070387165699E-2</v>
      </c>
      <c r="X99" s="13" t="e">
        <f>#REF!*day_encoded</f>
        <v>#REF!</v>
      </c>
      <c r="Y99" s="13" t="e">
        <f>(#REF!*time_encoded)</f>
        <v>#REF!</v>
      </c>
      <c r="Z99" s="13" t="e">
        <f>(#REF!*size)</f>
        <v>#REF!</v>
      </c>
      <c r="AA99" s="13" t="e">
        <f>(#REF!*total_bill)</f>
        <v>#REF!</v>
      </c>
      <c r="AB99" s="14" t="e">
        <f t="shared" si="17"/>
        <v>#REF!</v>
      </c>
    </row>
    <row r="100" spans="1:28" x14ac:dyDescent="0.3">
      <c r="A100" s="11" t="s">
        <v>7</v>
      </c>
      <c r="B100" s="11" t="s">
        <v>8</v>
      </c>
      <c r="C100" s="11" t="s">
        <v>9</v>
      </c>
      <c r="D100" s="11" t="s">
        <v>10</v>
      </c>
      <c r="E100" s="11">
        <v>2</v>
      </c>
      <c r="F100" s="11">
        <v>17.309999999999999</v>
      </c>
      <c r="G100" s="11">
        <v>3.5</v>
      </c>
      <c r="J100" s="7">
        <f t="shared" si="12"/>
        <v>2</v>
      </c>
      <c r="K100" s="7">
        <f t="shared" si="13"/>
        <v>1</v>
      </c>
      <c r="L100" s="7">
        <f t="shared" si="16"/>
        <v>1</v>
      </c>
      <c r="M100" s="7">
        <f t="shared" si="14"/>
        <v>1</v>
      </c>
      <c r="N100" s="7">
        <v>2</v>
      </c>
      <c r="O100" s="7">
        <v>21.01</v>
      </c>
      <c r="P100" s="6">
        <v>3</v>
      </c>
      <c r="U100" s="13">
        <v>0.74885662226020577</v>
      </c>
      <c r="V100" s="13">
        <f t="shared" si="15"/>
        <v>6.2622140774331439E-2</v>
      </c>
      <c r="W100" s="13">
        <f t="shared" si="18"/>
        <v>3.1311070387165699E-2</v>
      </c>
      <c r="X100" s="13" t="e">
        <f>#REF!*day_encoded</f>
        <v>#REF!</v>
      </c>
      <c r="Y100" s="13" t="e">
        <f>(#REF!*time_encoded)</f>
        <v>#REF!</v>
      </c>
      <c r="Z100" s="13" t="e">
        <f>(#REF!*size)</f>
        <v>#REF!</v>
      </c>
      <c r="AA100" s="13" t="e">
        <f>(#REF!*total_bill)</f>
        <v>#REF!</v>
      </c>
      <c r="AB100" s="14" t="e">
        <f t="shared" si="17"/>
        <v>#REF!</v>
      </c>
    </row>
    <row r="101" spans="1:28" x14ac:dyDescent="0.3">
      <c r="A101" s="11" t="s">
        <v>11</v>
      </c>
      <c r="B101" s="11" t="s">
        <v>8</v>
      </c>
      <c r="C101" s="11" t="s">
        <v>9</v>
      </c>
      <c r="D101" s="11" t="s">
        <v>10</v>
      </c>
      <c r="E101" s="11">
        <v>4</v>
      </c>
      <c r="F101" s="11">
        <v>29.93</v>
      </c>
      <c r="G101" s="11">
        <v>5.07</v>
      </c>
      <c r="J101" s="7">
        <f t="shared" si="12"/>
        <v>1</v>
      </c>
      <c r="K101" s="7">
        <f t="shared" si="13"/>
        <v>1</v>
      </c>
      <c r="L101" s="7">
        <f t="shared" si="16"/>
        <v>1</v>
      </c>
      <c r="M101" s="7">
        <f t="shared" si="14"/>
        <v>1</v>
      </c>
      <c r="N101" s="7">
        <v>2</v>
      </c>
      <c r="O101" s="7">
        <v>12.46</v>
      </c>
      <c r="P101" s="6">
        <v>1.5</v>
      </c>
      <c r="U101" s="13">
        <v>0.74885662226020577</v>
      </c>
      <c r="V101" s="13">
        <f t="shared" si="15"/>
        <v>3.1311070387165719E-2</v>
      </c>
      <c r="W101" s="13">
        <f t="shared" si="18"/>
        <v>3.1311070387165699E-2</v>
      </c>
      <c r="X101" s="13" t="e">
        <f>#REF!*day_encoded</f>
        <v>#REF!</v>
      </c>
      <c r="Y101" s="13" t="e">
        <f>(#REF!*time_encoded)</f>
        <v>#REF!</v>
      </c>
      <c r="Z101" s="13" t="e">
        <f>(#REF!*size)</f>
        <v>#REF!</v>
      </c>
      <c r="AA101" s="13" t="e">
        <f>(#REF!*total_bill)</f>
        <v>#REF!</v>
      </c>
      <c r="AB101" s="14" t="e">
        <f t="shared" si="17"/>
        <v>#REF!</v>
      </c>
    </row>
    <row r="102" spans="1:28" x14ac:dyDescent="0.3">
      <c r="A102" s="11" t="s">
        <v>11</v>
      </c>
      <c r="B102" s="11" t="s">
        <v>8</v>
      </c>
      <c r="C102" s="11" t="s">
        <v>9</v>
      </c>
      <c r="D102" s="11" t="s">
        <v>10</v>
      </c>
      <c r="E102" s="11">
        <v>2</v>
      </c>
      <c r="F102" s="11">
        <v>14.07</v>
      </c>
      <c r="G102" s="11">
        <v>2.5</v>
      </c>
      <c r="J102" s="7">
        <f t="shared" si="12"/>
        <v>1</v>
      </c>
      <c r="K102" s="7">
        <f t="shared" si="13"/>
        <v>1</v>
      </c>
      <c r="L102" s="7">
        <f t="shared" si="16"/>
        <v>1</v>
      </c>
      <c r="M102" s="7">
        <f t="shared" si="14"/>
        <v>1</v>
      </c>
      <c r="N102" s="7">
        <v>2</v>
      </c>
      <c r="O102" s="7">
        <v>11.35</v>
      </c>
      <c r="P102" s="6">
        <v>2.5</v>
      </c>
      <c r="U102" s="13">
        <v>0.74885662226020577</v>
      </c>
      <c r="V102" s="13">
        <f t="shared" si="15"/>
        <v>3.1311070387165719E-2</v>
      </c>
      <c r="W102" s="13">
        <f t="shared" si="18"/>
        <v>3.1311070387165699E-2</v>
      </c>
      <c r="X102" s="13" t="e">
        <f>#REF!*day_encoded</f>
        <v>#REF!</v>
      </c>
      <c r="Y102" s="13" t="e">
        <f>(#REF!*time_encoded)</f>
        <v>#REF!</v>
      </c>
      <c r="Z102" s="13" t="e">
        <f>(#REF!*size)</f>
        <v>#REF!</v>
      </c>
      <c r="AA102" s="13" t="e">
        <f>(#REF!*total_bill)</f>
        <v>#REF!</v>
      </c>
      <c r="AB102" s="14" t="e">
        <f t="shared" si="17"/>
        <v>#REF!</v>
      </c>
    </row>
    <row r="103" spans="1:28" x14ac:dyDescent="0.3">
      <c r="A103" s="11" t="s">
        <v>11</v>
      </c>
      <c r="B103" s="11" t="s">
        <v>8</v>
      </c>
      <c r="C103" s="11" t="s">
        <v>9</v>
      </c>
      <c r="D103" s="11" t="s">
        <v>10</v>
      </c>
      <c r="E103" s="11">
        <v>2</v>
      </c>
      <c r="F103" s="11">
        <v>13.13</v>
      </c>
      <c r="G103" s="11">
        <v>2</v>
      </c>
      <c r="J103" s="7">
        <f t="shared" si="12"/>
        <v>1</v>
      </c>
      <c r="K103" s="7">
        <f t="shared" si="13"/>
        <v>1</v>
      </c>
      <c r="L103" s="7">
        <f t="shared" si="16"/>
        <v>1</v>
      </c>
      <c r="M103" s="7">
        <f t="shared" si="14"/>
        <v>1</v>
      </c>
      <c r="N103" s="7">
        <v>2</v>
      </c>
      <c r="O103" s="7">
        <v>15.38</v>
      </c>
      <c r="P103" s="6">
        <v>3</v>
      </c>
      <c r="U103" s="13">
        <v>0.74885662226020577</v>
      </c>
      <c r="V103" s="13">
        <f t="shared" si="15"/>
        <v>3.1311070387165719E-2</v>
      </c>
      <c r="W103" s="13">
        <f t="shared" si="18"/>
        <v>3.1311070387165699E-2</v>
      </c>
      <c r="X103" s="13" t="e">
        <f>#REF!*day_encoded</f>
        <v>#REF!</v>
      </c>
      <c r="Y103" s="13" t="e">
        <f>(#REF!*time_encoded)</f>
        <v>#REF!</v>
      </c>
      <c r="Z103" s="13" t="e">
        <f>(#REF!*size)</f>
        <v>#REF!</v>
      </c>
      <c r="AA103" s="13" t="e">
        <f>(#REF!*total_bill)</f>
        <v>#REF!</v>
      </c>
      <c r="AB103" s="14" t="e">
        <f t="shared" si="17"/>
        <v>#REF!</v>
      </c>
    </row>
    <row r="104" spans="1:28" x14ac:dyDescent="0.3">
      <c r="A104" s="11" t="s">
        <v>11</v>
      </c>
      <c r="B104" s="11" t="s">
        <v>8</v>
      </c>
      <c r="C104" s="11" t="s">
        <v>9</v>
      </c>
      <c r="D104" s="11" t="s">
        <v>10</v>
      </c>
      <c r="E104" s="11">
        <v>3</v>
      </c>
      <c r="F104" s="11">
        <v>17.260000000000002</v>
      </c>
      <c r="G104" s="11">
        <v>2.74</v>
      </c>
      <c r="J104" s="7">
        <f t="shared" si="12"/>
        <v>1</v>
      </c>
      <c r="K104" s="7">
        <f t="shared" si="13"/>
        <v>1</v>
      </c>
      <c r="L104" s="7">
        <f t="shared" si="16"/>
        <v>1</v>
      </c>
      <c r="M104" s="7">
        <f t="shared" si="14"/>
        <v>1</v>
      </c>
      <c r="N104" s="7">
        <v>3</v>
      </c>
      <c r="O104" s="7">
        <v>44.3</v>
      </c>
      <c r="P104" s="6">
        <v>2.5</v>
      </c>
      <c r="U104" s="13">
        <v>0.74885662226020577</v>
      </c>
      <c r="V104" s="13">
        <f t="shared" si="15"/>
        <v>3.1311070387165719E-2</v>
      </c>
      <c r="W104" s="13">
        <f t="shared" si="18"/>
        <v>3.1311070387165699E-2</v>
      </c>
      <c r="X104" s="13" t="e">
        <f>#REF!*day_encoded</f>
        <v>#REF!</v>
      </c>
      <c r="Y104" s="13" t="e">
        <f>(#REF!*time_encoded)</f>
        <v>#REF!</v>
      </c>
      <c r="Z104" s="13" t="e">
        <f>(#REF!*size)</f>
        <v>#REF!</v>
      </c>
      <c r="AA104" s="13" t="e">
        <f>(#REF!*total_bill)</f>
        <v>#REF!</v>
      </c>
      <c r="AB104" s="14" t="e">
        <f t="shared" si="17"/>
        <v>#REF!</v>
      </c>
    </row>
    <row r="105" spans="1:28" x14ac:dyDescent="0.3">
      <c r="A105" s="11" t="s">
        <v>11</v>
      </c>
      <c r="B105" s="11" t="s">
        <v>8</v>
      </c>
      <c r="C105" s="11" t="s">
        <v>9</v>
      </c>
      <c r="D105" s="11" t="s">
        <v>10</v>
      </c>
      <c r="E105" s="11">
        <v>4</v>
      </c>
      <c r="F105" s="11">
        <v>24.55</v>
      </c>
      <c r="G105" s="11">
        <v>2</v>
      </c>
      <c r="J105" s="7">
        <f t="shared" si="12"/>
        <v>1</v>
      </c>
      <c r="K105" s="7">
        <f t="shared" si="13"/>
        <v>1</v>
      </c>
      <c r="L105" s="7">
        <f t="shared" si="16"/>
        <v>1</v>
      </c>
      <c r="M105" s="7">
        <f t="shared" si="14"/>
        <v>1</v>
      </c>
      <c r="N105" s="7">
        <v>2</v>
      </c>
      <c r="O105" s="7">
        <v>22.42</v>
      </c>
      <c r="P105" s="6">
        <v>3.48</v>
      </c>
      <c r="U105" s="13">
        <v>0.74885662226020577</v>
      </c>
      <c r="V105" s="13">
        <f t="shared" si="15"/>
        <v>3.1311070387165719E-2</v>
      </c>
      <c r="W105" s="13">
        <f t="shared" si="18"/>
        <v>3.1311070387165699E-2</v>
      </c>
      <c r="X105" s="13" t="e">
        <f>#REF!*day_encoded</f>
        <v>#REF!</v>
      </c>
      <c r="Y105" s="13" t="e">
        <f>(#REF!*time_encoded)</f>
        <v>#REF!</v>
      </c>
      <c r="Z105" s="13" t="e">
        <f>(#REF!*size)</f>
        <v>#REF!</v>
      </c>
      <c r="AA105" s="13" t="e">
        <f>(#REF!*total_bill)</f>
        <v>#REF!</v>
      </c>
      <c r="AB105" s="14" t="e">
        <f t="shared" si="17"/>
        <v>#REF!</v>
      </c>
    </row>
    <row r="106" spans="1:28" x14ac:dyDescent="0.3">
      <c r="A106" s="11" t="s">
        <v>11</v>
      </c>
      <c r="B106" s="11" t="s">
        <v>8</v>
      </c>
      <c r="C106" s="11" t="s">
        <v>9</v>
      </c>
      <c r="D106" s="11" t="s">
        <v>10</v>
      </c>
      <c r="E106" s="11">
        <v>4</v>
      </c>
      <c r="F106" s="11">
        <v>19.77</v>
      </c>
      <c r="G106" s="11">
        <v>2</v>
      </c>
      <c r="J106" s="7">
        <f t="shared" si="12"/>
        <v>1</v>
      </c>
      <c r="K106" s="7">
        <f t="shared" si="13"/>
        <v>1</v>
      </c>
      <c r="L106" s="7">
        <f t="shared" si="16"/>
        <v>1</v>
      </c>
      <c r="M106" s="7">
        <f t="shared" si="14"/>
        <v>1</v>
      </c>
      <c r="N106" s="7">
        <v>2</v>
      </c>
      <c r="O106" s="7">
        <v>20.92</v>
      </c>
      <c r="P106" s="6">
        <v>4.08</v>
      </c>
      <c r="U106" s="13">
        <v>0.74885662226020577</v>
      </c>
      <c r="V106" s="13">
        <f t="shared" si="15"/>
        <v>3.1311070387165719E-2</v>
      </c>
      <c r="W106" s="13">
        <f t="shared" si="18"/>
        <v>3.1311070387165699E-2</v>
      </c>
      <c r="X106" s="13" t="e">
        <f>#REF!*day_encoded</f>
        <v>#REF!</v>
      </c>
      <c r="Y106" s="13" t="e">
        <f>(#REF!*time_encoded)</f>
        <v>#REF!</v>
      </c>
      <c r="Z106" s="13" t="e">
        <f>(#REF!*size)</f>
        <v>#REF!</v>
      </c>
      <c r="AA106" s="13" t="e">
        <f>(#REF!*total_bill)</f>
        <v>#REF!</v>
      </c>
      <c r="AB106" s="14" t="e">
        <f t="shared" si="17"/>
        <v>#REF!</v>
      </c>
    </row>
    <row r="107" spans="1:28" x14ac:dyDescent="0.3">
      <c r="A107" s="11" t="s">
        <v>7</v>
      </c>
      <c r="B107" s="11" t="s">
        <v>8</v>
      </c>
      <c r="C107" s="11" t="s">
        <v>9</v>
      </c>
      <c r="D107" s="11" t="s">
        <v>10</v>
      </c>
      <c r="E107" s="11">
        <v>5</v>
      </c>
      <c r="F107" s="11">
        <v>29.85</v>
      </c>
      <c r="G107" s="11">
        <v>5.14</v>
      </c>
      <c r="J107" s="7">
        <f t="shared" si="12"/>
        <v>2</v>
      </c>
      <c r="K107" s="7">
        <f t="shared" si="13"/>
        <v>1</v>
      </c>
      <c r="L107" s="7">
        <f t="shared" si="16"/>
        <v>1</v>
      </c>
      <c r="M107" s="7">
        <f t="shared" si="14"/>
        <v>1</v>
      </c>
      <c r="N107" s="7">
        <v>2</v>
      </c>
      <c r="O107" s="7">
        <v>15.36</v>
      </c>
      <c r="P107" s="6">
        <v>1.64</v>
      </c>
      <c r="U107" s="13">
        <v>0.74885662226020577</v>
      </c>
      <c r="V107" s="13">
        <f t="shared" si="15"/>
        <v>6.2622140774331439E-2</v>
      </c>
      <c r="W107" s="13">
        <f t="shared" si="18"/>
        <v>3.1311070387165699E-2</v>
      </c>
      <c r="X107" s="13" t="e">
        <f>#REF!*day_encoded</f>
        <v>#REF!</v>
      </c>
      <c r="Y107" s="13" t="e">
        <f>(#REF!*time_encoded)</f>
        <v>#REF!</v>
      </c>
      <c r="Z107" s="13" t="e">
        <f>(#REF!*size)</f>
        <v>#REF!</v>
      </c>
      <c r="AA107" s="13" t="e">
        <f>(#REF!*total_bill)</f>
        <v>#REF!</v>
      </c>
      <c r="AB107" s="14" t="e">
        <f t="shared" si="17"/>
        <v>#REF!</v>
      </c>
    </row>
    <row r="108" spans="1:28" x14ac:dyDescent="0.3">
      <c r="A108" s="11" t="s">
        <v>11</v>
      </c>
      <c r="B108" s="11" t="s">
        <v>8</v>
      </c>
      <c r="C108" s="11" t="s">
        <v>9</v>
      </c>
      <c r="D108" s="11" t="s">
        <v>10</v>
      </c>
      <c r="E108" s="11">
        <v>6</v>
      </c>
      <c r="F108" s="11">
        <v>48.17</v>
      </c>
      <c r="G108" s="11">
        <v>5</v>
      </c>
      <c r="J108" s="7">
        <f t="shared" si="12"/>
        <v>1</v>
      </c>
      <c r="K108" s="7">
        <f t="shared" si="13"/>
        <v>1</v>
      </c>
      <c r="L108" s="7">
        <f t="shared" si="16"/>
        <v>1</v>
      </c>
      <c r="M108" s="7">
        <f t="shared" si="14"/>
        <v>1</v>
      </c>
      <c r="N108" s="7">
        <v>2</v>
      </c>
      <c r="O108" s="7">
        <v>20.49</v>
      </c>
      <c r="P108" s="6">
        <v>4.0599999999999996</v>
      </c>
      <c r="U108" s="13">
        <v>0.74885662226020577</v>
      </c>
      <c r="V108" s="13">
        <f t="shared" si="15"/>
        <v>3.1311070387165719E-2</v>
      </c>
      <c r="W108" s="13">
        <f t="shared" si="18"/>
        <v>3.1311070387165699E-2</v>
      </c>
      <c r="X108" s="13" t="e">
        <f>#REF!*day_encoded</f>
        <v>#REF!</v>
      </c>
      <c r="Y108" s="13" t="e">
        <f>(#REF!*time_encoded)</f>
        <v>#REF!</v>
      </c>
      <c r="Z108" s="13" t="e">
        <f>(#REF!*size)</f>
        <v>#REF!</v>
      </c>
      <c r="AA108" s="13" t="e">
        <f>(#REF!*total_bill)</f>
        <v>#REF!</v>
      </c>
      <c r="AB108" s="14" t="e">
        <f t="shared" si="17"/>
        <v>#REF!</v>
      </c>
    </row>
    <row r="109" spans="1:28" x14ac:dyDescent="0.3">
      <c r="A109" s="11" t="s">
        <v>7</v>
      </c>
      <c r="B109" s="11" t="s">
        <v>8</v>
      </c>
      <c r="C109" s="11" t="s">
        <v>9</v>
      </c>
      <c r="D109" s="11" t="s">
        <v>10</v>
      </c>
      <c r="E109" s="11">
        <v>4</v>
      </c>
      <c r="F109" s="11">
        <v>25</v>
      </c>
      <c r="G109" s="11">
        <v>3.75</v>
      </c>
      <c r="J109" s="7">
        <f t="shared" si="12"/>
        <v>2</v>
      </c>
      <c r="K109" s="7">
        <f t="shared" si="13"/>
        <v>1</v>
      </c>
      <c r="L109" s="7">
        <f t="shared" si="16"/>
        <v>1</v>
      </c>
      <c r="M109" s="7">
        <f t="shared" si="14"/>
        <v>1</v>
      </c>
      <c r="N109" s="7">
        <v>2</v>
      </c>
      <c r="O109" s="7">
        <v>25.21</v>
      </c>
      <c r="P109" s="6">
        <v>4.29</v>
      </c>
      <c r="U109" s="13">
        <v>0.74885662226020577</v>
      </c>
      <c r="V109" s="13">
        <f t="shared" si="15"/>
        <v>6.2622140774331439E-2</v>
      </c>
      <c r="W109" s="13">
        <f t="shared" si="18"/>
        <v>3.1311070387165699E-2</v>
      </c>
      <c r="X109" s="13" t="e">
        <f>#REF!*day_encoded</f>
        <v>#REF!</v>
      </c>
      <c r="Y109" s="13" t="e">
        <f>(#REF!*time_encoded)</f>
        <v>#REF!</v>
      </c>
      <c r="Z109" s="13" t="e">
        <f>(#REF!*size)</f>
        <v>#REF!</v>
      </c>
      <c r="AA109" s="13" t="e">
        <f>(#REF!*total_bill)</f>
        <v>#REF!</v>
      </c>
      <c r="AB109" s="14" t="e">
        <f t="shared" si="17"/>
        <v>#REF!</v>
      </c>
    </row>
    <row r="110" spans="1:28" x14ac:dyDescent="0.3">
      <c r="A110" s="11" t="s">
        <v>7</v>
      </c>
      <c r="B110" s="11" t="s">
        <v>8</v>
      </c>
      <c r="C110" s="11" t="s">
        <v>9</v>
      </c>
      <c r="D110" s="11" t="s">
        <v>10</v>
      </c>
      <c r="E110" s="11">
        <v>2</v>
      </c>
      <c r="F110" s="11">
        <v>13.39</v>
      </c>
      <c r="G110" s="11">
        <v>2.61</v>
      </c>
      <c r="J110" s="7">
        <f t="shared" si="12"/>
        <v>2</v>
      </c>
      <c r="K110" s="7">
        <f t="shared" si="13"/>
        <v>1</v>
      </c>
      <c r="L110" s="7">
        <f t="shared" si="16"/>
        <v>1</v>
      </c>
      <c r="M110" s="7">
        <f t="shared" si="14"/>
        <v>1</v>
      </c>
      <c r="N110" s="7">
        <v>2</v>
      </c>
      <c r="O110" s="7">
        <v>18.239999999999998</v>
      </c>
      <c r="P110" s="6">
        <v>3.76</v>
      </c>
      <c r="U110" s="13">
        <v>0.74885662226020577</v>
      </c>
      <c r="V110" s="13">
        <f t="shared" si="15"/>
        <v>6.2622140774331439E-2</v>
      </c>
      <c r="W110" s="13">
        <f t="shared" si="18"/>
        <v>3.1311070387165699E-2</v>
      </c>
      <c r="X110" s="13" t="e">
        <f>#REF!*day_encoded</f>
        <v>#REF!</v>
      </c>
      <c r="Y110" s="13" t="e">
        <f>(#REF!*time_encoded)</f>
        <v>#REF!</v>
      </c>
      <c r="Z110" s="13" t="e">
        <f>(#REF!*size)</f>
        <v>#REF!</v>
      </c>
      <c r="AA110" s="13" t="e">
        <f>(#REF!*total_bill)</f>
        <v>#REF!</v>
      </c>
      <c r="AB110" s="14" t="e">
        <f t="shared" si="17"/>
        <v>#REF!</v>
      </c>
    </row>
    <row r="111" spans="1:28" x14ac:dyDescent="0.3">
      <c r="A111" s="11" t="s">
        <v>11</v>
      </c>
      <c r="B111" s="11" t="s">
        <v>8</v>
      </c>
      <c r="C111" s="11" t="s">
        <v>9</v>
      </c>
      <c r="D111" s="11" t="s">
        <v>10</v>
      </c>
      <c r="E111" s="11">
        <v>4</v>
      </c>
      <c r="F111" s="11">
        <v>16.489999999999998</v>
      </c>
      <c r="G111" s="11">
        <v>2</v>
      </c>
      <c r="J111" s="7">
        <f t="shared" si="12"/>
        <v>1</v>
      </c>
      <c r="K111" s="7">
        <f t="shared" si="13"/>
        <v>1</v>
      </c>
      <c r="L111" s="7">
        <f t="shared" si="16"/>
        <v>1</v>
      </c>
      <c r="M111" s="7">
        <f t="shared" si="14"/>
        <v>1</v>
      </c>
      <c r="N111" s="7">
        <v>2</v>
      </c>
      <c r="O111" s="7">
        <v>14.31</v>
      </c>
      <c r="P111" s="6">
        <v>4</v>
      </c>
      <c r="U111" s="13">
        <v>0.74885662226020577</v>
      </c>
      <c r="V111" s="13">
        <f t="shared" si="15"/>
        <v>3.1311070387165719E-2</v>
      </c>
      <c r="W111" s="13">
        <f t="shared" si="18"/>
        <v>3.1311070387165699E-2</v>
      </c>
      <c r="X111" s="13" t="e">
        <f>#REF!*day_encoded</f>
        <v>#REF!</v>
      </c>
      <c r="Y111" s="13" t="e">
        <f>(#REF!*time_encoded)</f>
        <v>#REF!</v>
      </c>
      <c r="Z111" s="13" t="e">
        <f>(#REF!*size)</f>
        <v>#REF!</v>
      </c>
      <c r="AA111" s="13" t="e">
        <f>(#REF!*total_bill)</f>
        <v>#REF!</v>
      </c>
      <c r="AB111" s="14" t="e">
        <f t="shared" si="17"/>
        <v>#REF!</v>
      </c>
    </row>
    <row r="112" spans="1:28" x14ac:dyDescent="0.3">
      <c r="A112" s="11" t="s">
        <v>11</v>
      </c>
      <c r="B112" s="11" t="s">
        <v>8</v>
      </c>
      <c r="C112" s="11" t="s">
        <v>9</v>
      </c>
      <c r="D112" s="11" t="s">
        <v>10</v>
      </c>
      <c r="E112" s="11">
        <v>4</v>
      </c>
      <c r="F112" s="11">
        <v>21.5</v>
      </c>
      <c r="G112" s="11">
        <v>3.5</v>
      </c>
      <c r="J112" s="7">
        <f t="shared" si="12"/>
        <v>1</v>
      </c>
      <c r="K112" s="7">
        <f t="shared" si="13"/>
        <v>1</v>
      </c>
      <c r="L112" s="7">
        <f t="shared" si="16"/>
        <v>1</v>
      </c>
      <c r="M112" s="7">
        <f t="shared" si="14"/>
        <v>1</v>
      </c>
      <c r="N112" s="7">
        <v>2</v>
      </c>
      <c r="O112" s="7">
        <v>14</v>
      </c>
      <c r="P112" s="6">
        <v>3</v>
      </c>
      <c r="U112" s="13">
        <v>0.74885662226020577</v>
      </c>
      <c r="V112" s="13">
        <f t="shared" si="15"/>
        <v>3.1311070387165719E-2</v>
      </c>
      <c r="W112" s="13">
        <f t="shared" si="18"/>
        <v>3.1311070387165699E-2</v>
      </c>
      <c r="X112" s="13" t="e">
        <f>#REF!*day_encoded</f>
        <v>#REF!</v>
      </c>
      <c r="Y112" s="13" t="e">
        <f>(#REF!*time_encoded)</f>
        <v>#REF!</v>
      </c>
      <c r="Z112" s="13" t="e">
        <f>(#REF!*size)</f>
        <v>#REF!</v>
      </c>
      <c r="AA112" s="13" t="e">
        <f>(#REF!*total_bill)</f>
        <v>#REF!</v>
      </c>
      <c r="AB112" s="14" t="e">
        <f t="shared" si="17"/>
        <v>#REF!</v>
      </c>
    </row>
    <row r="113" spans="1:28" x14ac:dyDescent="0.3">
      <c r="A113" s="11" t="s">
        <v>11</v>
      </c>
      <c r="B113" s="11" t="s">
        <v>8</v>
      </c>
      <c r="C113" s="11" t="s">
        <v>9</v>
      </c>
      <c r="D113" s="11" t="s">
        <v>10</v>
      </c>
      <c r="E113" s="11">
        <v>2</v>
      </c>
      <c r="F113" s="11">
        <v>12.66</v>
      </c>
      <c r="G113" s="11">
        <v>2.5</v>
      </c>
      <c r="J113" s="7">
        <f t="shared" si="12"/>
        <v>1</v>
      </c>
      <c r="K113" s="7">
        <f t="shared" si="13"/>
        <v>1</v>
      </c>
      <c r="L113" s="7">
        <f t="shared" si="16"/>
        <v>1</v>
      </c>
      <c r="M113" s="7">
        <f t="shared" si="14"/>
        <v>1</v>
      </c>
      <c r="N113" s="7">
        <v>1</v>
      </c>
      <c r="O113" s="7">
        <v>7.25</v>
      </c>
      <c r="P113" s="6">
        <v>1</v>
      </c>
      <c r="U113" s="13">
        <v>0.74885662226020577</v>
      </c>
      <c r="V113" s="13">
        <f t="shared" si="15"/>
        <v>3.1311070387165719E-2</v>
      </c>
      <c r="W113" s="13">
        <f t="shared" si="18"/>
        <v>3.1311070387165699E-2</v>
      </c>
      <c r="X113" s="13" t="e">
        <f>#REF!*day_encoded</f>
        <v>#REF!</v>
      </c>
      <c r="Y113" s="13" t="e">
        <f>(#REF!*time_encoded)</f>
        <v>#REF!</v>
      </c>
      <c r="Z113" s="13" t="e">
        <f>(#REF!*size)</f>
        <v>#REF!</v>
      </c>
      <c r="AA113" s="13" t="e">
        <f>(#REF!*total_bill)</f>
        <v>#REF!</v>
      </c>
      <c r="AB113" s="14" t="e">
        <f t="shared" si="17"/>
        <v>#REF!</v>
      </c>
    </row>
    <row r="114" spans="1:28" x14ac:dyDescent="0.3">
      <c r="A114" s="11" t="s">
        <v>7</v>
      </c>
      <c r="B114" s="11" t="s">
        <v>8</v>
      </c>
      <c r="C114" s="11" t="s">
        <v>9</v>
      </c>
      <c r="D114" s="11" t="s">
        <v>10</v>
      </c>
      <c r="E114" s="11">
        <v>3</v>
      </c>
      <c r="F114" s="11">
        <v>16.21</v>
      </c>
      <c r="G114" s="11">
        <v>2</v>
      </c>
      <c r="J114" s="7">
        <f t="shared" si="12"/>
        <v>2</v>
      </c>
      <c r="K114" s="7">
        <f t="shared" si="13"/>
        <v>1</v>
      </c>
      <c r="L114" s="7">
        <f t="shared" si="16"/>
        <v>1</v>
      </c>
      <c r="M114" s="7">
        <f t="shared" si="14"/>
        <v>1</v>
      </c>
      <c r="N114" s="7">
        <v>3</v>
      </c>
      <c r="O114" s="7">
        <v>38.07</v>
      </c>
      <c r="P114" s="6">
        <v>4</v>
      </c>
      <c r="U114" s="13">
        <v>0.74885662226020577</v>
      </c>
      <c r="V114" s="13">
        <f t="shared" si="15"/>
        <v>6.2622140774331439E-2</v>
      </c>
      <c r="W114" s="13">
        <f t="shared" si="18"/>
        <v>3.1311070387165699E-2</v>
      </c>
      <c r="X114" s="13" t="e">
        <f>#REF!*day_encoded</f>
        <v>#REF!</v>
      </c>
      <c r="Y114" s="13" t="e">
        <f>(#REF!*time_encoded)</f>
        <v>#REF!</v>
      </c>
      <c r="Z114" s="13" t="e">
        <f>(#REF!*size)</f>
        <v>#REF!</v>
      </c>
      <c r="AA114" s="13" t="e">
        <f>(#REF!*total_bill)</f>
        <v>#REF!</v>
      </c>
      <c r="AB114" s="14" t="e">
        <f t="shared" si="17"/>
        <v>#REF!</v>
      </c>
    </row>
    <row r="115" spans="1:28" x14ac:dyDescent="0.3">
      <c r="A115" s="11" t="s">
        <v>11</v>
      </c>
      <c r="B115" s="11" t="s">
        <v>8</v>
      </c>
      <c r="C115" s="11" t="s">
        <v>9</v>
      </c>
      <c r="D115" s="11" t="s">
        <v>10</v>
      </c>
      <c r="E115" s="11">
        <v>2</v>
      </c>
      <c r="F115" s="11">
        <v>13.81</v>
      </c>
      <c r="G115" s="11">
        <v>2</v>
      </c>
      <c r="J115" s="7">
        <f t="shared" si="12"/>
        <v>1</v>
      </c>
      <c r="K115" s="7">
        <f t="shared" si="13"/>
        <v>1</v>
      </c>
      <c r="L115" s="7">
        <f t="shared" si="16"/>
        <v>1</v>
      </c>
      <c r="M115" s="7">
        <f t="shared" si="14"/>
        <v>1</v>
      </c>
      <c r="N115" s="7">
        <v>2</v>
      </c>
      <c r="O115" s="7">
        <v>23.95</v>
      </c>
      <c r="P115" s="6">
        <v>2.5499999999999998</v>
      </c>
      <c r="U115" s="13">
        <v>0.74885662226020577</v>
      </c>
      <c r="V115" s="13">
        <f t="shared" si="15"/>
        <v>3.1311070387165719E-2</v>
      </c>
      <c r="W115" s="13">
        <f t="shared" si="18"/>
        <v>3.1311070387165699E-2</v>
      </c>
      <c r="X115" s="13" t="e">
        <f>#REF!*day_encoded</f>
        <v>#REF!</v>
      </c>
      <c r="Y115" s="13" t="e">
        <f>(#REF!*time_encoded)</f>
        <v>#REF!</v>
      </c>
      <c r="Z115" s="13" t="e">
        <f>(#REF!*size)</f>
        <v>#REF!</v>
      </c>
      <c r="AA115" s="13" t="e">
        <f>(#REF!*total_bill)</f>
        <v>#REF!</v>
      </c>
      <c r="AB115" s="14" t="e">
        <f t="shared" si="17"/>
        <v>#REF!</v>
      </c>
    </row>
    <row r="116" spans="1:28" x14ac:dyDescent="0.3">
      <c r="A116" s="11" t="s">
        <v>7</v>
      </c>
      <c r="B116" s="11" t="s">
        <v>13</v>
      </c>
      <c r="C116" s="11" t="s">
        <v>9</v>
      </c>
      <c r="D116" s="11" t="s">
        <v>10</v>
      </c>
      <c r="E116" s="11">
        <v>2</v>
      </c>
      <c r="F116" s="11">
        <v>17.510000000000002</v>
      </c>
      <c r="G116" s="11">
        <v>3</v>
      </c>
      <c r="J116" s="7">
        <f t="shared" si="12"/>
        <v>2</v>
      </c>
      <c r="K116" s="7">
        <f t="shared" si="13"/>
        <v>2</v>
      </c>
      <c r="L116" s="7">
        <f t="shared" si="16"/>
        <v>1</v>
      </c>
      <c r="M116" s="7">
        <f t="shared" si="14"/>
        <v>1</v>
      </c>
      <c r="N116" s="7">
        <v>3</v>
      </c>
      <c r="O116" s="7">
        <v>25.71</v>
      </c>
      <c r="P116" s="6">
        <v>4</v>
      </c>
      <c r="U116" s="13">
        <v>0.74885662226020577</v>
      </c>
      <c r="V116" s="13">
        <f t="shared" si="15"/>
        <v>6.2622140774331439E-2</v>
      </c>
      <c r="W116" s="13">
        <f t="shared" si="18"/>
        <v>6.2622140774331397E-2</v>
      </c>
      <c r="X116" s="13" t="e">
        <f>#REF!*day_encoded</f>
        <v>#REF!</v>
      </c>
      <c r="Y116" s="13" t="e">
        <f>(#REF!*time_encoded)</f>
        <v>#REF!</v>
      </c>
      <c r="Z116" s="13" t="e">
        <f>(#REF!*size)</f>
        <v>#REF!</v>
      </c>
      <c r="AA116" s="13" t="e">
        <f>(#REF!*total_bill)</f>
        <v>#REF!</v>
      </c>
      <c r="AB116" s="14" t="e">
        <f t="shared" si="17"/>
        <v>#REF!</v>
      </c>
    </row>
    <row r="117" spans="1:28" x14ac:dyDescent="0.3">
      <c r="A117" s="11" t="s">
        <v>11</v>
      </c>
      <c r="B117" s="11" t="s">
        <v>8</v>
      </c>
      <c r="C117" s="11" t="s">
        <v>9</v>
      </c>
      <c r="D117" s="11" t="s">
        <v>10</v>
      </c>
      <c r="E117" s="11">
        <v>3</v>
      </c>
      <c r="F117" s="11">
        <v>24.52</v>
      </c>
      <c r="G117" s="11">
        <v>3.48</v>
      </c>
      <c r="J117" s="7">
        <f t="shared" si="12"/>
        <v>1</v>
      </c>
      <c r="K117" s="7">
        <f t="shared" si="13"/>
        <v>1</v>
      </c>
      <c r="L117" s="7">
        <f t="shared" si="16"/>
        <v>1</v>
      </c>
      <c r="M117" s="7">
        <f t="shared" si="14"/>
        <v>1</v>
      </c>
      <c r="N117" s="7">
        <v>2</v>
      </c>
      <c r="O117" s="7">
        <v>17.309999999999999</v>
      </c>
      <c r="P117" s="6">
        <v>3.5</v>
      </c>
      <c r="U117" s="13">
        <v>0.74885662226020577</v>
      </c>
      <c r="V117" s="13">
        <f t="shared" si="15"/>
        <v>3.1311070387165719E-2</v>
      </c>
      <c r="W117" s="13">
        <f t="shared" si="18"/>
        <v>3.1311070387165699E-2</v>
      </c>
      <c r="X117" s="13" t="e">
        <f>#REF!*day_encoded</f>
        <v>#REF!</v>
      </c>
      <c r="Y117" s="13" t="e">
        <f>(#REF!*time_encoded)</f>
        <v>#REF!</v>
      </c>
      <c r="Z117" s="13" t="e">
        <f>(#REF!*size)</f>
        <v>#REF!</v>
      </c>
      <c r="AA117" s="13" t="e">
        <f>(#REF!*total_bill)</f>
        <v>#REF!</v>
      </c>
      <c r="AB117" s="14" t="e">
        <f t="shared" si="17"/>
        <v>#REF!</v>
      </c>
    </row>
    <row r="118" spans="1:28" x14ac:dyDescent="0.3">
      <c r="A118" s="11" t="s">
        <v>11</v>
      </c>
      <c r="B118" s="11" t="s">
        <v>8</v>
      </c>
      <c r="C118" s="11" t="s">
        <v>9</v>
      </c>
      <c r="D118" s="11" t="s">
        <v>10</v>
      </c>
      <c r="E118" s="11">
        <v>2</v>
      </c>
      <c r="F118" s="11">
        <v>20.76</v>
      </c>
      <c r="G118" s="11">
        <v>2.2400000000000002</v>
      </c>
      <c r="J118" s="7">
        <f t="shared" si="12"/>
        <v>1</v>
      </c>
      <c r="K118" s="7">
        <f t="shared" si="13"/>
        <v>1</v>
      </c>
      <c r="L118" s="7">
        <f t="shared" si="16"/>
        <v>1</v>
      </c>
      <c r="M118" s="7">
        <f t="shared" si="14"/>
        <v>1</v>
      </c>
      <c r="N118" s="7">
        <v>4</v>
      </c>
      <c r="O118" s="7">
        <v>29.93</v>
      </c>
      <c r="P118" s="6">
        <v>5.07</v>
      </c>
      <c r="U118" s="13">
        <v>0.74885662226020577</v>
      </c>
      <c r="V118" s="13">
        <f t="shared" si="15"/>
        <v>3.1311070387165719E-2</v>
      </c>
      <c r="W118" s="13">
        <f t="shared" si="18"/>
        <v>3.1311070387165699E-2</v>
      </c>
      <c r="X118" s="13" t="e">
        <f>#REF!*day_encoded</f>
        <v>#REF!</v>
      </c>
      <c r="Y118" s="13" t="e">
        <f>(#REF!*time_encoded)</f>
        <v>#REF!</v>
      </c>
      <c r="Z118" s="13" t="e">
        <f>(#REF!*size)</f>
        <v>#REF!</v>
      </c>
      <c r="AA118" s="13" t="e">
        <f>(#REF!*total_bill)</f>
        <v>#REF!</v>
      </c>
      <c r="AB118" s="14" t="e">
        <f t="shared" si="17"/>
        <v>#REF!</v>
      </c>
    </row>
    <row r="119" spans="1:28" x14ac:dyDescent="0.3">
      <c r="A119" s="11" t="s">
        <v>11</v>
      </c>
      <c r="B119" s="11" t="s">
        <v>8</v>
      </c>
      <c r="C119" s="11" t="s">
        <v>9</v>
      </c>
      <c r="D119" s="11" t="s">
        <v>10</v>
      </c>
      <c r="E119" s="11">
        <v>4</v>
      </c>
      <c r="F119" s="11">
        <v>31.71</v>
      </c>
      <c r="G119" s="11">
        <v>4.5</v>
      </c>
      <c r="J119" s="7">
        <f t="shared" si="12"/>
        <v>1</v>
      </c>
      <c r="K119" s="7">
        <f t="shared" si="13"/>
        <v>1</v>
      </c>
      <c r="L119" s="7">
        <f t="shared" si="16"/>
        <v>1</v>
      </c>
      <c r="M119" s="7">
        <f t="shared" si="14"/>
        <v>1</v>
      </c>
      <c r="N119" s="7">
        <v>2</v>
      </c>
      <c r="O119" s="7">
        <v>10.65</v>
      </c>
      <c r="P119" s="6">
        <v>1.5</v>
      </c>
      <c r="U119" s="13">
        <v>0.74885662226020577</v>
      </c>
      <c r="V119" s="13">
        <f t="shared" si="15"/>
        <v>3.1311070387165719E-2</v>
      </c>
      <c r="W119" s="13">
        <f t="shared" si="18"/>
        <v>3.1311070387165699E-2</v>
      </c>
      <c r="X119" s="13" t="e">
        <f>#REF!*day_encoded</f>
        <v>#REF!</v>
      </c>
      <c r="Y119" s="13" t="e">
        <f>(#REF!*time_encoded)</f>
        <v>#REF!</v>
      </c>
      <c r="Z119" s="13" t="e">
        <f>(#REF!*size)</f>
        <v>#REF!</v>
      </c>
      <c r="AA119" s="13" t="e">
        <f>(#REF!*total_bill)</f>
        <v>#REF!</v>
      </c>
      <c r="AB119" s="14" t="e">
        <f t="shared" si="17"/>
        <v>#REF!</v>
      </c>
    </row>
    <row r="120" spans="1:28" x14ac:dyDescent="0.3">
      <c r="A120" s="11" t="s">
        <v>11</v>
      </c>
      <c r="B120" s="11" t="s">
        <v>13</v>
      </c>
      <c r="C120" s="11" t="s">
        <v>9</v>
      </c>
      <c r="D120" s="11" t="s">
        <v>10</v>
      </c>
      <c r="E120" s="11">
        <v>2</v>
      </c>
      <c r="F120" s="11">
        <v>7.25</v>
      </c>
      <c r="G120" s="11">
        <v>5.15</v>
      </c>
      <c r="J120" s="7">
        <f t="shared" si="12"/>
        <v>1</v>
      </c>
      <c r="K120" s="7">
        <f t="shared" si="13"/>
        <v>2</v>
      </c>
      <c r="L120" s="7">
        <f t="shared" si="16"/>
        <v>1</v>
      </c>
      <c r="M120" s="7">
        <f t="shared" si="14"/>
        <v>1</v>
      </c>
      <c r="N120" s="7">
        <v>2</v>
      </c>
      <c r="O120" s="7">
        <v>12.43</v>
      </c>
      <c r="P120" s="6">
        <v>1.8</v>
      </c>
      <c r="U120" s="13">
        <v>0.74885662226020577</v>
      </c>
      <c r="V120" s="13">
        <f t="shared" si="15"/>
        <v>3.1311070387165719E-2</v>
      </c>
      <c r="W120" s="13">
        <f t="shared" si="18"/>
        <v>6.2622140774331397E-2</v>
      </c>
      <c r="X120" s="13" t="e">
        <f>#REF!*day_encoded</f>
        <v>#REF!</v>
      </c>
      <c r="Y120" s="13" t="e">
        <f>(#REF!*time_encoded)</f>
        <v>#REF!</v>
      </c>
      <c r="Z120" s="13" t="e">
        <f>(#REF!*size)</f>
        <v>#REF!</v>
      </c>
      <c r="AA120" s="13" t="e">
        <f>(#REF!*total_bill)</f>
        <v>#REF!</v>
      </c>
      <c r="AB120" s="14" t="e">
        <f t="shared" si="17"/>
        <v>#REF!</v>
      </c>
    </row>
    <row r="121" spans="1:28" x14ac:dyDescent="0.3">
      <c r="A121" s="11" t="s">
        <v>11</v>
      </c>
      <c r="B121" s="11" t="s">
        <v>13</v>
      </c>
      <c r="C121" s="11" t="s">
        <v>9</v>
      </c>
      <c r="D121" s="11" t="s">
        <v>10</v>
      </c>
      <c r="E121" s="11">
        <v>2</v>
      </c>
      <c r="F121" s="11">
        <v>31.85</v>
      </c>
      <c r="G121" s="11">
        <v>3.18</v>
      </c>
      <c r="J121" s="7">
        <f t="shared" si="12"/>
        <v>1</v>
      </c>
      <c r="K121" s="7">
        <f t="shared" si="13"/>
        <v>2</v>
      </c>
      <c r="L121" s="7">
        <f t="shared" si="16"/>
        <v>1</v>
      </c>
      <c r="M121" s="7">
        <f t="shared" si="14"/>
        <v>1</v>
      </c>
      <c r="N121" s="7">
        <v>4</v>
      </c>
      <c r="O121" s="7">
        <v>24.08</v>
      </c>
      <c r="P121" s="6">
        <v>2.92</v>
      </c>
      <c r="U121" s="13">
        <v>0.74885662226020577</v>
      </c>
      <c r="V121" s="13">
        <f t="shared" si="15"/>
        <v>3.1311070387165719E-2</v>
      </c>
      <c r="W121" s="13">
        <f t="shared" si="18"/>
        <v>6.2622140774331397E-2</v>
      </c>
      <c r="X121" s="13" t="e">
        <f>#REF!*day_encoded</f>
        <v>#REF!</v>
      </c>
      <c r="Y121" s="13" t="e">
        <f>(#REF!*time_encoded)</f>
        <v>#REF!</v>
      </c>
      <c r="Z121" s="13" t="e">
        <f>(#REF!*size)</f>
        <v>#REF!</v>
      </c>
      <c r="AA121" s="13" t="e">
        <f>(#REF!*total_bill)</f>
        <v>#REF!</v>
      </c>
      <c r="AB121" s="14" t="e">
        <f t="shared" si="17"/>
        <v>#REF!</v>
      </c>
    </row>
    <row r="122" spans="1:28" x14ac:dyDescent="0.3">
      <c r="A122" s="11" t="s">
        <v>11</v>
      </c>
      <c r="B122" s="11" t="s">
        <v>13</v>
      </c>
      <c r="C122" s="11" t="s">
        <v>9</v>
      </c>
      <c r="D122" s="11" t="s">
        <v>10</v>
      </c>
      <c r="E122" s="11">
        <v>2</v>
      </c>
      <c r="F122" s="11">
        <v>16.82</v>
      </c>
      <c r="G122" s="11">
        <v>4</v>
      </c>
      <c r="J122" s="7">
        <f t="shared" si="12"/>
        <v>1</v>
      </c>
      <c r="K122" s="7">
        <f t="shared" si="13"/>
        <v>2</v>
      </c>
      <c r="L122" s="7">
        <f t="shared" si="16"/>
        <v>1</v>
      </c>
      <c r="M122" s="7">
        <f t="shared" si="14"/>
        <v>1</v>
      </c>
      <c r="N122" s="7">
        <v>2</v>
      </c>
      <c r="O122" s="7">
        <v>11.69</v>
      </c>
      <c r="P122" s="6">
        <v>2.31</v>
      </c>
      <c r="U122" s="13">
        <v>0.74885662226020577</v>
      </c>
      <c r="V122" s="13">
        <f t="shared" si="15"/>
        <v>3.1311070387165719E-2</v>
      </c>
      <c r="W122" s="13">
        <f t="shared" si="18"/>
        <v>6.2622140774331397E-2</v>
      </c>
      <c r="X122" s="13" t="e">
        <f>#REF!*day_encoded</f>
        <v>#REF!</v>
      </c>
      <c r="Y122" s="13" t="e">
        <f>(#REF!*time_encoded)</f>
        <v>#REF!</v>
      </c>
      <c r="Z122" s="13" t="e">
        <f>(#REF!*size)</f>
        <v>#REF!</v>
      </c>
      <c r="AA122" s="13" t="e">
        <f>(#REF!*total_bill)</f>
        <v>#REF!</v>
      </c>
      <c r="AB122" s="14" t="e">
        <f t="shared" si="17"/>
        <v>#REF!</v>
      </c>
    </row>
    <row r="123" spans="1:28" x14ac:dyDescent="0.3">
      <c r="A123" s="11" t="s">
        <v>11</v>
      </c>
      <c r="B123" s="11" t="s">
        <v>13</v>
      </c>
      <c r="C123" s="11" t="s">
        <v>9</v>
      </c>
      <c r="D123" s="11" t="s">
        <v>10</v>
      </c>
      <c r="E123" s="11">
        <v>2</v>
      </c>
      <c r="F123" s="11">
        <v>32.9</v>
      </c>
      <c r="G123" s="11">
        <v>3.11</v>
      </c>
      <c r="J123" s="7">
        <f t="shared" si="12"/>
        <v>1</v>
      </c>
      <c r="K123" s="7">
        <f t="shared" si="13"/>
        <v>2</v>
      </c>
      <c r="L123" s="7">
        <f t="shared" si="16"/>
        <v>1</v>
      </c>
      <c r="M123" s="7">
        <f t="shared" si="14"/>
        <v>1</v>
      </c>
      <c r="N123" s="7">
        <v>2</v>
      </c>
      <c r="O123" s="7">
        <v>13.42</v>
      </c>
      <c r="P123" s="6">
        <v>1.68</v>
      </c>
      <c r="U123" s="13">
        <v>0.74885662226020577</v>
      </c>
      <c r="V123" s="13">
        <f t="shared" si="15"/>
        <v>3.1311070387165719E-2</v>
      </c>
      <c r="W123" s="13">
        <f t="shared" si="18"/>
        <v>6.2622140774331397E-2</v>
      </c>
      <c r="X123" s="13" t="e">
        <f>#REF!*day_encoded</f>
        <v>#REF!</v>
      </c>
      <c r="Y123" s="13" t="e">
        <f>(#REF!*time_encoded)</f>
        <v>#REF!</v>
      </c>
      <c r="Z123" s="13" t="e">
        <f>(#REF!*size)</f>
        <v>#REF!</v>
      </c>
      <c r="AA123" s="13" t="e">
        <f>(#REF!*total_bill)</f>
        <v>#REF!</v>
      </c>
      <c r="AB123" s="14" t="e">
        <f t="shared" si="17"/>
        <v>#REF!</v>
      </c>
    </row>
    <row r="124" spans="1:28" x14ac:dyDescent="0.3">
      <c r="A124" s="11" t="s">
        <v>11</v>
      </c>
      <c r="B124" s="11" t="s">
        <v>13</v>
      </c>
      <c r="C124" s="11" t="s">
        <v>9</v>
      </c>
      <c r="D124" s="11" t="s">
        <v>10</v>
      </c>
      <c r="E124" s="11">
        <v>2</v>
      </c>
      <c r="F124" s="11">
        <v>17.89</v>
      </c>
      <c r="G124" s="11">
        <v>2</v>
      </c>
      <c r="J124" s="7">
        <f t="shared" si="12"/>
        <v>1</v>
      </c>
      <c r="K124" s="7">
        <f t="shared" si="13"/>
        <v>2</v>
      </c>
      <c r="L124" s="7">
        <f t="shared" si="16"/>
        <v>1</v>
      </c>
      <c r="M124" s="7">
        <f t="shared" si="14"/>
        <v>1</v>
      </c>
      <c r="N124" s="7">
        <v>2</v>
      </c>
      <c r="O124" s="7">
        <v>14.26</v>
      </c>
      <c r="P124" s="6">
        <v>2.5</v>
      </c>
      <c r="U124" s="13">
        <v>0.74885662226020577</v>
      </c>
      <c r="V124" s="13">
        <f t="shared" si="15"/>
        <v>3.1311070387165719E-2</v>
      </c>
      <c r="W124" s="13">
        <f t="shared" si="18"/>
        <v>6.2622140774331397E-2</v>
      </c>
      <c r="X124" s="13" t="e">
        <f>#REF!*day_encoded</f>
        <v>#REF!</v>
      </c>
      <c r="Y124" s="13" t="e">
        <f>(#REF!*time_encoded)</f>
        <v>#REF!</v>
      </c>
      <c r="Z124" s="13" t="e">
        <f>(#REF!*size)</f>
        <v>#REF!</v>
      </c>
      <c r="AA124" s="13" t="e">
        <f>(#REF!*total_bill)</f>
        <v>#REF!</v>
      </c>
      <c r="AB124" s="14" t="e">
        <f t="shared" si="17"/>
        <v>#REF!</v>
      </c>
    </row>
    <row r="125" spans="1:28" x14ac:dyDescent="0.3">
      <c r="A125" s="11" t="s">
        <v>11</v>
      </c>
      <c r="B125" s="11" t="s">
        <v>13</v>
      </c>
      <c r="C125" s="11" t="s">
        <v>9</v>
      </c>
      <c r="D125" s="11" t="s">
        <v>10</v>
      </c>
      <c r="E125" s="11">
        <v>2</v>
      </c>
      <c r="F125" s="11">
        <v>14.48</v>
      </c>
      <c r="G125" s="11">
        <v>2</v>
      </c>
      <c r="J125" s="7">
        <f t="shared" si="12"/>
        <v>1</v>
      </c>
      <c r="K125" s="7">
        <f t="shared" si="13"/>
        <v>2</v>
      </c>
      <c r="L125" s="7">
        <f t="shared" si="16"/>
        <v>1</v>
      </c>
      <c r="M125" s="7">
        <f t="shared" si="14"/>
        <v>1</v>
      </c>
      <c r="N125" s="7">
        <v>2</v>
      </c>
      <c r="O125" s="7">
        <v>15.95</v>
      </c>
      <c r="P125" s="6">
        <v>2</v>
      </c>
      <c r="U125" s="13">
        <v>0.74885662226020577</v>
      </c>
      <c r="V125" s="13">
        <f t="shared" si="15"/>
        <v>3.1311070387165719E-2</v>
      </c>
      <c r="W125" s="13">
        <f t="shared" si="18"/>
        <v>6.2622140774331397E-2</v>
      </c>
      <c r="X125" s="13" t="e">
        <f>#REF!*day_encoded</f>
        <v>#REF!</v>
      </c>
      <c r="Y125" s="13" t="e">
        <f>(#REF!*time_encoded)</f>
        <v>#REF!</v>
      </c>
      <c r="Z125" s="13" t="e">
        <f>(#REF!*size)</f>
        <v>#REF!</v>
      </c>
      <c r="AA125" s="13" t="e">
        <f>(#REF!*total_bill)</f>
        <v>#REF!</v>
      </c>
      <c r="AB125" s="14" t="e">
        <f t="shared" si="17"/>
        <v>#REF!</v>
      </c>
    </row>
    <row r="126" spans="1:28" x14ac:dyDescent="0.3">
      <c r="A126" s="11" t="s">
        <v>7</v>
      </c>
      <c r="B126" s="11" t="s">
        <v>13</v>
      </c>
      <c r="C126" s="11" t="s">
        <v>9</v>
      </c>
      <c r="D126" s="11" t="s">
        <v>10</v>
      </c>
      <c r="E126" s="11">
        <v>2</v>
      </c>
      <c r="F126" s="11">
        <v>9.6</v>
      </c>
      <c r="G126" s="11">
        <v>4</v>
      </c>
      <c r="J126" s="7">
        <f t="shared" si="12"/>
        <v>2</v>
      </c>
      <c r="K126" s="7">
        <f t="shared" si="13"/>
        <v>2</v>
      </c>
      <c r="L126" s="7">
        <f t="shared" si="16"/>
        <v>1</v>
      </c>
      <c r="M126" s="7">
        <f t="shared" si="14"/>
        <v>1</v>
      </c>
      <c r="N126" s="7">
        <v>2</v>
      </c>
      <c r="O126" s="7">
        <v>12.48</v>
      </c>
      <c r="P126" s="6">
        <v>2.52</v>
      </c>
      <c r="U126" s="13">
        <v>0.74885662226020577</v>
      </c>
      <c r="V126" s="13">
        <f t="shared" si="15"/>
        <v>6.2622140774331439E-2</v>
      </c>
      <c r="W126" s="13">
        <f t="shared" si="18"/>
        <v>6.2622140774331397E-2</v>
      </c>
      <c r="X126" s="13" t="e">
        <f>#REF!*day_encoded</f>
        <v>#REF!</v>
      </c>
      <c r="Y126" s="13" t="e">
        <f>(#REF!*time_encoded)</f>
        <v>#REF!</v>
      </c>
      <c r="Z126" s="13" t="e">
        <f>(#REF!*size)</f>
        <v>#REF!</v>
      </c>
      <c r="AA126" s="13" t="e">
        <f>(#REF!*total_bill)</f>
        <v>#REF!</v>
      </c>
      <c r="AB126" s="14" t="e">
        <f t="shared" si="17"/>
        <v>#REF!</v>
      </c>
    </row>
    <row r="127" spans="1:28" x14ac:dyDescent="0.3">
      <c r="A127" s="11" t="s">
        <v>11</v>
      </c>
      <c r="B127" s="11" t="s">
        <v>13</v>
      </c>
      <c r="C127" s="11" t="s">
        <v>9</v>
      </c>
      <c r="D127" s="11" t="s">
        <v>10</v>
      </c>
      <c r="E127" s="11">
        <v>2</v>
      </c>
      <c r="F127" s="11">
        <v>34.630000000000003</v>
      </c>
      <c r="G127" s="11">
        <v>3.55</v>
      </c>
      <c r="J127" s="7">
        <f t="shared" si="12"/>
        <v>1</v>
      </c>
      <c r="K127" s="7">
        <f t="shared" si="13"/>
        <v>2</v>
      </c>
      <c r="L127" s="7">
        <f t="shared" si="16"/>
        <v>1</v>
      </c>
      <c r="M127" s="7">
        <f t="shared" si="14"/>
        <v>1</v>
      </c>
      <c r="N127" s="7">
        <v>6</v>
      </c>
      <c r="O127" s="7">
        <v>29.8</v>
      </c>
      <c r="P127" s="6">
        <v>4.2</v>
      </c>
      <c r="U127" s="13">
        <v>0.74885662226020577</v>
      </c>
      <c r="V127" s="13">
        <f t="shared" si="15"/>
        <v>3.1311070387165719E-2</v>
      </c>
      <c r="W127" s="13">
        <f t="shared" si="18"/>
        <v>6.2622140774331397E-2</v>
      </c>
      <c r="X127" s="13" t="e">
        <f>#REF!*day_encoded</f>
        <v>#REF!</v>
      </c>
      <c r="Y127" s="13" t="e">
        <f>(#REF!*time_encoded)</f>
        <v>#REF!</v>
      </c>
      <c r="Z127" s="13" t="e">
        <f>(#REF!*size)</f>
        <v>#REF!</v>
      </c>
      <c r="AA127" s="13" t="e">
        <f>(#REF!*total_bill)</f>
        <v>#REF!</v>
      </c>
      <c r="AB127" s="14" t="e">
        <f t="shared" si="17"/>
        <v>#REF!</v>
      </c>
    </row>
    <row r="128" spans="1:28" x14ac:dyDescent="0.3">
      <c r="A128" s="11" t="s">
        <v>11</v>
      </c>
      <c r="B128" s="11" t="s">
        <v>13</v>
      </c>
      <c r="C128" s="11" t="s">
        <v>9</v>
      </c>
      <c r="D128" s="11" t="s">
        <v>10</v>
      </c>
      <c r="E128" s="11">
        <v>4</v>
      </c>
      <c r="F128" s="11">
        <v>34.65</v>
      </c>
      <c r="G128" s="11">
        <v>3.68</v>
      </c>
      <c r="J128" s="7">
        <f t="shared" si="12"/>
        <v>1</v>
      </c>
      <c r="K128" s="7">
        <f t="shared" si="13"/>
        <v>2</v>
      </c>
      <c r="L128" s="7">
        <f t="shared" si="16"/>
        <v>1</v>
      </c>
      <c r="M128" s="7">
        <f t="shared" si="14"/>
        <v>1</v>
      </c>
      <c r="N128" s="7">
        <v>2</v>
      </c>
      <c r="O128" s="7">
        <v>8.52</v>
      </c>
      <c r="P128" s="6">
        <v>1.48</v>
      </c>
      <c r="U128" s="13">
        <v>0.74885662226020577</v>
      </c>
      <c r="V128" s="13">
        <f t="shared" si="15"/>
        <v>3.1311070387165719E-2</v>
      </c>
      <c r="W128" s="13">
        <f t="shared" si="18"/>
        <v>6.2622140774331397E-2</v>
      </c>
      <c r="X128" s="13" t="e">
        <f>#REF!*day_encoded</f>
        <v>#REF!</v>
      </c>
      <c r="Y128" s="13" t="e">
        <f>(#REF!*time_encoded)</f>
        <v>#REF!</v>
      </c>
      <c r="Z128" s="13" t="e">
        <f>(#REF!*size)</f>
        <v>#REF!</v>
      </c>
      <c r="AA128" s="13" t="e">
        <f>(#REF!*total_bill)</f>
        <v>#REF!</v>
      </c>
      <c r="AB128" s="14" t="e">
        <f t="shared" si="17"/>
        <v>#REF!</v>
      </c>
    </row>
    <row r="129" spans="1:28" x14ac:dyDescent="0.3">
      <c r="A129" s="11" t="s">
        <v>11</v>
      </c>
      <c r="B129" s="11" t="s">
        <v>13</v>
      </c>
      <c r="C129" s="11" t="s">
        <v>9</v>
      </c>
      <c r="D129" s="11" t="s">
        <v>10</v>
      </c>
      <c r="E129" s="11">
        <v>2</v>
      </c>
      <c r="F129" s="11">
        <v>23.33</v>
      </c>
      <c r="G129" s="11">
        <v>5.65</v>
      </c>
      <c r="J129" s="7">
        <f t="shared" si="12"/>
        <v>1</v>
      </c>
      <c r="K129" s="7">
        <f t="shared" si="13"/>
        <v>2</v>
      </c>
      <c r="L129" s="7">
        <f t="shared" si="16"/>
        <v>1</v>
      </c>
      <c r="M129" s="7">
        <f t="shared" si="14"/>
        <v>1</v>
      </c>
      <c r="N129" s="7">
        <v>2</v>
      </c>
      <c r="O129" s="7">
        <v>14.52</v>
      </c>
      <c r="P129" s="6">
        <v>2</v>
      </c>
      <c r="U129" s="13">
        <v>0.74885662226020577</v>
      </c>
      <c r="V129" s="13">
        <f t="shared" si="15"/>
        <v>3.1311070387165719E-2</v>
      </c>
      <c r="W129" s="13">
        <f t="shared" si="18"/>
        <v>6.2622140774331397E-2</v>
      </c>
      <c r="X129" s="13" t="e">
        <f>#REF!*day_encoded</f>
        <v>#REF!</v>
      </c>
      <c r="Y129" s="13" t="e">
        <f>(#REF!*time_encoded)</f>
        <v>#REF!</v>
      </c>
      <c r="Z129" s="13" t="e">
        <f>(#REF!*size)</f>
        <v>#REF!</v>
      </c>
      <c r="AA129" s="13" t="e">
        <f>(#REF!*total_bill)</f>
        <v>#REF!</v>
      </c>
      <c r="AB129" s="14" t="e">
        <f t="shared" si="17"/>
        <v>#REF!</v>
      </c>
    </row>
    <row r="130" spans="1:28" x14ac:dyDescent="0.3">
      <c r="A130" s="11" t="s">
        <v>11</v>
      </c>
      <c r="B130" s="11" t="s">
        <v>13</v>
      </c>
      <c r="C130" s="11" t="s">
        <v>9</v>
      </c>
      <c r="D130" s="11" t="s">
        <v>10</v>
      </c>
      <c r="E130" s="11">
        <v>3</v>
      </c>
      <c r="F130" s="11">
        <v>45.35</v>
      </c>
      <c r="G130" s="11">
        <v>3.5</v>
      </c>
      <c r="J130" s="7">
        <f t="shared" ref="J130:J193" si="19">IF(A130="Male",1,2)</f>
        <v>1</v>
      </c>
      <c r="K130" s="7">
        <f t="shared" ref="K130:K193" si="20">IF(B130="No",1,2)</f>
        <v>2</v>
      </c>
      <c r="L130" s="7">
        <f t="shared" si="16"/>
        <v>1</v>
      </c>
      <c r="M130" s="7">
        <f t="shared" ref="M130:M193" si="21">IF(D130="Dinner",1,2)</f>
        <v>1</v>
      </c>
      <c r="N130" s="7">
        <v>2</v>
      </c>
      <c r="O130" s="7">
        <v>11.38</v>
      </c>
      <c r="P130" s="6">
        <v>2</v>
      </c>
      <c r="U130" s="13">
        <v>0.74885662226020577</v>
      </c>
      <c r="V130" s="13">
        <f t="shared" ref="V130:V193" si="22">$S$13*sex_encoded</f>
        <v>3.1311070387165719E-2</v>
      </c>
      <c r="W130" s="13">
        <f t="shared" si="18"/>
        <v>6.2622140774331397E-2</v>
      </c>
      <c r="X130" s="13" t="e">
        <f>#REF!*day_encoded</f>
        <v>#REF!</v>
      </c>
      <c r="Y130" s="13" t="e">
        <f>(#REF!*time_encoded)</f>
        <v>#REF!</v>
      </c>
      <c r="Z130" s="13" t="e">
        <f>(#REF!*size)</f>
        <v>#REF!</v>
      </c>
      <c r="AA130" s="13" t="e">
        <f>(#REF!*total_bill)</f>
        <v>#REF!</v>
      </c>
      <c r="AB130" s="14" t="e">
        <f t="shared" si="17"/>
        <v>#REF!</v>
      </c>
    </row>
    <row r="131" spans="1:28" x14ac:dyDescent="0.3">
      <c r="A131" s="11" t="s">
        <v>11</v>
      </c>
      <c r="B131" s="11" t="s">
        <v>13</v>
      </c>
      <c r="C131" s="11" t="s">
        <v>9</v>
      </c>
      <c r="D131" s="11" t="s">
        <v>10</v>
      </c>
      <c r="E131" s="11">
        <v>4</v>
      </c>
      <c r="F131" s="11">
        <v>23.17</v>
      </c>
      <c r="G131" s="11">
        <v>6.5</v>
      </c>
      <c r="J131" s="7">
        <f t="shared" si="19"/>
        <v>1</v>
      </c>
      <c r="K131" s="7">
        <f t="shared" si="20"/>
        <v>2</v>
      </c>
      <c r="L131" s="7">
        <f t="shared" ref="L131:L194" si="23">IF(C131="Sun",1,IF(C131="sat",2,IF(C131="thur",3,4)))</f>
        <v>1</v>
      </c>
      <c r="M131" s="7">
        <f t="shared" si="21"/>
        <v>1</v>
      </c>
      <c r="N131" s="7">
        <v>3</v>
      </c>
      <c r="O131" s="7">
        <v>22.82</v>
      </c>
      <c r="P131" s="6">
        <v>2.1800000000000002</v>
      </c>
      <c r="U131" s="13">
        <v>0.74885662226020577</v>
      </c>
      <c r="V131" s="13">
        <f t="shared" si="22"/>
        <v>3.1311070387165719E-2</v>
      </c>
      <c r="W131" s="13">
        <f t="shared" si="18"/>
        <v>6.2622140774331397E-2</v>
      </c>
      <c r="X131" s="13" t="e">
        <f>#REF!*day_encoded</f>
        <v>#REF!</v>
      </c>
      <c r="Y131" s="13" t="e">
        <f>(#REF!*time_encoded)</f>
        <v>#REF!</v>
      </c>
      <c r="Z131" s="13" t="e">
        <f>(#REF!*size)</f>
        <v>#REF!</v>
      </c>
      <c r="AA131" s="13" t="e">
        <f>(#REF!*total_bill)</f>
        <v>#REF!</v>
      </c>
      <c r="AB131" s="14" t="e">
        <f t="shared" ref="AB131:AB194" si="24">U131+V131+W131+X131+Y131+Z131+AA131</f>
        <v>#REF!</v>
      </c>
    </row>
    <row r="132" spans="1:28" x14ac:dyDescent="0.3">
      <c r="A132" s="11" t="s">
        <v>11</v>
      </c>
      <c r="B132" s="11" t="s">
        <v>13</v>
      </c>
      <c r="C132" s="11" t="s">
        <v>9</v>
      </c>
      <c r="D132" s="11" t="s">
        <v>10</v>
      </c>
      <c r="E132" s="11">
        <v>2</v>
      </c>
      <c r="F132" s="11">
        <v>40.549999999999997</v>
      </c>
      <c r="G132" s="11">
        <v>3</v>
      </c>
      <c r="J132" s="7">
        <f t="shared" si="19"/>
        <v>1</v>
      </c>
      <c r="K132" s="7">
        <f t="shared" si="20"/>
        <v>2</v>
      </c>
      <c r="L132" s="7">
        <f t="shared" si="23"/>
        <v>1</v>
      </c>
      <c r="M132" s="7">
        <f t="shared" si="21"/>
        <v>1</v>
      </c>
      <c r="N132" s="7">
        <v>2</v>
      </c>
      <c r="O132" s="7">
        <v>19.079999999999998</v>
      </c>
      <c r="P132" s="6">
        <v>1.5</v>
      </c>
      <c r="U132" s="13">
        <v>0.74885662226020577</v>
      </c>
      <c r="V132" s="13">
        <f t="shared" si="22"/>
        <v>3.1311070387165719E-2</v>
      </c>
      <c r="W132" s="13">
        <f t="shared" si="18"/>
        <v>6.2622140774331397E-2</v>
      </c>
      <c r="X132" s="13" t="e">
        <f>#REF!*day_encoded</f>
        <v>#REF!</v>
      </c>
      <c r="Y132" s="13" t="e">
        <f>(#REF!*time_encoded)</f>
        <v>#REF!</v>
      </c>
      <c r="Z132" s="13" t="e">
        <f>(#REF!*size)</f>
        <v>#REF!</v>
      </c>
      <c r="AA132" s="13" t="e">
        <f>(#REF!*total_bill)</f>
        <v>#REF!</v>
      </c>
      <c r="AB132" s="14" t="e">
        <f t="shared" si="24"/>
        <v>#REF!</v>
      </c>
    </row>
    <row r="133" spans="1:28" x14ac:dyDescent="0.3">
      <c r="A133" s="11" t="s">
        <v>11</v>
      </c>
      <c r="B133" s="11" t="s">
        <v>8</v>
      </c>
      <c r="C133" s="11" t="s">
        <v>9</v>
      </c>
      <c r="D133" s="11" t="s">
        <v>10</v>
      </c>
      <c r="E133" s="11">
        <v>5</v>
      </c>
      <c r="F133" s="11">
        <v>20.69</v>
      </c>
      <c r="G133" s="11">
        <v>5</v>
      </c>
      <c r="J133" s="7">
        <f t="shared" si="19"/>
        <v>1</v>
      </c>
      <c r="K133" s="7">
        <f t="shared" si="20"/>
        <v>1</v>
      </c>
      <c r="L133" s="7">
        <f t="shared" si="23"/>
        <v>1</v>
      </c>
      <c r="M133" s="7">
        <f t="shared" si="21"/>
        <v>1</v>
      </c>
      <c r="N133" s="7">
        <v>2</v>
      </c>
      <c r="O133" s="7">
        <v>20.27</v>
      </c>
      <c r="P133" s="6">
        <v>2.83</v>
      </c>
      <c r="U133" s="13">
        <v>0.74885662226020577</v>
      </c>
      <c r="V133" s="13">
        <f t="shared" si="22"/>
        <v>3.1311070387165719E-2</v>
      </c>
      <c r="W133" s="13">
        <f t="shared" si="18"/>
        <v>3.1311070387165699E-2</v>
      </c>
      <c r="X133" s="13" t="e">
        <f>#REF!*day_encoded</f>
        <v>#REF!</v>
      </c>
      <c r="Y133" s="13" t="e">
        <f>(#REF!*time_encoded)</f>
        <v>#REF!</v>
      </c>
      <c r="Z133" s="13" t="e">
        <f>(#REF!*size)</f>
        <v>#REF!</v>
      </c>
      <c r="AA133" s="13" t="e">
        <f>(#REF!*total_bill)</f>
        <v>#REF!</v>
      </c>
      <c r="AB133" s="14" t="e">
        <f t="shared" si="24"/>
        <v>#REF!</v>
      </c>
    </row>
    <row r="134" spans="1:28" x14ac:dyDescent="0.3">
      <c r="A134" s="11" t="s">
        <v>7</v>
      </c>
      <c r="B134" s="11" t="s">
        <v>13</v>
      </c>
      <c r="C134" s="11" t="s">
        <v>9</v>
      </c>
      <c r="D134" s="11" t="s">
        <v>10</v>
      </c>
      <c r="E134" s="11">
        <v>3</v>
      </c>
      <c r="F134" s="11">
        <v>20.9</v>
      </c>
      <c r="G134" s="11">
        <v>3.5</v>
      </c>
      <c r="J134" s="7">
        <f t="shared" si="19"/>
        <v>2</v>
      </c>
      <c r="K134" s="7">
        <f t="shared" si="20"/>
        <v>2</v>
      </c>
      <c r="L134" s="7">
        <f t="shared" si="23"/>
        <v>1</v>
      </c>
      <c r="M134" s="7">
        <f t="shared" si="21"/>
        <v>1</v>
      </c>
      <c r="N134" s="7">
        <v>2</v>
      </c>
      <c r="O134" s="7">
        <v>11.17</v>
      </c>
      <c r="P134" s="6">
        <v>1.5</v>
      </c>
      <c r="U134" s="13">
        <v>0.74885662226020577</v>
      </c>
      <c r="V134" s="13">
        <f t="shared" si="22"/>
        <v>6.2622140774331439E-2</v>
      </c>
      <c r="W134" s="13">
        <f t="shared" si="18"/>
        <v>6.2622140774331397E-2</v>
      </c>
      <c r="X134" s="13" t="e">
        <f>#REF!*day_encoded</f>
        <v>#REF!</v>
      </c>
      <c r="Y134" s="13" t="e">
        <f>(#REF!*time_encoded)</f>
        <v>#REF!</v>
      </c>
      <c r="Z134" s="13" t="e">
        <f>(#REF!*size)</f>
        <v>#REF!</v>
      </c>
      <c r="AA134" s="13" t="e">
        <f>(#REF!*total_bill)</f>
        <v>#REF!</v>
      </c>
      <c r="AB134" s="14" t="e">
        <f t="shared" si="24"/>
        <v>#REF!</v>
      </c>
    </row>
    <row r="135" spans="1:28" x14ac:dyDescent="0.3">
      <c r="A135" s="11" t="s">
        <v>11</v>
      </c>
      <c r="B135" s="11" t="s">
        <v>13</v>
      </c>
      <c r="C135" s="11" t="s">
        <v>9</v>
      </c>
      <c r="D135" s="11" t="s">
        <v>10</v>
      </c>
      <c r="E135" s="11">
        <v>5</v>
      </c>
      <c r="F135" s="11">
        <v>30.46</v>
      </c>
      <c r="G135" s="11">
        <v>2</v>
      </c>
      <c r="J135" s="7">
        <f t="shared" si="19"/>
        <v>1</v>
      </c>
      <c r="K135" s="7">
        <f t="shared" si="20"/>
        <v>2</v>
      </c>
      <c r="L135" s="7">
        <f t="shared" si="23"/>
        <v>1</v>
      </c>
      <c r="M135" s="7">
        <f t="shared" si="21"/>
        <v>1</v>
      </c>
      <c r="N135" s="7">
        <v>2</v>
      </c>
      <c r="O135" s="7">
        <v>12.26</v>
      </c>
      <c r="P135" s="6">
        <v>2</v>
      </c>
      <c r="U135" s="13">
        <v>0.74885662226020577</v>
      </c>
      <c r="V135" s="13">
        <f t="shared" si="22"/>
        <v>3.1311070387165719E-2</v>
      </c>
      <c r="W135" s="13">
        <f t="shared" si="18"/>
        <v>6.2622140774331397E-2</v>
      </c>
      <c r="X135" s="13" t="e">
        <f>#REF!*day_encoded</f>
        <v>#REF!</v>
      </c>
      <c r="Y135" s="13" t="e">
        <f>(#REF!*time_encoded)</f>
        <v>#REF!</v>
      </c>
      <c r="Z135" s="13" t="e">
        <f>(#REF!*size)</f>
        <v>#REF!</v>
      </c>
      <c r="AA135" s="13" t="e">
        <f>(#REF!*total_bill)</f>
        <v>#REF!</v>
      </c>
      <c r="AB135" s="14" t="e">
        <f t="shared" si="24"/>
        <v>#REF!</v>
      </c>
    </row>
    <row r="136" spans="1:28" x14ac:dyDescent="0.3">
      <c r="A136" s="11" t="s">
        <v>7</v>
      </c>
      <c r="B136" s="11" t="s">
        <v>13</v>
      </c>
      <c r="C136" s="11" t="s">
        <v>9</v>
      </c>
      <c r="D136" s="11" t="s">
        <v>10</v>
      </c>
      <c r="E136" s="11">
        <v>3</v>
      </c>
      <c r="F136" s="11">
        <v>18.149999999999999</v>
      </c>
      <c r="G136" s="11">
        <v>3.5</v>
      </c>
      <c r="J136" s="7">
        <f t="shared" si="19"/>
        <v>2</v>
      </c>
      <c r="K136" s="7">
        <f t="shared" si="20"/>
        <v>2</v>
      </c>
      <c r="L136" s="7">
        <f t="shared" si="23"/>
        <v>1</v>
      </c>
      <c r="M136" s="7">
        <f t="shared" si="21"/>
        <v>1</v>
      </c>
      <c r="N136" s="7">
        <v>2</v>
      </c>
      <c r="O136" s="7">
        <v>18.260000000000002</v>
      </c>
      <c r="P136" s="6">
        <v>3.25</v>
      </c>
      <c r="U136" s="13">
        <v>0.74885662226020577</v>
      </c>
      <c r="V136" s="13">
        <f t="shared" si="22"/>
        <v>6.2622140774331439E-2</v>
      </c>
      <c r="W136" s="13">
        <f t="shared" si="18"/>
        <v>6.2622140774331397E-2</v>
      </c>
      <c r="X136" s="13" t="e">
        <f>#REF!*day_encoded</f>
        <v>#REF!</v>
      </c>
      <c r="Y136" s="13" t="e">
        <f>(#REF!*time_encoded)</f>
        <v>#REF!</v>
      </c>
      <c r="Z136" s="13" t="e">
        <f>(#REF!*size)</f>
        <v>#REF!</v>
      </c>
      <c r="AA136" s="13" t="e">
        <f>(#REF!*total_bill)</f>
        <v>#REF!</v>
      </c>
      <c r="AB136" s="14" t="e">
        <f t="shared" si="24"/>
        <v>#REF!</v>
      </c>
    </row>
    <row r="137" spans="1:28" x14ac:dyDescent="0.3">
      <c r="A137" s="11" t="s">
        <v>11</v>
      </c>
      <c r="B137" s="11" t="s">
        <v>13</v>
      </c>
      <c r="C137" s="11" t="s">
        <v>9</v>
      </c>
      <c r="D137" s="11" t="s">
        <v>10</v>
      </c>
      <c r="E137" s="11">
        <v>3</v>
      </c>
      <c r="F137" s="11">
        <v>23.1</v>
      </c>
      <c r="G137" s="11">
        <v>4</v>
      </c>
      <c r="J137" s="7">
        <f t="shared" si="19"/>
        <v>1</v>
      </c>
      <c r="K137" s="7">
        <f t="shared" si="20"/>
        <v>2</v>
      </c>
      <c r="L137" s="7">
        <f t="shared" si="23"/>
        <v>1</v>
      </c>
      <c r="M137" s="7">
        <f t="shared" si="21"/>
        <v>1</v>
      </c>
      <c r="N137" s="7">
        <v>2</v>
      </c>
      <c r="O137" s="7">
        <v>8.51</v>
      </c>
      <c r="P137" s="6">
        <v>1.25</v>
      </c>
      <c r="U137" s="13">
        <v>0.74885662226020577</v>
      </c>
      <c r="V137" s="13">
        <f t="shared" si="22"/>
        <v>3.1311070387165719E-2</v>
      </c>
      <c r="W137" s="13">
        <f t="shared" ref="W137:W200" si="25">0.0313110703871657*smoker_encoded</f>
        <v>6.2622140774331397E-2</v>
      </c>
      <c r="X137" s="13" t="e">
        <f>#REF!*day_encoded</f>
        <v>#REF!</v>
      </c>
      <c r="Y137" s="13" t="e">
        <f>(#REF!*time_encoded)</f>
        <v>#REF!</v>
      </c>
      <c r="Z137" s="13" t="e">
        <f>(#REF!*size)</f>
        <v>#REF!</v>
      </c>
      <c r="AA137" s="13" t="e">
        <f>(#REF!*total_bill)</f>
        <v>#REF!</v>
      </c>
      <c r="AB137" s="14" t="e">
        <f t="shared" si="24"/>
        <v>#REF!</v>
      </c>
    </row>
    <row r="138" spans="1:28" x14ac:dyDescent="0.3">
      <c r="A138" s="11" t="s">
        <v>11</v>
      </c>
      <c r="B138" s="11" t="s">
        <v>13</v>
      </c>
      <c r="C138" s="11" t="s">
        <v>9</v>
      </c>
      <c r="D138" s="11" t="s">
        <v>10</v>
      </c>
      <c r="E138" s="11">
        <v>2</v>
      </c>
      <c r="F138" s="11">
        <v>15.69</v>
      </c>
      <c r="G138" s="11">
        <v>1.5</v>
      </c>
      <c r="J138" s="7">
        <f t="shared" si="19"/>
        <v>1</v>
      </c>
      <c r="K138" s="7">
        <f t="shared" si="20"/>
        <v>2</v>
      </c>
      <c r="L138" s="7">
        <f t="shared" si="23"/>
        <v>1</v>
      </c>
      <c r="M138" s="7">
        <f t="shared" si="21"/>
        <v>1</v>
      </c>
      <c r="N138" s="7">
        <v>2</v>
      </c>
      <c r="O138" s="7">
        <v>10.33</v>
      </c>
      <c r="P138" s="6">
        <v>2</v>
      </c>
      <c r="U138" s="13">
        <v>0.74885662226020577</v>
      </c>
      <c r="V138" s="13">
        <f t="shared" si="22"/>
        <v>3.1311070387165719E-2</v>
      </c>
      <c r="W138" s="13">
        <f t="shared" si="25"/>
        <v>6.2622140774331397E-2</v>
      </c>
      <c r="X138" s="13" t="e">
        <f>#REF!*day_encoded</f>
        <v>#REF!</v>
      </c>
      <c r="Y138" s="13" t="e">
        <f>(#REF!*time_encoded)</f>
        <v>#REF!</v>
      </c>
      <c r="Z138" s="13" t="e">
        <f>(#REF!*size)</f>
        <v>#REF!</v>
      </c>
      <c r="AA138" s="13" t="e">
        <f>(#REF!*total_bill)</f>
        <v>#REF!</v>
      </c>
      <c r="AB138" s="14" t="e">
        <f t="shared" si="24"/>
        <v>#REF!</v>
      </c>
    </row>
    <row r="139" spans="1:28" x14ac:dyDescent="0.3">
      <c r="A139" s="11" t="s">
        <v>11</v>
      </c>
      <c r="B139" s="11" t="s">
        <v>8</v>
      </c>
      <c r="C139" s="11" t="s">
        <v>12</v>
      </c>
      <c r="D139" s="11" t="s">
        <v>10</v>
      </c>
      <c r="E139" s="11">
        <v>3</v>
      </c>
      <c r="F139" s="11">
        <v>20.65</v>
      </c>
      <c r="G139" s="11">
        <v>3.35</v>
      </c>
      <c r="J139" s="7">
        <f t="shared" si="19"/>
        <v>1</v>
      </c>
      <c r="K139" s="7">
        <f t="shared" si="20"/>
        <v>1</v>
      </c>
      <c r="L139" s="7">
        <f t="shared" si="23"/>
        <v>2</v>
      </c>
      <c r="M139" s="7">
        <f t="shared" si="21"/>
        <v>1</v>
      </c>
      <c r="N139" s="7">
        <v>2</v>
      </c>
      <c r="O139" s="7">
        <v>14.15</v>
      </c>
      <c r="P139" s="6">
        <v>2</v>
      </c>
      <c r="U139" s="13">
        <v>0.74885662226020577</v>
      </c>
      <c r="V139" s="13">
        <f t="shared" si="22"/>
        <v>3.1311070387165719E-2</v>
      </c>
      <c r="W139" s="13">
        <f t="shared" si="25"/>
        <v>3.1311070387165699E-2</v>
      </c>
      <c r="X139" s="13" t="e">
        <f>#REF!*day_encoded</f>
        <v>#REF!</v>
      </c>
      <c r="Y139" s="13" t="e">
        <f>(#REF!*time_encoded)</f>
        <v>#REF!</v>
      </c>
      <c r="Z139" s="13" t="e">
        <f>(#REF!*size)</f>
        <v>#REF!</v>
      </c>
      <c r="AA139" s="13" t="e">
        <f>(#REF!*total_bill)</f>
        <v>#REF!</v>
      </c>
      <c r="AB139" s="14" t="e">
        <f t="shared" si="24"/>
        <v>#REF!</v>
      </c>
    </row>
    <row r="140" spans="1:28" x14ac:dyDescent="0.3">
      <c r="A140" s="11" t="s">
        <v>11</v>
      </c>
      <c r="B140" s="11" t="s">
        <v>8</v>
      </c>
      <c r="C140" s="11" t="s">
        <v>12</v>
      </c>
      <c r="D140" s="11" t="s">
        <v>10</v>
      </c>
      <c r="E140" s="11">
        <v>2</v>
      </c>
      <c r="F140" s="11">
        <v>17.920000000000002</v>
      </c>
      <c r="G140" s="11">
        <v>4.08</v>
      </c>
      <c r="J140" s="7">
        <f t="shared" si="19"/>
        <v>1</v>
      </c>
      <c r="K140" s="7">
        <f t="shared" si="20"/>
        <v>1</v>
      </c>
      <c r="L140" s="7">
        <f t="shared" si="23"/>
        <v>2</v>
      </c>
      <c r="M140" s="7">
        <f t="shared" si="21"/>
        <v>1</v>
      </c>
      <c r="N140" s="7">
        <v>2</v>
      </c>
      <c r="O140" s="7">
        <v>16</v>
      </c>
      <c r="P140" s="6">
        <v>2</v>
      </c>
      <c r="U140" s="13">
        <v>0.74885662226020577</v>
      </c>
      <c r="V140" s="13">
        <f t="shared" si="22"/>
        <v>3.1311070387165719E-2</v>
      </c>
      <c r="W140" s="13">
        <f t="shared" si="25"/>
        <v>3.1311070387165699E-2</v>
      </c>
      <c r="X140" s="13" t="e">
        <f>#REF!*day_encoded</f>
        <v>#REF!</v>
      </c>
      <c r="Y140" s="13" t="e">
        <f>(#REF!*time_encoded)</f>
        <v>#REF!</v>
      </c>
      <c r="Z140" s="13" t="e">
        <f>(#REF!*size)</f>
        <v>#REF!</v>
      </c>
      <c r="AA140" s="13" t="e">
        <f>(#REF!*total_bill)</f>
        <v>#REF!</v>
      </c>
      <c r="AB140" s="14" t="e">
        <f t="shared" si="24"/>
        <v>#REF!</v>
      </c>
    </row>
    <row r="141" spans="1:28" x14ac:dyDescent="0.3">
      <c r="A141" s="11" t="s">
        <v>7</v>
      </c>
      <c r="B141" s="11" t="s">
        <v>8</v>
      </c>
      <c r="C141" s="11" t="s">
        <v>12</v>
      </c>
      <c r="D141" s="11" t="s">
        <v>10</v>
      </c>
      <c r="E141" s="11">
        <v>2</v>
      </c>
      <c r="F141" s="11">
        <v>20.29</v>
      </c>
      <c r="G141" s="11">
        <v>2.75</v>
      </c>
      <c r="J141" s="7">
        <f t="shared" si="19"/>
        <v>2</v>
      </c>
      <c r="K141" s="7">
        <f t="shared" si="20"/>
        <v>1</v>
      </c>
      <c r="L141" s="7">
        <f t="shared" si="23"/>
        <v>2</v>
      </c>
      <c r="M141" s="7">
        <f t="shared" si="21"/>
        <v>1</v>
      </c>
      <c r="N141" s="7">
        <v>2</v>
      </c>
      <c r="O141" s="7">
        <v>13.16</v>
      </c>
      <c r="P141" s="6">
        <v>2.75</v>
      </c>
      <c r="U141" s="13">
        <v>0.74885662226020577</v>
      </c>
      <c r="V141" s="13">
        <f t="shared" si="22"/>
        <v>6.2622140774331439E-2</v>
      </c>
      <c r="W141" s="13">
        <f t="shared" si="25"/>
        <v>3.1311070387165699E-2</v>
      </c>
      <c r="X141" s="13" t="e">
        <f>#REF!*day_encoded</f>
        <v>#REF!</v>
      </c>
      <c r="Y141" s="13" t="e">
        <f>(#REF!*time_encoded)</f>
        <v>#REF!</v>
      </c>
      <c r="Z141" s="13" t="e">
        <f>(#REF!*size)</f>
        <v>#REF!</v>
      </c>
      <c r="AA141" s="13" t="e">
        <f>(#REF!*total_bill)</f>
        <v>#REF!</v>
      </c>
      <c r="AB141" s="14" t="e">
        <f t="shared" si="24"/>
        <v>#REF!</v>
      </c>
    </row>
    <row r="142" spans="1:28" x14ac:dyDescent="0.3">
      <c r="A142" s="11" t="s">
        <v>7</v>
      </c>
      <c r="B142" s="11" t="s">
        <v>8</v>
      </c>
      <c r="C142" s="11" t="s">
        <v>12</v>
      </c>
      <c r="D142" s="11" t="s">
        <v>10</v>
      </c>
      <c r="E142" s="11">
        <v>2</v>
      </c>
      <c r="F142" s="11">
        <v>15.77</v>
      </c>
      <c r="G142" s="11">
        <v>2.23</v>
      </c>
      <c r="J142" s="7">
        <f t="shared" si="19"/>
        <v>2</v>
      </c>
      <c r="K142" s="7">
        <f t="shared" si="20"/>
        <v>1</v>
      </c>
      <c r="L142" s="7">
        <f t="shared" si="23"/>
        <v>2</v>
      </c>
      <c r="M142" s="7">
        <f t="shared" si="21"/>
        <v>1</v>
      </c>
      <c r="N142" s="7">
        <v>2</v>
      </c>
      <c r="O142" s="7">
        <v>17.47</v>
      </c>
      <c r="P142" s="6">
        <v>3.5</v>
      </c>
      <c r="U142" s="13">
        <v>0.74885662226020577</v>
      </c>
      <c r="V142" s="13">
        <f t="shared" si="22"/>
        <v>6.2622140774331439E-2</v>
      </c>
      <c r="W142" s="13">
        <f t="shared" si="25"/>
        <v>3.1311070387165699E-2</v>
      </c>
      <c r="X142" s="13" t="e">
        <f>#REF!*day_encoded</f>
        <v>#REF!</v>
      </c>
      <c r="Y142" s="13" t="e">
        <f>(#REF!*time_encoded)</f>
        <v>#REF!</v>
      </c>
      <c r="Z142" s="13" t="e">
        <f>(#REF!*size)</f>
        <v>#REF!</v>
      </c>
      <c r="AA142" s="13" t="e">
        <f>(#REF!*total_bill)</f>
        <v>#REF!</v>
      </c>
      <c r="AB142" s="14" t="e">
        <f t="shared" si="24"/>
        <v>#REF!</v>
      </c>
    </row>
    <row r="143" spans="1:28" x14ac:dyDescent="0.3">
      <c r="A143" s="11" t="s">
        <v>11</v>
      </c>
      <c r="B143" s="11" t="s">
        <v>8</v>
      </c>
      <c r="C143" s="11" t="s">
        <v>12</v>
      </c>
      <c r="D143" s="11" t="s">
        <v>10</v>
      </c>
      <c r="E143" s="11">
        <v>4</v>
      </c>
      <c r="F143" s="11">
        <v>39.42</v>
      </c>
      <c r="G143" s="11">
        <v>7.58</v>
      </c>
      <c r="J143" s="7">
        <f t="shared" si="19"/>
        <v>1</v>
      </c>
      <c r="K143" s="7">
        <f t="shared" si="20"/>
        <v>1</v>
      </c>
      <c r="L143" s="7">
        <f t="shared" si="23"/>
        <v>2</v>
      </c>
      <c r="M143" s="7">
        <f t="shared" si="21"/>
        <v>1</v>
      </c>
      <c r="N143" s="7">
        <v>6</v>
      </c>
      <c r="O143" s="7">
        <v>34.299999999999997</v>
      </c>
      <c r="P143" s="6">
        <v>6.7</v>
      </c>
      <c r="U143" s="13">
        <v>0.74885662226020577</v>
      </c>
      <c r="V143" s="13">
        <f t="shared" si="22"/>
        <v>3.1311070387165719E-2</v>
      </c>
      <c r="W143" s="13">
        <f t="shared" si="25"/>
        <v>3.1311070387165699E-2</v>
      </c>
      <c r="X143" s="13" t="e">
        <f>#REF!*day_encoded</f>
        <v>#REF!</v>
      </c>
      <c r="Y143" s="13" t="e">
        <f>(#REF!*time_encoded)</f>
        <v>#REF!</v>
      </c>
      <c r="Z143" s="13" t="e">
        <f>(#REF!*size)</f>
        <v>#REF!</v>
      </c>
      <c r="AA143" s="13" t="e">
        <f>(#REF!*total_bill)</f>
        <v>#REF!</v>
      </c>
      <c r="AB143" s="14" t="e">
        <f t="shared" si="24"/>
        <v>#REF!</v>
      </c>
    </row>
    <row r="144" spans="1:28" x14ac:dyDescent="0.3">
      <c r="A144" s="11" t="s">
        <v>11</v>
      </c>
      <c r="B144" s="11" t="s">
        <v>8</v>
      </c>
      <c r="C144" s="11" t="s">
        <v>12</v>
      </c>
      <c r="D144" s="11" t="s">
        <v>10</v>
      </c>
      <c r="E144" s="11">
        <v>2</v>
      </c>
      <c r="F144" s="11">
        <v>19.82</v>
      </c>
      <c r="G144" s="11">
        <v>3.18</v>
      </c>
      <c r="J144" s="7">
        <f t="shared" si="19"/>
        <v>1</v>
      </c>
      <c r="K144" s="7">
        <f t="shared" si="20"/>
        <v>1</v>
      </c>
      <c r="L144" s="7">
        <f t="shared" si="23"/>
        <v>2</v>
      </c>
      <c r="M144" s="7">
        <f t="shared" si="21"/>
        <v>1</v>
      </c>
      <c r="N144" s="7">
        <v>5</v>
      </c>
      <c r="O144" s="7">
        <v>41.19</v>
      </c>
      <c r="P144" s="6">
        <v>5</v>
      </c>
      <c r="U144" s="13">
        <v>0.74885662226020577</v>
      </c>
      <c r="V144" s="13">
        <f t="shared" si="22"/>
        <v>3.1311070387165719E-2</v>
      </c>
      <c r="W144" s="13">
        <f t="shared" si="25"/>
        <v>3.1311070387165699E-2</v>
      </c>
      <c r="X144" s="13" t="e">
        <f>#REF!*day_encoded</f>
        <v>#REF!</v>
      </c>
      <c r="Y144" s="13" t="e">
        <f>(#REF!*time_encoded)</f>
        <v>#REF!</v>
      </c>
      <c r="Z144" s="13" t="e">
        <f>(#REF!*size)</f>
        <v>#REF!</v>
      </c>
      <c r="AA144" s="13" t="e">
        <f>(#REF!*total_bill)</f>
        <v>#REF!</v>
      </c>
      <c r="AB144" s="14" t="e">
        <f t="shared" si="24"/>
        <v>#REF!</v>
      </c>
    </row>
    <row r="145" spans="1:28" x14ac:dyDescent="0.3">
      <c r="A145" s="11" t="s">
        <v>11</v>
      </c>
      <c r="B145" s="11" t="s">
        <v>8</v>
      </c>
      <c r="C145" s="11" t="s">
        <v>12</v>
      </c>
      <c r="D145" s="11" t="s">
        <v>10</v>
      </c>
      <c r="E145" s="11">
        <v>4</v>
      </c>
      <c r="F145" s="11">
        <v>17.809999999999999</v>
      </c>
      <c r="G145" s="11">
        <v>2.34</v>
      </c>
      <c r="J145" s="7">
        <f t="shared" si="19"/>
        <v>1</v>
      </c>
      <c r="K145" s="7">
        <f t="shared" si="20"/>
        <v>1</v>
      </c>
      <c r="L145" s="7">
        <f t="shared" si="23"/>
        <v>2</v>
      </c>
      <c r="M145" s="7">
        <f t="shared" si="21"/>
        <v>1</v>
      </c>
      <c r="N145" s="7">
        <v>6</v>
      </c>
      <c r="O145" s="7">
        <v>27.05</v>
      </c>
      <c r="P145" s="6">
        <v>5</v>
      </c>
      <c r="U145" s="13">
        <v>0.74885662226020577</v>
      </c>
      <c r="V145" s="13">
        <f t="shared" si="22"/>
        <v>3.1311070387165719E-2</v>
      </c>
      <c r="W145" s="13">
        <f t="shared" si="25"/>
        <v>3.1311070387165699E-2</v>
      </c>
      <c r="X145" s="13" t="e">
        <f>#REF!*day_encoded</f>
        <v>#REF!</v>
      </c>
      <c r="Y145" s="13" t="e">
        <f>(#REF!*time_encoded)</f>
        <v>#REF!</v>
      </c>
      <c r="Z145" s="13" t="e">
        <f>(#REF!*size)</f>
        <v>#REF!</v>
      </c>
      <c r="AA145" s="13" t="e">
        <f>(#REF!*total_bill)</f>
        <v>#REF!</v>
      </c>
      <c r="AB145" s="14" t="e">
        <f t="shared" si="24"/>
        <v>#REF!</v>
      </c>
    </row>
    <row r="146" spans="1:28" x14ac:dyDescent="0.3">
      <c r="A146" s="11" t="s">
        <v>11</v>
      </c>
      <c r="B146" s="11" t="s">
        <v>8</v>
      </c>
      <c r="C146" s="11" t="s">
        <v>12</v>
      </c>
      <c r="D146" s="11" t="s">
        <v>10</v>
      </c>
      <c r="E146" s="11">
        <v>2</v>
      </c>
      <c r="F146" s="11">
        <v>13.37</v>
      </c>
      <c r="G146" s="11">
        <v>2</v>
      </c>
      <c r="J146" s="7">
        <f t="shared" si="19"/>
        <v>1</v>
      </c>
      <c r="K146" s="7">
        <f t="shared" si="20"/>
        <v>1</v>
      </c>
      <c r="L146" s="7">
        <f t="shared" si="23"/>
        <v>2</v>
      </c>
      <c r="M146" s="7">
        <f t="shared" si="21"/>
        <v>1</v>
      </c>
      <c r="N146" s="7">
        <v>2</v>
      </c>
      <c r="O146" s="7">
        <v>16.43</v>
      </c>
      <c r="P146" s="6">
        <v>2.2999999999999998</v>
      </c>
      <c r="U146" s="13">
        <v>0.74885662226020577</v>
      </c>
      <c r="V146" s="13">
        <f t="shared" si="22"/>
        <v>3.1311070387165719E-2</v>
      </c>
      <c r="W146" s="13">
        <f t="shared" si="25"/>
        <v>3.1311070387165699E-2</v>
      </c>
      <c r="X146" s="13" t="e">
        <f>#REF!*day_encoded</f>
        <v>#REF!</v>
      </c>
      <c r="Y146" s="13" t="e">
        <f>(#REF!*time_encoded)</f>
        <v>#REF!</v>
      </c>
      <c r="Z146" s="13" t="e">
        <f>(#REF!*size)</f>
        <v>#REF!</v>
      </c>
      <c r="AA146" s="13" t="e">
        <f>(#REF!*total_bill)</f>
        <v>#REF!</v>
      </c>
      <c r="AB146" s="14" t="e">
        <f t="shared" si="24"/>
        <v>#REF!</v>
      </c>
    </row>
    <row r="147" spans="1:28" x14ac:dyDescent="0.3">
      <c r="A147" s="11" t="s">
        <v>11</v>
      </c>
      <c r="B147" s="11" t="s">
        <v>8</v>
      </c>
      <c r="C147" s="11" t="s">
        <v>12</v>
      </c>
      <c r="D147" s="11" t="s">
        <v>10</v>
      </c>
      <c r="E147" s="11">
        <v>2</v>
      </c>
      <c r="F147" s="11">
        <v>12.69</v>
      </c>
      <c r="G147" s="11">
        <v>2</v>
      </c>
      <c r="J147" s="7">
        <f t="shared" si="19"/>
        <v>1</v>
      </c>
      <c r="K147" s="7">
        <f t="shared" si="20"/>
        <v>1</v>
      </c>
      <c r="L147" s="7">
        <f t="shared" si="23"/>
        <v>2</v>
      </c>
      <c r="M147" s="7">
        <f t="shared" si="21"/>
        <v>1</v>
      </c>
      <c r="N147" s="7">
        <v>2</v>
      </c>
      <c r="O147" s="7">
        <v>8.35</v>
      </c>
      <c r="P147" s="6">
        <v>1.5</v>
      </c>
      <c r="U147" s="13">
        <v>0.74885662226020577</v>
      </c>
      <c r="V147" s="13">
        <f t="shared" si="22"/>
        <v>3.1311070387165719E-2</v>
      </c>
      <c r="W147" s="13">
        <f t="shared" si="25"/>
        <v>3.1311070387165699E-2</v>
      </c>
      <c r="X147" s="13" t="e">
        <f>#REF!*day_encoded</f>
        <v>#REF!</v>
      </c>
      <c r="Y147" s="13" t="e">
        <f>(#REF!*time_encoded)</f>
        <v>#REF!</v>
      </c>
      <c r="Z147" s="13" t="e">
        <f>(#REF!*size)</f>
        <v>#REF!</v>
      </c>
      <c r="AA147" s="13" t="e">
        <f>(#REF!*total_bill)</f>
        <v>#REF!</v>
      </c>
      <c r="AB147" s="14" t="e">
        <f t="shared" si="24"/>
        <v>#REF!</v>
      </c>
    </row>
    <row r="148" spans="1:28" x14ac:dyDescent="0.3">
      <c r="A148" s="11" t="s">
        <v>11</v>
      </c>
      <c r="B148" s="11" t="s">
        <v>8</v>
      </c>
      <c r="C148" s="11" t="s">
        <v>12</v>
      </c>
      <c r="D148" s="11" t="s">
        <v>10</v>
      </c>
      <c r="E148" s="11">
        <v>2</v>
      </c>
      <c r="F148" s="11">
        <v>21.7</v>
      </c>
      <c r="G148" s="11">
        <v>4.3</v>
      </c>
      <c r="J148" s="7">
        <f t="shared" si="19"/>
        <v>1</v>
      </c>
      <c r="K148" s="7">
        <f t="shared" si="20"/>
        <v>1</v>
      </c>
      <c r="L148" s="7">
        <f t="shared" si="23"/>
        <v>2</v>
      </c>
      <c r="M148" s="7">
        <f t="shared" si="21"/>
        <v>1</v>
      </c>
      <c r="N148" s="7">
        <v>3</v>
      </c>
      <c r="O148" s="7">
        <v>18.64</v>
      </c>
      <c r="P148" s="6">
        <v>1.36</v>
      </c>
      <c r="U148" s="13">
        <v>0.74885662226020577</v>
      </c>
      <c r="V148" s="13">
        <f t="shared" si="22"/>
        <v>3.1311070387165719E-2</v>
      </c>
      <c r="W148" s="13">
        <f t="shared" si="25"/>
        <v>3.1311070387165699E-2</v>
      </c>
      <c r="X148" s="13" t="e">
        <f>#REF!*day_encoded</f>
        <v>#REF!</v>
      </c>
      <c r="Y148" s="13" t="e">
        <f>(#REF!*time_encoded)</f>
        <v>#REF!</v>
      </c>
      <c r="Z148" s="13" t="e">
        <f>(#REF!*size)</f>
        <v>#REF!</v>
      </c>
      <c r="AA148" s="13" t="e">
        <f>(#REF!*total_bill)</f>
        <v>#REF!</v>
      </c>
      <c r="AB148" s="14" t="e">
        <f t="shared" si="24"/>
        <v>#REF!</v>
      </c>
    </row>
    <row r="149" spans="1:28" x14ac:dyDescent="0.3">
      <c r="A149" s="11" t="s">
        <v>7</v>
      </c>
      <c r="B149" s="11" t="s">
        <v>8</v>
      </c>
      <c r="C149" s="11" t="s">
        <v>12</v>
      </c>
      <c r="D149" s="11" t="s">
        <v>10</v>
      </c>
      <c r="E149" s="11">
        <v>2</v>
      </c>
      <c r="F149" s="11">
        <v>19.649999999999999</v>
      </c>
      <c r="G149" s="11">
        <v>3</v>
      </c>
      <c r="J149" s="7">
        <f t="shared" si="19"/>
        <v>2</v>
      </c>
      <c r="K149" s="7">
        <f t="shared" si="20"/>
        <v>1</v>
      </c>
      <c r="L149" s="7">
        <f t="shared" si="23"/>
        <v>2</v>
      </c>
      <c r="M149" s="7">
        <f t="shared" si="21"/>
        <v>1</v>
      </c>
      <c r="N149" s="7">
        <v>2</v>
      </c>
      <c r="O149" s="7">
        <v>11.87</v>
      </c>
      <c r="P149" s="6">
        <v>1.63</v>
      </c>
      <c r="U149" s="13">
        <v>0.74885662226020577</v>
      </c>
      <c r="V149" s="13">
        <f t="shared" si="22"/>
        <v>6.2622140774331439E-2</v>
      </c>
      <c r="W149" s="13">
        <f t="shared" si="25"/>
        <v>3.1311070387165699E-2</v>
      </c>
      <c r="X149" s="13" t="e">
        <f>#REF!*day_encoded</f>
        <v>#REF!</v>
      </c>
      <c r="Y149" s="13" t="e">
        <f>(#REF!*time_encoded)</f>
        <v>#REF!</v>
      </c>
      <c r="Z149" s="13" t="e">
        <f>(#REF!*size)</f>
        <v>#REF!</v>
      </c>
      <c r="AA149" s="13" t="e">
        <f>(#REF!*total_bill)</f>
        <v>#REF!</v>
      </c>
      <c r="AB149" s="14" t="e">
        <f t="shared" si="24"/>
        <v>#REF!</v>
      </c>
    </row>
    <row r="150" spans="1:28" x14ac:dyDescent="0.3">
      <c r="A150" s="11" t="s">
        <v>11</v>
      </c>
      <c r="B150" s="11" t="s">
        <v>8</v>
      </c>
      <c r="C150" s="11" t="s">
        <v>12</v>
      </c>
      <c r="D150" s="11" t="s">
        <v>10</v>
      </c>
      <c r="E150" s="11">
        <v>2</v>
      </c>
      <c r="F150" s="11">
        <v>9.5500000000000007</v>
      </c>
      <c r="G150" s="11">
        <v>1.45</v>
      </c>
      <c r="J150" s="7">
        <f t="shared" si="19"/>
        <v>1</v>
      </c>
      <c r="K150" s="7">
        <f t="shared" si="20"/>
        <v>1</v>
      </c>
      <c r="L150" s="7">
        <f t="shared" si="23"/>
        <v>2</v>
      </c>
      <c r="M150" s="7">
        <f t="shared" si="21"/>
        <v>1</v>
      </c>
      <c r="N150" s="7">
        <v>2</v>
      </c>
      <c r="O150" s="7">
        <v>9.7799999999999994</v>
      </c>
      <c r="P150" s="6">
        <v>1.73</v>
      </c>
      <c r="U150" s="13">
        <v>0.74885662226020577</v>
      </c>
      <c r="V150" s="13">
        <f t="shared" si="22"/>
        <v>3.1311070387165719E-2</v>
      </c>
      <c r="W150" s="13">
        <f t="shared" si="25"/>
        <v>3.1311070387165699E-2</v>
      </c>
      <c r="X150" s="13" t="e">
        <f>#REF!*day_encoded</f>
        <v>#REF!</v>
      </c>
      <c r="Y150" s="13" t="e">
        <f>(#REF!*time_encoded)</f>
        <v>#REF!</v>
      </c>
      <c r="Z150" s="13" t="e">
        <f>(#REF!*size)</f>
        <v>#REF!</v>
      </c>
      <c r="AA150" s="13" t="e">
        <f>(#REF!*total_bill)</f>
        <v>#REF!</v>
      </c>
      <c r="AB150" s="14" t="e">
        <f t="shared" si="24"/>
        <v>#REF!</v>
      </c>
    </row>
    <row r="151" spans="1:28" x14ac:dyDescent="0.3">
      <c r="A151" s="11" t="s">
        <v>11</v>
      </c>
      <c r="B151" s="11" t="s">
        <v>8</v>
      </c>
      <c r="C151" s="11" t="s">
        <v>12</v>
      </c>
      <c r="D151" s="11" t="s">
        <v>10</v>
      </c>
      <c r="E151" s="11">
        <v>4</v>
      </c>
      <c r="F151" s="11">
        <v>18.350000000000001</v>
      </c>
      <c r="G151" s="11">
        <v>2.5</v>
      </c>
      <c r="J151" s="7">
        <f t="shared" si="19"/>
        <v>1</v>
      </c>
      <c r="K151" s="7">
        <f t="shared" si="20"/>
        <v>1</v>
      </c>
      <c r="L151" s="7">
        <f t="shared" si="23"/>
        <v>2</v>
      </c>
      <c r="M151" s="7">
        <f t="shared" si="21"/>
        <v>1</v>
      </c>
      <c r="N151" s="7">
        <v>2</v>
      </c>
      <c r="O151" s="7">
        <v>7.51</v>
      </c>
      <c r="P151" s="6">
        <v>2</v>
      </c>
      <c r="U151" s="13">
        <v>0.74885662226020577</v>
      </c>
      <c r="V151" s="13">
        <f t="shared" si="22"/>
        <v>3.1311070387165719E-2</v>
      </c>
      <c r="W151" s="13">
        <f t="shared" si="25"/>
        <v>3.1311070387165699E-2</v>
      </c>
      <c r="X151" s="13" t="e">
        <f>#REF!*day_encoded</f>
        <v>#REF!</v>
      </c>
      <c r="Y151" s="13" t="e">
        <f>(#REF!*time_encoded)</f>
        <v>#REF!</v>
      </c>
      <c r="Z151" s="13" t="e">
        <f>(#REF!*size)</f>
        <v>#REF!</v>
      </c>
      <c r="AA151" s="13" t="e">
        <f>(#REF!*total_bill)</f>
        <v>#REF!</v>
      </c>
      <c r="AB151" s="14" t="e">
        <f t="shared" si="24"/>
        <v>#REF!</v>
      </c>
    </row>
    <row r="152" spans="1:28" x14ac:dyDescent="0.3">
      <c r="A152" s="11" t="s">
        <v>7</v>
      </c>
      <c r="B152" s="11" t="s">
        <v>8</v>
      </c>
      <c r="C152" s="11" t="s">
        <v>12</v>
      </c>
      <c r="D152" s="11" t="s">
        <v>10</v>
      </c>
      <c r="E152" s="11">
        <v>2</v>
      </c>
      <c r="F152" s="11">
        <v>15.06</v>
      </c>
      <c r="G152" s="11">
        <v>3</v>
      </c>
      <c r="J152" s="7">
        <f t="shared" si="19"/>
        <v>2</v>
      </c>
      <c r="K152" s="7">
        <f t="shared" si="20"/>
        <v>1</v>
      </c>
      <c r="L152" s="7">
        <f t="shared" si="23"/>
        <v>2</v>
      </c>
      <c r="M152" s="7">
        <f t="shared" si="21"/>
        <v>1</v>
      </c>
      <c r="N152" s="7">
        <v>2</v>
      </c>
      <c r="O152" s="7">
        <v>14.07</v>
      </c>
      <c r="P152" s="6">
        <v>2.5</v>
      </c>
      <c r="U152" s="13">
        <v>0.74885662226020577</v>
      </c>
      <c r="V152" s="13">
        <f t="shared" si="22"/>
        <v>6.2622140774331439E-2</v>
      </c>
      <c r="W152" s="13">
        <f t="shared" si="25"/>
        <v>3.1311070387165699E-2</v>
      </c>
      <c r="X152" s="13" t="e">
        <f>#REF!*day_encoded</f>
        <v>#REF!</v>
      </c>
      <c r="Y152" s="13" t="e">
        <f>(#REF!*time_encoded)</f>
        <v>#REF!</v>
      </c>
      <c r="Z152" s="13" t="e">
        <f>(#REF!*size)</f>
        <v>#REF!</v>
      </c>
      <c r="AA152" s="13" t="e">
        <f>(#REF!*total_bill)</f>
        <v>#REF!</v>
      </c>
      <c r="AB152" s="14" t="e">
        <f t="shared" si="24"/>
        <v>#REF!</v>
      </c>
    </row>
    <row r="153" spans="1:28" x14ac:dyDescent="0.3">
      <c r="A153" s="11" t="s">
        <v>7</v>
      </c>
      <c r="B153" s="11" t="s">
        <v>8</v>
      </c>
      <c r="C153" s="11" t="s">
        <v>12</v>
      </c>
      <c r="D153" s="11" t="s">
        <v>10</v>
      </c>
      <c r="E153" s="11">
        <v>4</v>
      </c>
      <c r="F153" s="11">
        <v>20.69</v>
      </c>
      <c r="G153" s="11">
        <v>2.4500000000000002</v>
      </c>
      <c r="J153" s="7">
        <f t="shared" si="19"/>
        <v>2</v>
      </c>
      <c r="K153" s="7">
        <f t="shared" si="20"/>
        <v>1</v>
      </c>
      <c r="L153" s="7">
        <f t="shared" si="23"/>
        <v>2</v>
      </c>
      <c r="M153" s="7">
        <f t="shared" si="21"/>
        <v>1</v>
      </c>
      <c r="N153" s="7">
        <v>2</v>
      </c>
      <c r="O153" s="7">
        <v>13.13</v>
      </c>
      <c r="P153" s="6">
        <v>2</v>
      </c>
      <c r="U153" s="13">
        <v>0.74885662226020577</v>
      </c>
      <c r="V153" s="13">
        <f t="shared" si="22"/>
        <v>6.2622140774331439E-2</v>
      </c>
      <c r="W153" s="13">
        <f t="shared" si="25"/>
        <v>3.1311070387165699E-2</v>
      </c>
      <c r="X153" s="13" t="e">
        <f>#REF!*day_encoded</f>
        <v>#REF!</v>
      </c>
      <c r="Y153" s="13" t="e">
        <f>(#REF!*time_encoded)</f>
        <v>#REF!</v>
      </c>
      <c r="Z153" s="13" t="e">
        <f>(#REF!*size)</f>
        <v>#REF!</v>
      </c>
      <c r="AA153" s="13" t="e">
        <f>(#REF!*total_bill)</f>
        <v>#REF!</v>
      </c>
      <c r="AB153" s="14" t="e">
        <f t="shared" si="24"/>
        <v>#REF!</v>
      </c>
    </row>
    <row r="154" spans="1:28" x14ac:dyDescent="0.3">
      <c r="A154" s="11" t="s">
        <v>11</v>
      </c>
      <c r="B154" s="11" t="s">
        <v>8</v>
      </c>
      <c r="C154" s="11" t="s">
        <v>12</v>
      </c>
      <c r="D154" s="11" t="s">
        <v>10</v>
      </c>
      <c r="E154" s="11">
        <v>2</v>
      </c>
      <c r="F154" s="11">
        <v>17.78</v>
      </c>
      <c r="G154" s="11">
        <v>3.27</v>
      </c>
      <c r="J154" s="7">
        <f t="shared" si="19"/>
        <v>1</v>
      </c>
      <c r="K154" s="7">
        <f t="shared" si="20"/>
        <v>1</v>
      </c>
      <c r="L154" s="7">
        <f t="shared" si="23"/>
        <v>2</v>
      </c>
      <c r="M154" s="7">
        <f t="shared" si="21"/>
        <v>1</v>
      </c>
      <c r="N154" s="7">
        <v>3</v>
      </c>
      <c r="O154" s="7">
        <v>17.260000000000002</v>
      </c>
      <c r="P154" s="6">
        <v>2.74</v>
      </c>
      <c r="U154" s="13">
        <v>0.74885662226020577</v>
      </c>
      <c r="V154" s="13">
        <f t="shared" si="22"/>
        <v>3.1311070387165719E-2</v>
      </c>
      <c r="W154" s="13">
        <f t="shared" si="25"/>
        <v>3.1311070387165699E-2</v>
      </c>
      <c r="X154" s="13" t="e">
        <f>#REF!*day_encoded</f>
        <v>#REF!</v>
      </c>
      <c r="Y154" s="13" t="e">
        <f>(#REF!*time_encoded)</f>
        <v>#REF!</v>
      </c>
      <c r="Z154" s="13" t="e">
        <f>(#REF!*size)</f>
        <v>#REF!</v>
      </c>
      <c r="AA154" s="13" t="e">
        <f>(#REF!*total_bill)</f>
        <v>#REF!</v>
      </c>
      <c r="AB154" s="14" t="e">
        <f t="shared" si="24"/>
        <v>#REF!</v>
      </c>
    </row>
    <row r="155" spans="1:28" x14ac:dyDescent="0.3">
      <c r="A155" s="11" t="s">
        <v>11</v>
      </c>
      <c r="B155" s="11" t="s">
        <v>8</v>
      </c>
      <c r="C155" s="11" t="s">
        <v>12</v>
      </c>
      <c r="D155" s="11" t="s">
        <v>10</v>
      </c>
      <c r="E155" s="11">
        <v>3</v>
      </c>
      <c r="F155" s="11">
        <v>24.06</v>
      </c>
      <c r="G155" s="11">
        <v>3.6</v>
      </c>
      <c r="J155" s="7">
        <f t="shared" si="19"/>
        <v>1</v>
      </c>
      <c r="K155" s="7">
        <f t="shared" si="20"/>
        <v>1</v>
      </c>
      <c r="L155" s="7">
        <f t="shared" si="23"/>
        <v>2</v>
      </c>
      <c r="M155" s="7">
        <f t="shared" si="21"/>
        <v>1</v>
      </c>
      <c r="N155" s="7">
        <v>4</v>
      </c>
      <c r="O155" s="7">
        <v>24.55</v>
      </c>
      <c r="P155" s="6">
        <v>2</v>
      </c>
      <c r="U155" s="13">
        <v>0.74885662226020577</v>
      </c>
      <c r="V155" s="13">
        <f t="shared" si="22"/>
        <v>3.1311070387165719E-2</v>
      </c>
      <c r="W155" s="13">
        <f t="shared" si="25"/>
        <v>3.1311070387165699E-2</v>
      </c>
      <c r="X155" s="13" t="e">
        <f>#REF!*day_encoded</f>
        <v>#REF!</v>
      </c>
      <c r="Y155" s="13" t="e">
        <f>(#REF!*time_encoded)</f>
        <v>#REF!</v>
      </c>
      <c r="Z155" s="13" t="e">
        <f>(#REF!*size)</f>
        <v>#REF!</v>
      </c>
      <c r="AA155" s="13" t="e">
        <f>(#REF!*total_bill)</f>
        <v>#REF!</v>
      </c>
      <c r="AB155" s="14" t="e">
        <f t="shared" si="24"/>
        <v>#REF!</v>
      </c>
    </row>
    <row r="156" spans="1:28" x14ac:dyDescent="0.3">
      <c r="A156" s="11" t="s">
        <v>11</v>
      </c>
      <c r="B156" s="11" t="s">
        <v>8</v>
      </c>
      <c r="C156" s="11" t="s">
        <v>12</v>
      </c>
      <c r="D156" s="11" t="s">
        <v>10</v>
      </c>
      <c r="E156" s="11">
        <v>3</v>
      </c>
      <c r="F156" s="11">
        <v>16.309999999999999</v>
      </c>
      <c r="G156" s="11">
        <v>2</v>
      </c>
      <c r="J156" s="7">
        <f t="shared" si="19"/>
        <v>1</v>
      </c>
      <c r="K156" s="7">
        <f t="shared" si="20"/>
        <v>1</v>
      </c>
      <c r="L156" s="7">
        <f t="shared" si="23"/>
        <v>2</v>
      </c>
      <c r="M156" s="7">
        <f t="shared" si="21"/>
        <v>1</v>
      </c>
      <c r="N156" s="7">
        <v>4</v>
      </c>
      <c r="O156" s="7">
        <v>19.77</v>
      </c>
      <c r="P156" s="6">
        <v>2</v>
      </c>
      <c r="U156" s="13">
        <v>0.74885662226020577</v>
      </c>
      <c r="V156" s="13">
        <f t="shared" si="22"/>
        <v>3.1311070387165719E-2</v>
      </c>
      <c r="W156" s="13">
        <f t="shared" si="25"/>
        <v>3.1311070387165699E-2</v>
      </c>
      <c r="X156" s="13" t="e">
        <f>#REF!*day_encoded</f>
        <v>#REF!</v>
      </c>
      <c r="Y156" s="13" t="e">
        <f>(#REF!*time_encoded)</f>
        <v>#REF!</v>
      </c>
      <c r="Z156" s="13" t="e">
        <f>(#REF!*size)</f>
        <v>#REF!</v>
      </c>
      <c r="AA156" s="13" t="e">
        <f>(#REF!*total_bill)</f>
        <v>#REF!</v>
      </c>
      <c r="AB156" s="14" t="e">
        <f t="shared" si="24"/>
        <v>#REF!</v>
      </c>
    </row>
    <row r="157" spans="1:28" x14ac:dyDescent="0.3">
      <c r="A157" s="11" t="s">
        <v>7</v>
      </c>
      <c r="B157" s="11" t="s">
        <v>8</v>
      </c>
      <c r="C157" s="11" t="s">
        <v>12</v>
      </c>
      <c r="D157" s="11" t="s">
        <v>10</v>
      </c>
      <c r="E157" s="11">
        <v>3</v>
      </c>
      <c r="F157" s="11">
        <v>16.93</v>
      </c>
      <c r="G157" s="11">
        <v>3.07</v>
      </c>
      <c r="J157" s="7">
        <f t="shared" si="19"/>
        <v>2</v>
      </c>
      <c r="K157" s="7">
        <f t="shared" si="20"/>
        <v>1</v>
      </c>
      <c r="L157" s="7">
        <f t="shared" si="23"/>
        <v>2</v>
      </c>
      <c r="M157" s="7">
        <f t="shared" si="21"/>
        <v>1</v>
      </c>
      <c r="N157" s="7">
        <v>5</v>
      </c>
      <c r="O157" s="7">
        <v>29.85</v>
      </c>
      <c r="P157" s="6">
        <v>5.14</v>
      </c>
      <c r="U157" s="13">
        <v>0.74885662226020577</v>
      </c>
      <c r="V157" s="13">
        <f t="shared" si="22"/>
        <v>6.2622140774331439E-2</v>
      </c>
      <c r="W157" s="13">
        <f t="shared" si="25"/>
        <v>3.1311070387165699E-2</v>
      </c>
      <c r="X157" s="13" t="e">
        <f>#REF!*day_encoded</f>
        <v>#REF!</v>
      </c>
      <c r="Y157" s="13" t="e">
        <f>(#REF!*time_encoded)</f>
        <v>#REF!</v>
      </c>
      <c r="Z157" s="13" t="e">
        <f>(#REF!*size)</f>
        <v>#REF!</v>
      </c>
      <c r="AA157" s="13" t="e">
        <f>(#REF!*total_bill)</f>
        <v>#REF!</v>
      </c>
      <c r="AB157" s="14" t="e">
        <f t="shared" si="24"/>
        <v>#REF!</v>
      </c>
    </row>
    <row r="158" spans="1:28" x14ac:dyDescent="0.3">
      <c r="A158" s="11" t="s">
        <v>11</v>
      </c>
      <c r="B158" s="11" t="s">
        <v>8</v>
      </c>
      <c r="C158" s="11" t="s">
        <v>12</v>
      </c>
      <c r="D158" s="11" t="s">
        <v>10</v>
      </c>
      <c r="E158" s="11">
        <v>3</v>
      </c>
      <c r="F158" s="11">
        <v>18.690000000000001</v>
      </c>
      <c r="G158" s="11">
        <v>2.31</v>
      </c>
      <c r="J158" s="7">
        <f t="shared" si="19"/>
        <v>1</v>
      </c>
      <c r="K158" s="7">
        <f t="shared" si="20"/>
        <v>1</v>
      </c>
      <c r="L158" s="7">
        <f t="shared" si="23"/>
        <v>2</v>
      </c>
      <c r="M158" s="7">
        <f t="shared" si="21"/>
        <v>1</v>
      </c>
      <c r="N158" s="7">
        <v>6</v>
      </c>
      <c r="O158" s="7">
        <v>48.17</v>
      </c>
      <c r="P158" s="6">
        <v>5</v>
      </c>
      <c r="U158" s="13">
        <v>0.74885662226020577</v>
      </c>
      <c r="V158" s="13">
        <f t="shared" si="22"/>
        <v>3.1311070387165719E-2</v>
      </c>
      <c r="W158" s="13">
        <f t="shared" si="25"/>
        <v>3.1311070387165699E-2</v>
      </c>
      <c r="X158" s="13" t="e">
        <f>#REF!*day_encoded</f>
        <v>#REF!</v>
      </c>
      <c r="Y158" s="13" t="e">
        <f>(#REF!*time_encoded)</f>
        <v>#REF!</v>
      </c>
      <c r="Z158" s="13" t="e">
        <f>(#REF!*size)</f>
        <v>#REF!</v>
      </c>
      <c r="AA158" s="13" t="e">
        <f>(#REF!*total_bill)</f>
        <v>#REF!</v>
      </c>
      <c r="AB158" s="14" t="e">
        <f t="shared" si="24"/>
        <v>#REF!</v>
      </c>
    </row>
    <row r="159" spans="1:28" x14ac:dyDescent="0.3">
      <c r="A159" s="11" t="s">
        <v>11</v>
      </c>
      <c r="B159" s="11" t="s">
        <v>8</v>
      </c>
      <c r="C159" s="11" t="s">
        <v>12</v>
      </c>
      <c r="D159" s="11" t="s">
        <v>10</v>
      </c>
      <c r="E159" s="11">
        <v>3</v>
      </c>
      <c r="F159" s="11">
        <v>31.27</v>
      </c>
      <c r="G159" s="11">
        <v>5</v>
      </c>
      <c r="J159" s="7">
        <f t="shared" si="19"/>
        <v>1</v>
      </c>
      <c r="K159" s="7">
        <f t="shared" si="20"/>
        <v>1</v>
      </c>
      <c r="L159" s="7">
        <f t="shared" si="23"/>
        <v>2</v>
      </c>
      <c r="M159" s="7">
        <f t="shared" si="21"/>
        <v>1</v>
      </c>
      <c r="N159" s="7">
        <v>4</v>
      </c>
      <c r="O159" s="7">
        <v>25</v>
      </c>
      <c r="P159" s="6">
        <v>3.75</v>
      </c>
      <c r="U159" s="13">
        <v>0.74885662226020577</v>
      </c>
      <c r="V159" s="13">
        <f t="shared" si="22"/>
        <v>3.1311070387165719E-2</v>
      </c>
      <c r="W159" s="13">
        <f t="shared" si="25"/>
        <v>3.1311070387165699E-2</v>
      </c>
      <c r="X159" s="13" t="e">
        <f>#REF!*day_encoded</f>
        <v>#REF!</v>
      </c>
      <c r="Y159" s="13" t="e">
        <f>(#REF!*time_encoded)</f>
        <v>#REF!</v>
      </c>
      <c r="Z159" s="13" t="e">
        <f>(#REF!*size)</f>
        <v>#REF!</v>
      </c>
      <c r="AA159" s="13" t="e">
        <f>(#REF!*total_bill)</f>
        <v>#REF!</v>
      </c>
      <c r="AB159" s="14" t="e">
        <f t="shared" si="24"/>
        <v>#REF!</v>
      </c>
    </row>
    <row r="160" spans="1:28" x14ac:dyDescent="0.3">
      <c r="A160" s="11" t="s">
        <v>11</v>
      </c>
      <c r="B160" s="11" t="s">
        <v>8</v>
      </c>
      <c r="C160" s="11" t="s">
        <v>12</v>
      </c>
      <c r="D160" s="11" t="s">
        <v>10</v>
      </c>
      <c r="E160" s="11">
        <v>3</v>
      </c>
      <c r="F160" s="11">
        <v>16.04</v>
      </c>
      <c r="G160" s="11">
        <v>2.2400000000000002</v>
      </c>
      <c r="J160" s="7">
        <f t="shared" si="19"/>
        <v>1</v>
      </c>
      <c r="K160" s="7">
        <f t="shared" si="20"/>
        <v>1</v>
      </c>
      <c r="L160" s="7">
        <f t="shared" si="23"/>
        <v>2</v>
      </c>
      <c r="M160" s="7">
        <f t="shared" si="21"/>
        <v>1</v>
      </c>
      <c r="N160" s="7">
        <v>2</v>
      </c>
      <c r="O160" s="7">
        <v>13.39</v>
      </c>
      <c r="P160" s="6">
        <v>2.61</v>
      </c>
      <c r="U160" s="13">
        <v>0.74885662226020577</v>
      </c>
      <c r="V160" s="13">
        <f t="shared" si="22"/>
        <v>3.1311070387165719E-2</v>
      </c>
      <c r="W160" s="13">
        <f t="shared" si="25"/>
        <v>3.1311070387165699E-2</v>
      </c>
      <c r="X160" s="13" t="e">
        <f>#REF!*day_encoded</f>
        <v>#REF!</v>
      </c>
      <c r="Y160" s="13" t="e">
        <f>(#REF!*time_encoded)</f>
        <v>#REF!</v>
      </c>
      <c r="Z160" s="13" t="e">
        <f>(#REF!*size)</f>
        <v>#REF!</v>
      </c>
      <c r="AA160" s="13" t="e">
        <f>(#REF!*total_bill)</f>
        <v>#REF!</v>
      </c>
      <c r="AB160" s="14" t="e">
        <f t="shared" si="24"/>
        <v>#REF!</v>
      </c>
    </row>
    <row r="161" spans="1:28" x14ac:dyDescent="0.3">
      <c r="A161" s="11" t="s">
        <v>11</v>
      </c>
      <c r="B161" s="11" t="s">
        <v>13</v>
      </c>
      <c r="C161" s="11" t="s">
        <v>12</v>
      </c>
      <c r="D161" s="11" t="s">
        <v>10</v>
      </c>
      <c r="E161" s="11">
        <v>4</v>
      </c>
      <c r="F161" s="11">
        <v>38.01</v>
      </c>
      <c r="G161" s="11">
        <v>3</v>
      </c>
      <c r="J161" s="7">
        <f t="shared" si="19"/>
        <v>1</v>
      </c>
      <c r="K161" s="7">
        <f t="shared" si="20"/>
        <v>2</v>
      </c>
      <c r="L161" s="7">
        <f t="shared" si="23"/>
        <v>2</v>
      </c>
      <c r="M161" s="7">
        <f t="shared" si="21"/>
        <v>1</v>
      </c>
      <c r="N161" s="7">
        <v>4</v>
      </c>
      <c r="O161" s="7">
        <v>16.489999999999998</v>
      </c>
      <c r="P161" s="6">
        <v>2</v>
      </c>
      <c r="U161" s="13">
        <v>0.74885662226020577</v>
      </c>
      <c r="V161" s="13">
        <f t="shared" si="22"/>
        <v>3.1311070387165719E-2</v>
      </c>
      <c r="W161" s="13">
        <f t="shared" si="25"/>
        <v>6.2622140774331397E-2</v>
      </c>
      <c r="X161" s="13" t="e">
        <f>#REF!*day_encoded</f>
        <v>#REF!</v>
      </c>
      <c r="Y161" s="13" t="e">
        <f>(#REF!*time_encoded)</f>
        <v>#REF!</v>
      </c>
      <c r="Z161" s="13" t="e">
        <f>(#REF!*size)</f>
        <v>#REF!</v>
      </c>
      <c r="AA161" s="13" t="e">
        <f>(#REF!*total_bill)</f>
        <v>#REF!</v>
      </c>
      <c r="AB161" s="14" t="e">
        <f t="shared" si="24"/>
        <v>#REF!</v>
      </c>
    </row>
    <row r="162" spans="1:28" x14ac:dyDescent="0.3">
      <c r="A162" s="11" t="s">
        <v>7</v>
      </c>
      <c r="B162" s="11" t="s">
        <v>8</v>
      </c>
      <c r="C162" s="11" t="s">
        <v>12</v>
      </c>
      <c r="D162" s="11" t="s">
        <v>10</v>
      </c>
      <c r="E162" s="11">
        <v>2</v>
      </c>
      <c r="F162" s="11">
        <v>26.41</v>
      </c>
      <c r="G162" s="11">
        <v>1.5</v>
      </c>
      <c r="J162" s="7">
        <f t="shared" si="19"/>
        <v>2</v>
      </c>
      <c r="K162" s="7">
        <f t="shared" si="20"/>
        <v>1</v>
      </c>
      <c r="L162" s="7">
        <f t="shared" si="23"/>
        <v>2</v>
      </c>
      <c r="M162" s="7">
        <f t="shared" si="21"/>
        <v>1</v>
      </c>
      <c r="N162" s="7">
        <v>4</v>
      </c>
      <c r="O162" s="7">
        <v>21.5</v>
      </c>
      <c r="P162" s="6">
        <v>3.5</v>
      </c>
      <c r="U162" s="13">
        <v>0.74885662226020577</v>
      </c>
      <c r="V162" s="13">
        <f t="shared" si="22"/>
        <v>6.2622140774331439E-2</v>
      </c>
      <c r="W162" s="13">
        <f t="shared" si="25"/>
        <v>3.1311070387165699E-2</v>
      </c>
      <c r="X162" s="13" t="e">
        <f>#REF!*day_encoded</f>
        <v>#REF!</v>
      </c>
      <c r="Y162" s="13" t="e">
        <f>(#REF!*time_encoded)</f>
        <v>#REF!</v>
      </c>
      <c r="Z162" s="13" t="e">
        <f>(#REF!*size)</f>
        <v>#REF!</v>
      </c>
      <c r="AA162" s="13" t="e">
        <f>(#REF!*total_bill)</f>
        <v>#REF!</v>
      </c>
      <c r="AB162" s="14" t="e">
        <f t="shared" si="24"/>
        <v>#REF!</v>
      </c>
    </row>
    <row r="163" spans="1:28" x14ac:dyDescent="0.3">
      <c r="A163" s="11" t="s">
        <v>11</v>
      </c>
      <c r="B163" s="11" t="s">
        <v>13</v>
      </c>
      <c r="C163" s="11" t="s">
        <v>12</v>
      </c>
      <c r="D163" s="11" t="s">
        <v>10</v>
      </c>
      <c r="E163" s="11">
        <v>2</v>
      </c>
      <c r="F163" s="11">
        <v>11.24</v>
      </c>
      <c r="G163" s="11">
        <v>1.76</v>
      </c>
      <c r="J163" s="7">
        <f t="shared" si="19"/>
        <v>1</v>
      </c>
      <c r="K163" s="7">
        <f t="shared" si="20"/>
        <v>2</v>
      </c>
      <c r="L163" s="7">
        <f t="shared" si="23"/>
        <v>2</v>
      </c>
      <c r="M163" s="7">
        <f t="shared" si="21"/>
        <v>1</v>
      </c>
      <c r="N163" s="7">
        <v>2</v>
      </c>
      <c r="O163" s="7">
        <v>12.66</v>
      </c>
      <c r="P163" s="6">
        <v>2.5</v>
      </c>
      <c r="U163" s="13">
        <v>0.74885662226020577</v>
      </c>
      <c r="V163" s="13">
        <f t="shared" si="22"/>
        <v>3.1311070387165719E-2</v>
      </c>
      <c r="W163" s="13">
        <f t="shared" si="25"/>
        <v>6.2622140774331397E-2</v>
      </c>
      <c r="X163" s="13" t="e">
        <f>#REF!*day_encoded</f>
        <v>#REF!</v>
      </c>
      <c r="Y163" s="13" t="e">
        <f>(#REF!*time_encoded)</f>
        <v>#REF!</v>
      </c>
      <c r="Z163" s="13" t="e">
        <f>(#REF!*size)</f>
        <v>#REF!</v>
      </c>
      <c r="AA163" s="13" t="e">
        <f>(#REF!*total_bill)</f>
        <v>#REF!</v>
      </c>
      <c r="AB163" s="14" t="e">
        <f t="shared" si="24"/>
        <v>#REF!</v>
      </c>
    </row>
    <row r="164" spans="1:28" x14ac:dyDescent="0.3">
      <c r="A164" s="11" t="s">
        <v>11</v>
      </c>
      <c r="B164" s="11" t="s">
        <v>8</v>
      </c>
      <c r="C164" s="11" t="s">
        <v>12</v>
      </c>
      <c r="D164" s="11" t="s">
        <v>10</v>
      </c>
      <c r="E164" s="11">
        <v>4</v>
      </c>
      <c r="F164" s="11">
        <v>48.27</v>
      </c>
      <c r="G164" s="11">
        <v>6.73</v>
      </c>
      <c r="J164" s="7">
        <f t="shared" si="19"/>
        <v>1</v>
      </c>
      <c r="K164" s="7">
        <f t="shared" si="20"/>
        <v>1</v>
      </c>
      <c r="L164" s="7">
        <f t="shared" si="23"/>
        <v>2</v>
      </c>
      <c r="M164" s="7">
        <f t="shared" si="21"/>
        <v>1</v>
      </c>
      <c r="N164" s="7">
        <v>3</v>
      </c>
      <c r="O164" s="7">
        <v>16.21</v>
      </c>
      <c r="P164" s="6">
        <v>2</v>
      </c>
      <c r="U164" s="13">
        <v>0.74885662226020577</v>
      </c>
      <c r="V164" s="13">
        <f t="shared" si="22"/>
        <v>3.1311070387165719E-2</v>
      </c>
      <c r="W164" s="13">
        <f t="shared" si="25"/>
        <v>3.1311070387165699E-2</v>
      </c>
      <c r="X164" s="13" t="e">
        <f>#REF!*day_encoded</f>
        <v>#REF!</v>
      </c>
      <c r="Y164" s="13" t="e">
        <f>(#REF!*time_encoded)</f>
        <v>#REF!</v>
      </c>
      <c r="Z164" s="13" t="e">
        <f>(#REF!*size)</f>
        <v>#REF!</v>
      </c>
      <c r="AA164" s="13" t="e">
        <f>(#REF!*total_bill)</f>
        <v>#REF!</v>
      </c>
      <c r="AB164" s="14" t="e">
        <f t="shared" si="24"/>
        <v>#REF!</v>
      </c>
    </row>
    <row r="165" spans="1:28" x14ac:dyDescent="0.3">
      <c r="A165" s="11" t="s">
        <v>11</v>
      </c>
      <c r="B165" s="11" t="s">
        <v>13</v>
      </c>
      <c r="C165" s="11" t="s">
        <v>12</v>
      </c>
      <c r="D165" s="11" t="s">
        <v>10</v>
      </c>
      <c r="E165" s="11">
        <v>2</v>
      </c>
      <c r="F165" s="11">
        <v>20.29</v>
      </c>
      <c r="G165" s="11">
        <v>3.21</v>
      </c>
      <c r="J165" s="7">
        <f t="shared" si="19"/>
        <v>1</v>
      </c>
      <c r="K165" s="7">
        <f t="shared" si="20"/>
        <v>2</v>
      </c>
      <c r="L165" s="7">
        <f t="shared" si="23"/>
        <v>2</v>
      </c>
      <c r="M165" s="7">
        <f t="shared" si="21"/>
        <v>1</v>
      </c>
      <c r="N165" s="7">
        <v>2</v>
      </c>
      <c r="O165" s="7">
        <v>13.81</v>
      </c>
      <c r="P165" s="6">
        <v>2</v>
      </c>
      <c r="U165" s="13">
        <v>0.74885662226020577</v>
      </c>
      <c r="V165" s="13">
        <f t="shared" si="22"/>
        <v>3.1311070387165719E-2</v>
      </c>
      <c r="W165" s="13">
        <f t="shared" si="25"/>
        <v>6.2622140774331397E-2</v>
      </c>
      <c r="X165" s="13" t="e">
        <f>#REF!*day_encoded</f>
        <v>#REF!</v>
      </c>
      <c r="Y165" s="13" t="e">
        <f>(#REF!*time_encoded)</f>
        <v>#REF!</v>
      </c>
      <c r="Z165" s="13" t="e">
        <f>(#REF!*size)</f>
        <v>#REF!</v>
      </c>
      <c r="AA165" s="13" t="e">
        <f>(#REF!*total_bill)</f>
        <v>#REF!</v>
      </c>
      <c r="AB165" s="14" t="e">
        <f t="shared" si="24"/>
        <v>#REF!</v>
      </c>
    </row>
    <row r="166" spans="1:28" x14ac:dyDescent="0.3">
      <c r="A166" s="11" t="s">
        <v>11</v>
      </c>
      <c r="B166" s="11" t="s">
        <v>13</v>
      </c>
      <c r="C166" s="11" t="s">
        <v>12</v>
      </c>
      <c r="D166" s="11" t="s">
        <v>10</v>
      </c>
      <c r="E166" s="11">
        <v>2</v>
      </c>
      <c r="F166" s="11">
        <v>13.81</v>
      </c>
      <c r="G166" s="11">
        <v>2</v>
      </c>
      <c r="J166" s="7">
        <f t="shared" si="19"/>
        <v>1</v>
      </c>
      <c r="K166" s="7">
        <f t="shared" si="20"/>
        <v>2</v>
      </c>
      <c r="L166" s="7">
        <f t="shared" si="23"/>
        <v>2</v>
      </c>
      <c r="M166" s="7">
        <f t="shared" si="21"/>
        <v>1</v>
      </c>
      <c r="N166" s="7">
        <v>2</v>
      </c>
      <c r="O166" s="7">
        <v>17.510000000000002</v>
      </c>
      <c r="P166" s="6">
        <v>3</v>
      </c>
      <c r="U166" s="13">
        <v>0.74885662226020577</v>
      </c>
      <c r="V166" s="13">
        <f t="shared" si="22"/>
        <v>3.1311070387165719E-2</v>
      </c>
      <c r="W166" s="13">
        <f t="shared" si="25"/>
        <v>6.2622140774331397E-2</v>
      </c>
      <c r="X166" s="13" t="e">
        <f>#REF!*day_encoded</f>
        <v>#REF!</v>
      </c>
      <c r="Y166" s="13" t="e">
        <f>(#REF!*time_encoded)</f>
        <v>#REF!</v>
      </c>
      <c r="Z166" s="13" t="e">
        <f>(#REF!*size)</f>
        <v>#REF!</v>
      </c>
      <c r="AA166" s="13" t="e">
        <f>(#REF!*total_bill)</f>
        <v>#REF!</v>
      </c>
      <c r="AB166" s="14" t="e">
        <f t="shared" si="24"/>
        <v>#REF!</v>
      </c>
    </row>
    <row r="167" spans="1:28" x14ac:dyDescent="0.3">
      <c r="A167" s="11" t="s">
        <v>11</v>
      </c>
      <c r="B167" s="11" t="s">
        <v>13</v>
      </c>
      <c r="C167" s="11" t="s">
        <v>12</v>
      </c>
      <c r="D167" s="11" t="s">
        <v>10</v>
      </c>
      <c r="E167" s="11">
        <v>2</v>
      </c>
      <c r="F167" s="11">
        <v>11.02</v>
      </c>
      <c r="G167" s="11">
        <v>1.98</v>
      </c>
      <c r="J167" s="7">
        <f t="shared" si="19"/>
        <v>1</v>
      </c>
      <c r="K167" s="7">
        <f t="shared" si="20"/>
        <v>2</v>
      </c>
      <c r="L167" s="7">
        <f t="shared" si="23"/>
        <v>2</v>
      </c>
      <c r="M167" s="7">
        <f t="shared" si="21"/>
        <v>1</v>
      </c>
      <c r="N167" s="7">
        <v>3</v>
      </c>
      <c r="O167" s="7">
        <v>24.52</v>
      </c>
      <c r="P167" s="6">
        <v>3.48</v>
      </c>
      <c r="U167" s="13">
        <v>0.74885662226020577</v>
      </c>
      <c r="V167" s="13">
        <f t="shared" si="22"/>
        <v>3.1311070387165719E-2</v>
      </c>
      <c r="W167" s="13">
        <f t="shared" si="25"/>
        <v>6.2622140774331397E-2</v>
      </c>
      <c r="X167" s="13" t="e">
        <f>#REF!*day_encoded</f>
        <v>#REF!</v>
      </c>
      <c r="Y167" s="13" t="e">
        <f>(#REF!*time_encoded)</f>
        <v>#REF!</v>
      </c>
      <c r="Z167" s="13" t="e">
        <f>(#REF!*size)</f>
        <v>#REF!</v>
      </c>
      <c r="AA167" s="13" t="e">
        <f>(#REF!*total_bill)</f>
        <v>#REF!</v>
      </c>
      <c r="AB167" s="14" t="e">
        <f t="shared" si="24"/>
        <v>#REF!</v>
      </c>
    </row>
    <row r="168" spans="1:28" x14ac:dyDescent="0.3">
      <c r="A168" s="11" t="s">
        <v>11</v>
      </c>
      <c r="B168" s="11" t="s">
        <v>13</v>
      </c>
      <c r="C168" s="11" t="s">
        <v>12</v>
      </c>
      <c r="D168" s="11" t="s">
        <v>10</v>
      </c>
      <c r="E168" s="11">
        <v>4</v>
      </c>
      <c r="F168" s="11">
        <v>18.29</v>
      </c>
      <c r="G168" s="11">
        <v>3.76</v>
      </c>
      <c r="J168" s="7">
        <f t="shared" si="19"/>
        <v>1</v>
      </c>
      <c r="K168" s="7">
        <f t="shared" si="20"/>
        <v>2</v>
      </c>
      <c r="L168" s="7">
        <f t="shared" si="23"/>
        <v>2</v>
      </c>
      <c r="M168" s="7">
        <f t="shared" si="21"/>
        <v>1</v>
      </c>
      <c r="N168" s="7">
        <v>2</v>
      </c>
      <c r="O168" s="7">
        <v>20.76</v>
      </c>
      <c r="P168" s="6">
        <v>2.2400000000000002</v>
      </c>
      <c r="U168" s="13">
        <v>0.74885662226020577</v>
      </c>
      <c r="V168" s="13">
        <f t="shared" si="22"/>
        <v>3.1311070387165719E-2</v>
      </c>
      <c r="W168" s="13">
        <f t="shared" si="25"/>
        <v>6.2622140774331397E-2</v>
      </c>
      <c r="X168" s="13" t="e">
        <f>#REF!*day_encoded</f>
        <v>#REF!</v>
      </c>
      <c r="Y168" s="13" t="e">
        <f>(#REF!*time_encoded)</f>
        <v>#REF!</v>
      </c>
      <c r="Z168" s="13" t="e">
        <f>(#REF!*size)</f>
        <v>#REF!</v>
      </c>
      <c r="AA168" s="13" t="e">
        <f>(#REF!*total_bill)</f>
        <v>#REF!</v>
      </c>
      <c r="AB168" s="14" t="e">
        <f t="shared" si="24"/>
        <v>#REF!</v>
      </c>
    </row>
    <row r="169" spans="1:28" x14ac:dyDescent="0.3">
      <c r="A169" s="11" t="s">
        <v>11</v>
      </c>
      <c r="B169" s="11" t="s">
        <v>8</v>
      </c>
      <c r="C169" s="11" t="s">
        <v>12</v>
      </c>
      <c r="D169" s="11" t="s">
        <v>10</v>
      </c>
      <c r="E169" s="11">
        <v>3</v>
      </c>
      <c r="F169" s="11">
        <v>17.59</v>
      </c>
      <c r="G169" s="11">
        <v>2.64</v>
      </c>
      <c r="J169" s="7">
        <f t="shared" si="19"/>
        <v>1</v>
      </c>
      <c r="K169" s="7">
        <f t="shared" si="20"/>
        <v>1</v>
      </c>
      <c r="L169" s="7">
        <f t="shared" si="23"/>
        <v>2</v>
      </c>
      <c r="M169" s="7">
        <f t="shared" si="21"/>
        <v>1</v>
      </c>
      <c r="N169" s="7">
        <v>4</v>
      </c>
      <c r="O169" s="7">
        <v>31.71</v>
      </c>
      <c r="P169" s="6">
        <v>4.5</v>
      </c>
      <c r="U169" s="13">
        <v>0.74885662226020577</v>
      </c>
      <c r="V169" s="13">
        <f t="shared" si="22"/>
        <v>3.1311070387165719E-2</v>
      </c>
      <c r="W169" s="13">
        <f t="shared" si="25"/>
        <v>3.1311070387165699E-2</v>
      </c>
      <c r="X169" s="13" t="e">
        <f>#REF!*day_encoded</f>
        <v>#REF!</v>
      </c>
      <c r="Y169" s="13" t="e">
        <f>(#REF!*time_encoded)</f>
        <v>#REF!</v>
      </c>
      <c r="Z169" s="13" t="e">
        <f>(#REF!*size)</f>
        <v>#REF!</v>
      </c>
      <c r="AA169" s="13" t="e">
        <f>(#REF!*total_bill)</f>
        <v>#REF!</v>
      </c>
      <c r="AB169" s="14" t="e">
        <f t="shared" si="24"/>
        <v>#REF!</v>
      </c>
    </row>
    <row r="170" spans="1:28" x14ac:dyDescent="0.3">
      <c r="A170" s="11" t="s">
        <v>11</v>
      </c>
      <c r="B170" s="11" t="s">
        <v>8</v>
      </c>
      <c r="C170" s="11" t="s">
        <v>12</v>
      </c>
      <c r="D170" s="11" t="s">
        <v>10</v>
      </c>
      <c r="E170" s="11">
        <v>3</v>
      </c>
      <c r="F170" s="11">
        <v>20.079999999999998</v>
      </c>
      <c r="G170" s="11">
        <v>3.15</v>
      </c>
      <c r="J170" s="7">
        <f t="shared" si="19"/>
        <v>1</v>
      </c>
      <c r="K170" s="7">
        <f t="shared" si="20"/>
        <v>1</v>
      </c>
      <c r="L170" s="7">
        <f t="shared" si="23"/>
        <v>2</v>
      </c>
      <c r="M170" s="7">
        <f t="shared" si="21"/>
        <v>1</v>
      </c>
      <c r="N170" s="7">
        <v>2</v>
      </c>
      <c r="O170" s="7">
        <v>10.59</v>
      </c>
      <c r="P170" s="6">
        <v>1.61</v>
      </c>
      <c r="U170" s="13">
        <v>0.74885662226020577</v>
      </c>
      <c r="V170" s="13">
        <f t="shared" si="22"/>
        <v>3.1311070387165719E-2</v>
      </c>
      <c r="W170" s="13">
        <f t="shared" si="25"/>
        <v>3.1311070387165699E-2</v>
      </c>
      <c r="X170" s="13" t="e">
        <f>#REF!*day_encoded</f>
        <v>#REF!</v>
      </c>
      <c r="Y170" s="13" t="e">
        <f>(#REF!*time_encoded)</f>
        <v>#REF!</v>
      </c>
      <c r="Z170" s="13" t="e">
        <f>(#REF!*size)</f>
        <v>#REF!</v>
      </c>
      <c r="AA170" s="13" t="e">
        <f>(#REF!*total_bill)</f>
        <v>#REF!</v>
      </c>
      <c r="AB170" s="14" t="e">
        <f t="shared" si="24"/>
        <v>#REF!</v>
      </c>
    </row>
    <row r="171" spans="1:28" x14ac:dyDescent="0.3">
      <c r="A171" s="11" t="s">
        <v>7</v>
      </c>
      <c r="B171" s="11" t="s">
        <v>8</v>
      </c>
      <c r="C171" s="11" t="s">
        <v>12</v>
      </c>
      <c r="D171" s="11" t="s">
        <v>10</v>
      </c>
      <c r="E171" s="11">
        <v>2</v>
      </c>
      <c r="F171" s="11">
        <v>16.45</v>
      </c>
      <c r="G171" s="11">
        <v>2.4700000000000002</v>
      </c>
      <c r="J171" s="7">
        <f t="shared" si="19"/>
        <v>2</v>
      </c>
      <c r="K171" s="7">
        <f t="shared" si="20"/>
        <v>1</v>
      </c>
      <c r="L171" s="7">
        <f t="shared" si="23"/>
        <v>2</v>
      </c>
      <c r="M171" s="7">
        <f t="shared" si="21"/>
        <v>1</v>
      </c>
      <c r="N171" s="7">
        <v>2</v>
      </c>
      <c r="O171" s="7">
        <v>10.63</v>
      </c>
      <c r="P171" s="6">
        <v>2</v>
      </c>
      <c r="U171" s="13">
        <v>0.74885662226020577</v>
      </c>
      <c r="V171" s="13">
        <f t="shared" si="22"/>
        <v>6.2622140774331439E-2</v>
      </c>
      <c r="W171" s="13">
        <f t="shared" si="25"/>
        <v>3.1311070387165699E-2</v>
      </c>
      <c r="X171" s="13" t="e">
        <f>#REF!*day_encoded</f>
        <v>#REF!</v>
      </c>
      <c r="Y171" s="13" t="e">
        <f>(#REF!*time_encoded)</f>
        <v>#REF!</v>
      </c>
      <c r="Z171" s="13" t="e">
        <f>(#REF!*size)</f>
        <v>#REF!</v>
      </c>
      <c r="AA171" s="13" t="e">
        <f>(#REF!*total_bill)</f>
        <v>#REF!</v>
      </c>
      <c r="AB171" s="14" t="e">
        <f t="shared" si="24"/>
        <v>#REF!</v>
      </c>
    </row>
    <row r="172" spans="1:28" x14ac:dyDescent="0.3">
      <c r="A172" s="11" t="s">
        <v>7</v>
      </c>
      <c r="B172" s="11" t="s">
        <v>13</v>
      </c>
      <c r="C172" s="11" t="s">
        <v>12</v>
      </c>
      <c r="D172" s="11" t="s">
        <v>10</v>
      </c>
      <c r="E172" s="11">
        <v>1</v>
      </c>
      <c r="F172" s="11">
        <v>3.07</v>
      </c>
      <c r="G172" s="11">
        <v>1</v>
      </c>
      <c r="J172" s="7">
        <f t="shared" si="19"/>
        <v>2</v>
      </c>
      <c r="K172" s="7">
        <f t="shared" si="20"/>
        <v>2</v>
      </c>
      <c r="L172" s="7">
        <f t="shared" si="23"/>
        <v>2</v>
      </c>
      <c r="M172" s="7">
        <f t="shared" si="21"/>
        <v>1</v>
      </c>
      <c r="N172" s="7">
        <v>3</v>
      </c>
      <c r="O172" s="7">
        <v>50.81</v>
      </c>
      <c r="P172" s="6">
        <v>10</v>
      </c>
      <c r="U172" s="13">
        <v>0.74885662226020577</v>
      </c>
      <c r="V172" s="13">
        <f t="shared" si="22"/>
        <v>6.2622140774331439E-2</v>
      </c>
      <c r="W172" s="13">
        <f t="shared" si="25"/>
        <v>6.2622140774331397E-2</v>
      </c>
      <c r="X172" s="13" t="e">
        <f>#REF!*day_encoded</f>
        <v>#REF!</v>
      </c>
      <c r="Y172" s="13" t="e">
        <f>(#REF!*time_encoded)</f>
        <v>#REF!</v>
      </c>
      <c r="Z172" s="13" t="e">
        <f>(#REF!*size)</f>
        <v>#REF!</v>
      </c>
      <c r="AA172" s="13" t="e">
        <f>(#REF!*total_bill)</f>
        <v>#REF!</v>
      </c>
      <c r="AB172" s="14" t="e">
        <f t="shared" si="24"/>
        <v>#REF!</v>
      </c>
    </row>
    <row r="173" spans="1:28" x14ac:dyDescent="0.3">
      <c r="A173" s="11" t="s">
        <v>11</v>
      </c>
      <c r="B173" s="11" t="s">
        <v>8</v>
      </c>
      <c r="C173" s="11" t="s">
        <v>12</v>
      </c>
      <c r="D173" s="11" t="s">
        <v>10</v>
      </c>
      <c r="E173" s="11">
        <v>2</v>
      </c>
      <c r="F173" s="11">
        <v>20.23</v>
      </c>
      <c r="G173" s="11">
        <v>2.0099999999999998</v>
      </c>
      <c r="J173" s="7">
        <f t="shared" si="19"/>
        <v>1</v>
      </c>
      <c r="K173" s="7">
        <f t="shared" si="20"/>
        <v>1</v>
      </c>
      <c r="L173" s="7">
        <f t="shared" si="23"/>
        <v>2</v>
      </c>
      <c r="M173" s="7">
        <f t="shared" si="21"/>
        <v>1</v>
      </c>
      <c r="N173" s="7">
        <v>2</v>
      </c>
      <c r="O173" s="7">
        <v>15.81</v>
      </c>
      <c r="P173" s="6">
        <v>3.16</v>
      </c>
      <c r="U173" s="13">
        <v>0.74885662226020577</v>
      </c>
      <c r="V173" s="13">
        <f t="shared" si="22"/>
        <v>3.1311070387165719E-2</v>
      </c>
      <c r="W173" s="13">
        <f t="shared" si="25"/>
        <v>3.1311070387165699E-2</v>
      </c>
      <c r="X173" s="13" t="e">
        <f>#REF!*day_encoded</f>
        <v>#REF!</v>
      </c>
      <c r="Y173" s="13" t="e">
        <f>(#REF!*time_encoded)</f>
        <v>#REF!</v>
      </c>
      <c r="Z173" s="13" t="e">
        <f>(#REF!*size)</f>
        <v>#REF!</v>
      </c>
      <c r="AA173" s="13" t="e">
        <f>(#REF!*total_bill)</f>
        <v>#REF!</v>
      </c>
      <c r="AB173" s="14" t="e">
        <f t="shared" si="24"/>
        <v>#REF!</v>
      </c>
    </row>
    <row r="174" spans="1:28" x14ac:dyDescent="0.3">
      <c r="A174" s="11" t="s">
        <v>11</v>
      </c>
      <c r="B174" s="11" t="s">
        <v>13</v>
      </c>
      <c r="C174" s="11" t="s">
        <v>12</v>
      </c>
      <c r="D174" s="11" t="s">
        <v>10</v>
      </c>
      <c r="E174" s="11">
        <v>2</v>
      </c>
      <c r="F174" s="11">
        <v>15.01</v>
      </c>
      <c r="G174" s="11">
        <v>2.09</v>
      </c>
      <c r="J174" s="7">
        <f t="shared" si="19"/>
        <v>1</v>
      </c>
      <c r="K174" s="7">
        <f t="shared" si="20"/>
        <v>2</v>
      </c>
      <c r="L174" s="7">
        <f t="shared" si="23"/>
        <v>2</v>
      </c>
      <c r="M174" s="7">
        <f t="shared" si="21"/>
        <v>1</v>
      </c>
      <c r="N174" s="7">
        <v>2</v>
      </c>
      <c r="O174" s="7">
        <v>7.25</v>
      </c>
      <c r="P174" s="6">
        <v>5.15</v>
      </c>
      <c r="U174" s="13">
        <v>0.74885662226020577</v>
      </c>
      <c r="V174" s="13">
        <f t="shared" si="22"/>
        <v>3.1311070387165719E-2</v>
      </c>
      <c r="W174" s="13">
        <f t="shared" si="25"/>
        <v>6.2622140774331397E-2</v>
      </c>
      <c r="X174" s="13" t="e">
        <f>#REF!*day_encoded</f>
        <v>#REF!</v>
      </c>
      <c r="Y174" s="13" t="e">
        <f>(#REF!*time_encoded)</f>
        <v>#REF!</v>
      </c>
      <c r="Z174" s="13" t="e">
        <f>(#REF!*size)</f>
        <v>#REF!</v>
      </c>
      <c r="AA174" s="13" t="e">
        <f>(#REF!*total_bill)</f>
        <v>#REF!</v>
      </c>
      <c r="AB174" s="14" t="e">
        <f t="shared" si="24"/>
        <v>#REF!</v>
      </c>
    </row>
    <row r="175" spans="1:28" x14ac:dyDescent="0.3">
      <c r="A175" s="11" t="s">
        <v>11</v>
      </c>
      <c r="B175" s="11" t="s">
        <v>8</v>
      </c>
      <c r="C175" s="11" t="s">
        <v>12</v>
      </c>
      <c r="D175" s="11" t="s">
        <v>10</v>
      </c>
      <c r="E175" s="11">
        <v>2</v>
      </c>
      <c r="F175" s="11">
        <v>12.02</v>
      </c>
      <c r="G175" s="11">
        <v>1.97</v>
      </c>
      <c r="J175" s="7">
        <f t="shared" si="19"/>
        <v>1</v>
      </c>
      <c r="K175" s="7">
        <f t="shared" si="20"/>
        <v>1</v>
      </c>
      <c r="L175" s="7">
        <f t="shared" si="23"/>
        <v>2</v>
      </c>
      <c r="M175" s="7">
        <f t="shared" si="21"/>
        <v>1</v>
      </c>
      <c r="N175" s="7">
        <v>2</v>
      </c>
      <c r="O175" s="7">
        <v>31.85</v>
      </c>
      <c r="P175" s="6">
        <v>3.18</v>
      </c>
      <c r="U175" s="13">
        <v>0.74885662226020577</v>
      </c>
      <c r="V175" s="13">
        <f t="shared" si="22"/>
        <v>3.1311070387165719E-2</v>
      </c>
      <c r="W175" s="13">
        <f t="shared" si="25"/>
        <v>3.1311070387165699E-2</v>
      </c>
      <c r="X175" s="13" t="e">
        <f>#REF!*day_encoded</f>
        <v>#REF!</v>
      </c>
      <c r="Y175" s="13" t="e">
        <f>(#REF!*time_encoded)</f>
        <v>#REF!</v>
      </c>
      <c r="Z175" s="13" t="e">
        <f>(#REF!*size)</f>
        <v>#REF!</v>
      </c>
      <c r="AA175" s="13" t="e">
        <f>(#REF!*total_bill)</f>
        <v>#REF!</v>
      </c>
      <c r="AB175" s="14" t="e">
        <f t="shared" si="24"/>
        <v>#REF!</v>
      </c>
    </row>
    <row r="176" spans="1:28" x14ac:dyDescent="0.3">
      <c r="A176" s="11" t="s">
        <v>7</v>
      </c>
      <c r="B176" s="11" t="s">
        <v>8</v>
      </c>
      <c r="C176" s="11" t="s">
        <v>12</v>
      </c>
      <c r="D176" s="11" t="s">
        <v>10</v>
      </c>
      <c r="E176" s="11">
        <v>3</v>
      </c>
      <c r="F176" s="11">
        <v>17.07</v>
      </c>
      <c r="G176" s="11">
        <v>3</v>
      </c>
      <c r="J176" s="7">
        <f t="shared" si="19"/>
        <v>2</v>
      </c>
      <c r="K176" s="7">
        <f t="shared" si="20"/>
        <v>1</v>
      </c>
      <c r="L176" s="7">
        <f t="shared" si="23"/>
        <v>2</v>
      </c>
      <c r="M176" s="7">
        <f t="shared" si="21"/>
        <v>1</v>
      </c>
      <c r="N176" s="7">
        <v>2</v>
      </c>
      <c r="O176" s="7">
        <v>16.82</v>
      </c>
      <c r="P176" s="6">
        <v>4</v>
      </c>
      <c r="U176" s="13">
        <v>0.74885662226020577</v>
      </c>
      <c r="V176" s="13">
        <f t="shared" si="22"/>
        <v>6.2622140774331439E-2</v>
      </c>
      <c r="W176" s="13">
        <f t="shared" si="25"/>
        <v>3.1311070387165699E-2</v>
      </c>
      <c r="X176" s="13" t="e">
        <f>#REF!*day_encoded</f>
        <v>#REF!</v>
      </c>
      <c r="Y176" s="13" t="e">
        <f>(#REF!*time_encoded)</f>
        <v>#REF!</v>
      </c>
      <c r="Z176" s="13" t="e">
        <f>(#REF!*size)</f>
        <v>#REF!</v>
      </c>
      <c r="AA176" s="13" t="e">
        <f>(#REF!*total_bill)</f>
        <v>#REF!</v>
      </c>
      <c r="AB176" s="14" t="e">
        <f t="shared" si="24"/>
        <v>#REF!</v>
      </c>
    </row>
    <row r="177" spans="1:28" x14ac:dyDescent="0.3">
      <c r="A177" s="11" t="s">
        <v>7</v>
      </c>
      <c r="B177" s="11" t="s">
        <v>13</v>
      </c>
      <c r="C177" s="11" t="s">
        <v>12</v>
      </c>
      <c r="D177" s="11" t="s">
        <v>10</v>
      </c>
      <c r="E177" s="11">
        <v>2</v>
      </c>
      <c r="F177" s="11">
        <v>26.86</v>
      </c>
      <c r="G177" s="11">
        <v>3.14</v>
      </c>
      <c r="J177" s="7">
        <f t="shared" si="19"/>
        <v>2</v>
      </c>
      <c r="K177" s="7">
        <f t="shared" si="20"/>
        <v>2</v>
      </c>
      <c r="L177" s="7">
        <f t="shared" si="23"/>
        <v>2</v>
      </c>
      <c r="M177" s="7">
        <f t="shared" si="21"/>
        <v>1</v>
      </c>
      <c r="N177" s="7">
        <v>2</v>
      </c>
      <c r="O177" s="7">
        <v>32.9</v>
      </c>
      <c r="P177" s="6">
        <v>3.11</v>
      </c>
      <c r="U177" s="13">
        <v>0.74885662226020577</v>
      </c>
      <c r="V177" s="13">
        <f t="shared" si="22"/>
        <v>6.2622140774331439E-2</v>
      </c>
      <c r="W177" s="13">
        <f t="shared" si="25"/>
        <v>6.2622140774331397E-2</v>
      </c>
      <c r="X177" s="13" t="e">
        <f>#REF!*day_encoded</f>
        <v>#REF!</v>
      </c>
      <c r="Y177" s="13" t="e">
        <f>(#REF!*time_encoded)</f>
        <v>#REF!</v>
      </c>
      <c r="Z177" s="13" t="e">
        <f>(#REF!*size)</f>
        <v>#REF!</v>
      </c>
      <c r="AA177" s="13" t="e">
        <f>(#REF!*total_bill)</f>
        <v>#REF!</v>
      </c>
      <c r="AB177" s="14" t="e">
        <f t="shared" si="24"/>
        <v>#REF!</v>
      </c>
    </row>
    <row r="178" spans="1:28" x14ac:dyDescent="0.3">
      <c r="A178" s="11" t="s">
        <v>7</v>
      </c>
      <c r="B178" s="11" t="s">
        <v>13</v>
      </c>
      <c r="C178" s="11" t="s">
        <v>12</v>
      </c>
      <c r="D178" s="11" t="s">
        <v>10</v>
      </c>
      <c r="E178" s="11">
        <v>2</v>
      </c>
      <c r="F178" s="11">
        <v>25.28</v>
      </c>
      <c r="G178" s="11">
        <v>5</v>
      </c>
      <c r="J178" s="7">
        <f t="shared" si="19"/>
        <v>2</v>
      </c>
      <c r="K178" s="7">
        <f t="shared" si="20"/>
        <v>2</v>
      </c>
      <c r="L178" s="7">
        <f t="shared" si="23"/>
        <v>2</v>
      </c>
      <c r="M178" s="7">
        <f t="shared" si="21"/>
        <v>1</v>
      </c>
      <c r="N178" s="7">
        <v>2</v>
      </c>
      <c r="O178" s="7">
        <v>17.89</v>
      </c>
      <c r="P178" s="6">
        <v>2</v>
      </c>
      <c r="U178" s="13">
        <v>0.74885662226020577</v>
      </c>
      <c r="V178" s="13">
        <f t="shared" si="22"/>
        <v>6.2622140774331439E-2</v>
      </c>
      <c r="W178" s="13">
        <f t="shared" si="25"/>
        <v>6.2622140774331397E-2</v>
      </c>
      <c r="X178" s="13" t="e">
        <f>#REF!*day_encoded</f>
        <v>#REF!</v>
      </c>
      <c r="Y178" s="13" t="e">
        <f>(#REF!*time_encoded)</f>
        <v>#REF!</v>
      </c>
      <c r="Z178" s="13" t="e">
        <f>(#REF!*size)</f>
        <v>#REF!</v>
      </c>
      <c r="AA178" s="13" t="e">
        <f>(#REF!*total_bill)</f>
        <v>#REF!</v>
      </c>
      <c r="AB178" s="14" t="e">
        <f t="shared" si="24"/>
        <v>#REF!</v>
      </c>
    </row>
    <row r="179" spans="1:28" x14ac:dyDescent="0.3">
      <c r="A179" s="11" t="s">
        <v>7</v>
      </c>
      <c r="B179" s="11" t="s">
        <v>8</v>
      </c>
      <c r="C179" s="11" t="s">
        <v>12</v>
      </c>
      <c r="D179" s="11" t="s">
        <v>10</v>
      </c>
      <c r="E179" s="11">
        <v>2</v>
      </c>
      <c r="F179" s="11">
        <v>14.73</v>
      </c>
      <c r="G179" s="11">
        <v>2.2000000000000002</v>
      </c>
      <c r="J179" s="7">
        <f t="shared" si="19"/>
        <v>2</v>
      </c>
      <c r="K179" s="7">
        <f t="shared" si="20"/>
        <v>1</v>
      </c>
      <c r="L179" s="7">
        <f t="shared" si="23"/>
        <v>2</v>
      </c>
      <c r="M179" s="7">
        <f t="shared" si="21"/>
        <v>1</v>
      </c>
      <c r="N179" s="7">
        <v>2</v>
      </c>
      <c r="O179" s="7">
        <v>14.48</v>
      </c>
      <c r="P179" s="6">
        <v>2</v>
      </c>
      <c r="U179" s="13">
        <v>0.74885662226020577</v>
      </c>
      <c r="V179" s="13">
        <f t="shared" si="22"/>
        <v>6.2622140774331439E-2</v>
      </c>
      <c r="W179" s="13">
        <f t="shared" si="25"/>
        <v>3.1311070387165699E-2</v>
      </c>
      <c r="X179" s="13" t="e">
        <f>#REF!*day_encoded</f>
        <v>#REF!</v>
      </c>
      <c r="Y179" s="13" t="e">
        <f>(#REF!*time_encoded)</f>
        <v>#REF!</v>
      </c>
      <c r="Z179" s="13" t="e">
        <f>(#REF!*size)</f>
        <v>#REF!</v>
      </c>
      <c r="AA179" s="13" t="e">
        <f>(#REF!*total_bill)</f>
        <v>#REF!</v>
      </c>
      <c r="AB179" s="14" t="e">
        <f t="shared" si="24"/>
        <v>#REF!</v>
      </c>
    </row>
    <row r="180" spans="1:28" x14ac:dyDescent="0.3">
      <c r="A180" s="11" t="s">
        <v>11</v>
      </c>
      <c r="B180" s="11" t="s">
        <v>8</v>
      </c>
      <c r="C180" s="11" t="s">
        <v>12</v>
      </c>
      <c r="D180" s="11" t="s">
        <v>10</v>
      </c>
      <c r="E180" s="11">
        <v>2</v>
      </c>
      <c r="F180" s="11">
        <v>10.51</v>
      </c>
      <c r="G180" s="11">
        <v>1.25</v>
      </c>
      <c r="J180" s="7">
        <f t="shared" si="19"/>
        <v>1</v>
      </c>
      <c r="K180" s="7">
        <f t="shared" si="20"/>
        <v>1</v>
      </c>
      <c r="L180" s="7">
        <f t="shared" si="23"/>
        <v>2</v>
      </c>
      <c r="M180" s="7">
        <f t="shared" si="21"/>
        <v>1</v>
      </c>
      <c r="N180" s="7">
        <v>2</v>
      </c>
      <c r="O180" s="7">
        <v>9.6</v>
      </c>
      <c r="P180" s="6">
        <v>4</v>
      </c>
      <c r="U180" s="13">
        <v>0.74885662226020577</v>
      </c>
      <c r="V180" s="13">
        <f t="shared" si="22"/>
        <v>3.1311070387165719E-2</v>
      </c>
      <c r="W180" s="13">
        <f t="shared" si="25"/>
        <v>3.1311070387165699E-2</v>
      </c>
      <c r="X180" s="13" t="e">
        <f>#REF!*day_encoded</f>
        <v>#REF!</v>
      </c>
      <c r="Y180" s="13" t="e">
        <f>(#REF!*time_encoded)</f>
        <v>#REF!</v>
      </c>
      <c r="Z180" s="13" t="e">
        <f>(#REF!*size)</f>
        <v>#REF!</v>
      </c>
      <c r="AA180" s="13" t="e">
        <f>(#REF!*total_bill)</f>
        <v>#REF!</v>
      </c>
      <c r="AB180" s="14" t="e">
        <f t="shared" si="24"/>
        <v>#REF!</v>
      </c>
    </row>
    <row r="181" spans="1:28" x14ac:dyDescent="0.3">
      <c r="A181" s="11" t="s">
        <v>11</v>
      </c>
      <c r="B181" s="11" t="s">
        <v>13</v>
      </c>
      <c r="C181" s="11" t="s">
        <v>12</v>
      </c>
      <c r="D181" s="11" t="s">
        <v>10</v>
      </c>
      <c r="E181" s="11">
        <v>2</v>
      </c>
      <c r="F181" s="11">
        <v>17.920000000000002</v>
      </c>
      <c r="G181" s="11">
        <v>3.08</v>
      </c>
      <c r="J181" s="7">
        <f t="shared" si="19"/>
        <v>1</v>
      </c>
      <c r="K181" s="7">
        <f t="shared" si="20"/>
        <v>2</v>
      </c>
      <c r="L181" s="7">
        <f t="shared" si="23"/>
        <v>2</v>
      </c>
      <c r="M181" s="7">
        <f t="shared" si="21"/>
        <v>1</v>
      </c>
      <c r="N181" s="7">
        <v>2</v>
      </c>
      <c r="O181" s="7">
        <v>34.630000000000003</v>
      </c>
      <c r="P181" s="6">
        <v>3.55</v>
      </c>
      <c r="U181" s="13">
        <v>0.74885662226020577</v>
      </c>
      <c r="V181" s="13">
        <f t="shared" si="22"/>
        <v>3.1311070387165719E-2</v>
      </c>
      <c r="W181" s="13">
        <f t="shared" si="25"/>
        <v>6.2622140774331397E-2</v>
      </c>
      <c r="X181" s="13" t="e">
        <f>#REF!*day_encoded</f>
        <v>#REF!</v>
      </c>
      <c r="Y181" s="13" t="e">
        <f>(#REF!*time_encoded)</f>
        <v>#REF!</v>
      </c>
      <c r="Z181" s="13" t="e">
        <f>(#REF!*size)</f>
        <v>#REF!</v>
      </c>
      <c r="AA181" s="13" t="e">
        <f>(#REF!*total_bill)</f>
        <v>#REF!</v>
      </c>
      <c r="AB181" s="14" t="e">
        <f t="shared" si="24"/>
        <v>#REF!</v>
      </c>
    </row>
    <row r="182" spans="1:28" x14ac:dyDescent="0.3">
      <c r="A182" s="11" t="s">
        <v>7</v>
      </c>
      <c r="B182" s="11" t="s">
        <v>13</v>
      </c>
      <c r="C182" s="11" t="s">
        <v>12</v>
      </c>
      <c r="D182" s="11" t="s">
        <v>10</v>
      </c>
      <c r="E182" s="11">
        <v>3</v>
      </c>
      <c r="F182" s="11">
        <v>44.3</v>
      </c>
      <c r="G182" s="11">
        <v>2.5</v>
      </c>
      <c r="J182" s="7">
        <f t="shared" si="19"/>
        <v>2</v>
      </c>
      <c r="K182" s="7">
        <f t="shared" si="20"/>
        <v>2</v>
      </c>
      <c r="L182" s="7">
        <f t="shared" si="23"/>
        <v>2</v>
      </c>
      <c r="M182" s="7">
        <f t="shared" si="21"/>
        <v>1</v>
      </c>
      <c r="N182" s="7">
        <v>4</v>
      </c>
      <c r="O182" s="7">
        <v>34.65</v>
      </c>
      <c r="P182" s="6">
        <v>3.68</v>
      </c>
      <c r="U182" s="13">
        <v>0.74885662226020577</v>
      </c>
      <c r="V182" s="13">
        <f t="shared" si="22"/>
        <v>6.2622140774331439E-2</v>
      </c>
      <c r="W182" s="13">
        <f t="shared" si="25"/>
        <v>6.2622140774331397E-2</v>
      </c>
      <c r="X182" s="13" t="e">
        <f>#REF!*day_encoded</f>
        <v>#REF!</v>
      </c>
      <c r="Y182" s="13" t="e">
        <f>(#REF!*time_encoded)</f>
        <v>#REF!</v>
      </c>
      <c r="Z182" s="13" t="e">
        <f>(#REF!*size)</f>
        <v>#REF!</v>
      </c>
      <c r="AA182" s="13" t="e">
        <f>(#REF!*total_bill)</f>
        <v>#REF!</v>
      </c>
      <c r="AB182" s="14" t="e">
        <f t="shared" si="24"/>
        <v>#REF!</v>
      </c>
    </row>
    <row r="183" spans="1:28" x14ac:dyDescent="0.3">
      <c r="A183" s="11" t="s">
        <v>7</v>
      </c>
      <c r="B183" s="11" t="s">
        <v>13</v>
      </c>
      <c r="C183" s="11" t="s">
        <v>12</v>
      </c>
      <c r="D183" s="11" t="s">
        <v>10</v>
      </c>
      <c r="E183" s="11">
        <v>2</v>
      </c>
      <c r="F183" s="11">
        <v>22.42</v>
      </c>
      <c r="G183" s="11">
        <v>3.48</v>
      </c>
      <c r="J183" s="7">
        <f t="shared" si="19"/>
        <v>2</v>
      </c>
      <c r="K183" s="7">
        <f t="shared" si="20"/>
        <v>2</v>
      </c>
      <c r="L183" s="7">
        <f t="shared" si="23"/>
        <v>2</v>
      </c>
      <c r="M183" s="7">
        <f t="shared" si="21"/>
        <v>1</v>
      </c>
      <c r="N183" s="7">
        <v>2</v>
      </c>
      <c r="O183" s="7">
        <v>23.33</v>
      </c>
      <c r="P183" s="6">
        <v>5.65</v>
      </c>
      <c r="U183" s="13">
        <v>0.74885662226020577</v>
      </c>
      <c r="V183" s="13">
        <f t="shared" si="22"/>
        <v>6.2622140774331439E-2</v>
      </c>
      <c r="W183" s="13">
        <f t="shared" si="25"/>
        <v>6.2622140774331397E-2</v>
      </c>
      <c r="X183" s="13" t="e">
        <f>#REF!*day_encoded</f>
        <v>#REF!</v>
      </c>
      <c r="Y183" s="13" t="e">
        <f>(#REF!*time_encoded)</f>
        <v>#REF!</v>
      </c>
      <c r="Z183" s="13" t="e">
        <f>(#REF!*size)</f>
        <v>#REF!</v>
      </c>
      <c r="AA183" s="13" t="e">
        <f>(#REF!*total_bill)</f>
        <v>#REF!</v>
      </c>
      <c r="AB183" s="14" t="e">
        <f t="shared" si="24"/>
        <v>#REF!</v>
      </c>
    </row>
    <row r="184" spans="1:28" x14ac:dyDescent="0.3">
      <c r="A184" s="11" t="s">
        <v>7</v>
      </c>
      <c r="B184" s="11" t="s">
        <v>8</v>
      </c>
      <c r="C184" s="11" t="s">
        <v>12</v>
      </c>
      <c r="D184" s="11" t="s">
        <v>10</v>
      </c>
      <c r="E184" s="11">
        <v>2</v>
      </c>
      <c r="F184" s="11">
        <v>20.92</v>
      </c>
      <c r="G184" s="11">
        <v>4.08</v>
      </c>
      <c r="J184" s="7">
        <f t="shared" si="19"/>
        <v>2</v>
      </c>
      <c r="K184" s="7">
        <f t="shared" si="20"/>
        <v>1</v>
      </c>
      <c r="L184" s="7">
        <f t="shared" si="23"/>
        <v>2</v>
      </c>
      <c r="M184" s="7">
        <f t="shared" si="21"/>
        <v>1</v>
      </c>
      <c r="N184" s="7">
        <v>3</v>
      </c>
      <c r="O184" s="7">
        <v>45.35</v>
      </c>
      <c r="P184" s="6">
        <v>3.5</v>
      </c>
      <c r="U184" s="13">
        <v>0.74885662226020577</v>
      </c>
      <c r="V184" s="13">
        <f t="shared" si="22"/>
        <v>6.2622140774331439E-2</v>
      </c>
      <c r="W184" s="13">
        <f t="shared" si="25"/>
        <v>3.1311070387165699E-2</v>
      </c>
      <c r="X184" s="13" t="e">
        <f>#REF!*day_encoded</f>
        <v>#REF!</v>
      </c>
      <c r="Y184" s="13" t="e">
        <f>(#REF!*time_encoded)</f>
        <v>#REF!</v>
      </c>
      <c r="Z184" s="13" t="e">
        <f>(#REF!*size)</f>
        <v>#REF!</v>
      </c>
      <c r="AA184" s="13" t="e">
        <f>(#REF!*total_bill)</f>
        <v>#REF!</v>
      </c>
      <c r="AB184" s="14" t="e">
        <f t="shared" si="24"/>
        <v>#REF!</v>
      </c>
    </row>
    <row r="185" spans="1:28" x14ac:dyDescent="0.3">
      <c r="A185" s="11" t="s">
        <v>11</v>
      </c>
      <c r="B185" s="11" t="s">
        <v>13</v>
      </c>
      <c r="C185" s="11" t="s">
        <v>12</v>
      </c>
      <c r="D185" s="11" t="s">
        <v>10</v>
      </c>
      <c r="E185" s="11">
        <v>2</v>
      </c>
      <c r="F185" s="11">
        <v>15.36</v>
      </c>
      <c r="G185" s="11">
        <v>1.64</v>
      </c>
      <c r="J185" s="7">
        <f t="shared" si="19"/>
        <v>1</v>
      </c>
      <c r="K185" s="7">
        <f t="shared" si="20"/>
        <v>2</v>
      </c>
      <c r="L185" s="7">
        <f t="shared" si="23"/>
        <v>2</v>
      </c>
      <c r="M185" s="7">
        <f t="shared" si="21"/>
        <v>1</v>
      </c>
      <c r="N185" s="7">
        <v>4</v>
      </c>
      <c r="O185" s="7">
        <v>23.17</v>
      </c>
      <c r="P185" s="6">
        <v>6.5</v>
      </c>
      <c r="U185" s="13">
        <v>0.74885662226020577</v>
      </c>
      <c r="V185" s="13">
        <f t="shared" si="22"/>
        <v>3.1311070387165719E-2</v>
      </c>
      <c r="W185" s="13">
        <f t="shared" si="25"/>
        <v>6.2622140774331397E-2</v>
      </c>
      <c r="X185" s="13" t="e">
        <f>#REF!*day_encoded</f>
        <v>#REF!</v>
      </c>
      <c r="Y185" s="13" t="e">
        <f>(#REF!*time_encoded)</f>
        <v>#REF!</v>
      </c>
      <c r="Z185" s="13" t="e">
        <f>(#REF!*size)</f>
        <v>#REF!</v>
      </c>
      <c r="AA185" s="13" t="e">
        <f>(#REF!*total_bill)</f>
        <v>#REF!</v>
      </c>
      <c r="AB185" s="14" t="e">
        <f t="shared" si="24"/>
        <v>#REF!</v>
      </c>
    </row>
    <row r="186" spans="1:28" x14ac:dyDescent="0.3">
      <c r="A186" s="11" t="s">
        <v>11</v>
      </c>
      <c r="B186" s="11" t="s">
        <v>13</v>
      </c>
      <c r="C186" s="11" t="s">
        <v>12</v>
      </c>
      <c r="D186" s="11" t="s">
        <v>10</v>
      </c>
      <c r="E186" s="11">
        <v>2</v>
      </c>
      <c r="F186" s="11">
        <v>20.49</v>
      </c>
      <c r="G186" s="11">
        <v>4.0599999999999996</v>
      </c>
      <c r="J186" s="7">
        <f t="shared" si="19"/>
        <v>1</v>
      </c>
      <c r="K186" s="7">
        <f t="shared" si="20"/>
        <v>2</v>
      </c>
      <c r="L186" s="7">
        <f t="shared" si="23"/>
        <v>2</v>
      </c>
      <c r="M186" s="7">
        <f t="shared" si="21"/>
        <v>1</v>
      </c>
      <c r="N186" s="7">
        <v>2</v>
      </c>
      <c r="O186" s="7">
        <v>40.549999999999997</v>
      </c>
      <c r="P186" s="6">
        <v>3</v>
      </c>
      <c r="U186" s="13">
        <v>0.74885662226020577</v>
      </c>
      <c r="V186" s="13">
        <f t="shared" si="22"/>
        <v>3.1311070387165719E-2</v>
      </c>
      <c r="W186" s="13">
        <f t="shared" si="25"/>
        <v>6.2622140774331397E-2</v>
      </c>
      <c r="X186" s="13" t="e">
        <f>#REF!*day_encoded</f>
        <v>#REF!</v>
      </c>
      <c r="Y186" s="13" t="e">
        <f>(#REF!*time_encoded)</f>
        <v>#REF!</v>
      </c>
      <c r="Z186" s="13" t="e">
        <f>(#REF!*size)</f>
        <v>#REF!</v>
      </c>
      <c r="AA186" s="13" t="e">
        <f>(#REF!*total_bill)</f>
        <v>#REF!</v>
      </c>
      <c r="AB186" s="14" t="e">
        <f t="shared" si="24"/>
        <v>#REF!</v>
      </c>
    </row>
    <row r="187" spans="1:28" x14ac:dyDescent="0.3">
      <c r="A187" s="11" t="s">
        <v>11</v>
      </c>
      <c r="B187" s="11" t="s">
        <v>13</v>
      </c>
      <c r="C187" s="11" t="s">
        <v>12</v>
      </c>
      <c r="D187" s="11" t="s">
        <v>10</v>
      </c>
      <c r="E187" s="11">
        <v>2</v>
      </c>
      <c r="F187" s="11">
        <v>25.21</v>
      </c>
      <c r="G187" s="11">
        <v>4.29</v>
      </c>
      <c r="J187" s="7">
        <f t="shared" si="19"/>
        <v>1</v>
      </c>
      <c r="K187" s="7">
        <f t="shared" si="20"/>
        <v>2</v>
      </c>
      <c r="L187" s="7">
        <f t="shared" si="23"/>
        <v>2</v>
      </c>
      <c r="M187" s="7">
        <f t="shared" si="21"/>
        <v>1</v>
      </c>
      <c r="N187" s="7">
        <v>5</v>
      </c>
      <c r="O187" s="7">
        <v>20.69</v>
      </c>
      <c r="P187" s="6">
        <v>5</v>
      </c>
      <c r="U187" s="13">
        <v>0.74885662226020577</v>
      </c>
      <c r="V187" s="13">
        <f t="shared" si="22"/>
        <v>3.1311070387165719E-2</v>
      </c>
      <c r="W187" s="13">
        <f t="shared" si="25"/>
        <v>6.2622140774331397E-2</v>
      </c>
      <c r="X187" s="13" t="e">
        <f>#REF!*day_encoded</f>
        <v>#REF!</v>
      </c>
      <c r="Y187" s="13" t="e">
        <f>(#REF!*time_encoded)</f>
        <v>#REF!</v>
      </c>
      <c r="Z187" s="13" t="e">
        <f>(#REF!*size)</f>
        <v>#REF!</v>
      </c>
      <c r="AA187" s="13" t="e">
        <f>(#REF!*total_bill)</f>
        <v>#REF!</v>
      </c>
      <c r="AB187" s="14" t="e">
        <f t="shared" si="24"/>
        <v>#REF!</v>
      </c>
    </row>
    <row r="188" spans="1:28" x14ac:dyDescent="0.3">
      <c r="A188" s="11" t="s">
        <v>11</v>
      </c>
      <c r="B188" s="11" t="s">
        <v>8</v>
      </c>
      <c r="C188" s="11" t="s">
        <v>12</v>
      </c>
      <c r="D188" s="11" t="s">
        <v>10</v>
      </c>
      <c r="E188" s="11">
        <v>2</v>
      </c>
      <c r="F188" s="11">
        <v>18.239999999999998</v>
      </c>
      <c r="G188" s="11">
        <v>3.76</v>
      </c>
      <c r="J188" s="7">
        <f t="shared" si="19"/>
        <v>1</v>
      </c>
      <c r="K188" s="7">
        <f t="shared" si="20"/>
        <v>1</v>
      </c>
      <c r="L188" s="7">
        <f t="shared" si="23"/>
        <v>2</v>
      </c>
      <c r="M188" s="7">
        <f t="shared" si="21"/>
        <v>1</v>
      </c>
      <c r="N188" s="7">
        <v>3</v>
      </c>
      <c r="O188" s="7">
        <v>20.9</v>
      </c>
      <c r="P188" s="6">
        <v>3.5</v>
      </c>
      <c r="U188" s="13">
        <v>0.74885662226020577</v>
      </c>
      <c r="V188" s="13">
        <f t="shared" si="22"/>
        <v>3.1311070387165719E-2</v>
      </c>
      <c r="W188" s="13">
        <f t="shared" si="25"/>
        <v>3.1311070387165699E-2</v>
      </c>
      <c r="X188" s="13" t="e">
        <f>#REF!*day_encoded</f>
        <v>#REF!</v>
      </c>
      <c r="Y188" s="13" t="e">
        <f>(#REF!*time_encoded)</f>
        <v>#REF!</v>
      </c>
      <c r="Z188" s="13" t="e">
        <f>(#REF!*size)</f>
        <v>#REF!</v>
      </c>
      <c r="AA188" s="13" t="e">
        <f>(#REF!*total_bill)</f>
        <v>#REF!</v>
      </c>
      <c r="AB188" s="14" t="e">
        <f t="shared" si="24"/>
        <v>#REF!</v>
      </c>
    </row>
    <row r="189" spans="1:28" x14ac:dyDescent="0.3">
      <c r="A189" s="11" t="s">
        <v>7</v>
      </c>
      <c r="B189" s="11" t="s">
        <v>13</v>
      </c>
      <c r="C189" s="11" t="s">
        <v>12</v>
      </c>
      <c r="D189" s="11" t="s">
        <v>10</v>
      </c>
      <c r="E189" s="11">
        <v>2</v>
      </c>
      <c r="F189" s="11">
        <v>14.31</v>
      </c>
      <c r="G189" s="11">
        <v>4</v>
      </c>
      <c r="J189" s="7">
        <f t="shared" si="19"/>
        <v>2</v>
      </c>
      <c r="K189" s="7">
        <f t="shared" si="20"/>
        <v>2</v>
      </c>
      <c r="L189" s="7">
        <f t="shared" si="23"/>
        <v>2</v>
      </c>
      <c r="M189" s="7">
        <f t="shared" si="21"/>
        <v>1</v>
      </c>
      <c r="N189" s="7">
        <v>5</v>
      </c>
      <c r="O189" s="7">
        <v>30.46</v>
      </c>
      <c r="P189" s="6">
        <v>2</v>
      </c>
      <c r="U189" s="13">
        <v>0.74885662226020577</v>
      </c>
      <c r="V189" s="13">
        <f t="shared" si="22"/>
        <v>6.2622140774331439E-2</v>
      </c>
      <c r="W189" s="13">
        <f t="shared" si="25"/>
        <v>6.2622140774331397E-2</v>
      </c>
      <c r="X189" s="13" t="e">
        <f>#REF!*day_encoded</f>
        <v>#REF!</v>
      </c>
      <c r="Y189" s="13" t="e">
        <f>(#REF!*time_encoded)</f>
        <v>#REF!</v>
      </c>
      <c r="Z189" s="13" t="e">
        <f>(#REF!*size)</f>
        <v>#REF!</v>
      </c>
      <c r="AA189" s="13" t="e">
        <f>(#REF!*total_bill)</f>
        <v>#REF!</v>
      </c>
      <c r="AB189" s="14" t="e">
        <f t="shared" si="24"/>
        <v>#REF!</v>
      </c>
    </row>
    <row r="190" spans="1:28" x14ac:dyDescent="0.3">
      <c r="A190" s="11" t="s">
        <v>11</v>
      </c>
      <c r="B190" s="11" t="s">
        <v>8</v>
      </c>
      <c r="C190" s="11" t="s">
        <v>12</v>
      </c>
      <c r="D190" s="11" t="s">
        <v>10</v>
      </c>
      <c r="E190" s="11">
        <v>2</v>
      </c>
      <c r="F190" s="11">
        <v>14</v>
      </c>
      <c r="G190" s="11">
        <v>3</v>
      </c>
      <c r="J190" s="7">
        <f t="shared" si="19"/>
        <v>1</v>
      </c>
      <c r="K190" s="7">
        <f t="shared" si="20"/>
        <v>1</v>
      </c>
      <c r="L190" s="7">
        <f t="shared" si="23"/>
        <v>2</v>
      </c>
      <c r="M190" s="7">
        <f t="shared" si="21"/>
        <v>1</v>
      </c>
      <c r="N190" s="7">
        <v>3</v>
      </c>
      <c r="O190" s="7">
        <v>18.149999999999999</v>
      </c>
      <c r="P190" s="6">
        <v>3.5</v>
      </c>
      <c r="U190" s="13">
        <v>0.74885662226020577</v>
      </c>
      <c r="V190" s="13">
        <f t="shared" si="22"/>
        <v>3.1311070387165719E-2</v>
      </c>
      <c r="W190" s="13">
        <f t="shared" si="25"/>
        <v>3.1311070387165699E-2</v>
      </c>
      <c r="X190" s="13" t="e">
        <f>#REF!*day_encoded</f>
        <v>#REF!</v>
      </c>
      <c r="Y190" s="13" t="e">
        <f>(#REF!*time_encoded)</f>
        <v>#REF!</v>
      </c>
      <c r="Z190" s="13" t="e">
        <f>(#REF!*size)</f>
        <v>#REF!</v>
      </c>
      <c r="AA190" s="13" t="e">
        <f>(#REF!*total_bill)</f>
        <v>#REF!</v>
      </c>
      <c r="AB190" s="14" t="e">
        <f t="shared" si="24"/>
        <v>#REF!</v>
      </c>
    </row>
    <row r="191" spans="1:28" x14ac:dyDescent="0.3">
      <c r="A191" s="11" t="s">
        <v>7</v>
      </c>
      <c r="B191" s="11" t="s">
        <v>8</v>
      </c>
      <c r="C191" s="11" t="s">
        <v>12</v>
      </c>
      <c r="D191" s="11" t="s">
        <v>10</v>
      </c>
      <c r="E191" s="11">
        <v>1</v>
      </c>
      <c r="F191" s="11">
        <v>7.25</v>
      </c>
      <c r="G191" s="11">
        <v>1</v>
      </c>
      <c r="J191" s="7">
        <f t="shared" si="19"/>
        <v>2</v>
      </c>
      <c r="K191" s="7">
        <f t="shared" si="20"/>
        <v>1</v>
      </c>
      <c r="L191" s="7">
        <f t="shared" si="23"/>
        <v>2</v>
      </c>
      <c r="M191" s="7">
        <f t="shared" si="21"/>
        <v>1</v>
      </c>
      <c r="N191" s="7">
        <v>3</v>
      </c>
      <c r="O191" s="7">
        <v>23.1</v>
      </c>
      <c r="P191" s="6">
        <v>4</v>
      </c>
      <c r="U191" s="13">
        <v>0.74885662226020577</v>
      </c>
      <c r="V191" s="13">
        <f t="shared" si="22"/>
        <v>6.2622140774331439E-2</v>
      </c>
      <c r="W191" s="13">
        <f t="shared" si="25"/>
        <v>3.1311070387165699E-2</v>
      </c>
      <c r="X191" s="13" t="e">
        <f>#REF!*day_encoded</f>
        <v>#REF!</v>
      </c>
      <c r="Y191" s="13" t="e">
        <f>(#REF!*time_encoded)</f>
        <v>#REF!</v>
      </c>
      <c r="Z191" s="13" t="e">
        <f>(#REF!*size)</f>
        <v>#REF!</v>
      </c>
      <c r="AA191" s="13" t="e">
        <f>(#REF!*total_bill)</f>
        <v>#REF!</v>
      </c>
      <c r="AB191" s="14" t="e">
        <f t="shared" si="24"/>
        <v>#REF!</v>
      </c>
    </row>
    <row r="192" spans="1:28" x14ac:dyDescent="0.3">
      <c r="A192" s="11" t="s">
        <v>7</v>
      </c>
      <c r="B192" s="11" t="s">
        <v>13</v>
      </c>
      <c r="C192" s="11" t="s">
        <v>12</v>
      </c>
      <c r="D192" s="11" t="s">
        <v>10</v>
      </c>
      <c r="E192" s="11">
        <v>2</v>
      </c>
      <c r="F192" s="11">
        <v>10.59</v>
      </c>
      <c r="G192" s="11">
        <v>1.61</v>
      </c>
      <c r="J192" s="7">
        <f t="shared" si="19"/>
        <v>2</v>
      </c>
      <c r="K192" s="7">
        <f t="shared" si="20"/>
        <v>2</v>
      </c>
      <c r="L192" s="7">
        <f t="shared" si="23"/>
        <v>2</v>
      </c>
      <c r="M192" s="7">
        <f t="shared" si="21"/>
        <v>1</v>
      </c>
      <c r="N192" s="7">
        <v>2</v>
      </c>
      <c r="O192" s="7">
        <v>15.69</v>
      </c>
      <c r="P192" s="6">
        <v>1.5</v>
      </c>
      <c r="U192" s="13">
        <v>0.74885662226020577</v>
      </c>
      <c r="V192" s="13">
        <f t="shared" si="22"/>
        <v>6.2622140774331439E-2</v>
      </c>
      <c r="W192" s="13">
        <f t="shared" si="25"/>
        <v>6.2622140774331397E-2</v>
      </c>
      <c r="X192" s="13" t="e">
        <f>#REF!*day_encoded</f>
        <v>#REF!</v>
      </c>
      <c r="Y192" s="13" t="e">
        <f>(#REF!*time_encoded)</f>
        <v>#REF!</v>
      </c>
      <c r="Z192" s="13" t="e">
        <f>(#REF!*size)</f>
        <v>#REF!</v>
      </c>
      <c r="AA192" s="13" t="e">
        <f>(#REF!*total_bill)</f>
        <v>#REF!</v>
      </c>
      <c r="AB192" s="14" t="e">
        <f t="shared" si="24"/>
        <v>#REF!</v>
      </c>
    </row>
    <row r="193" spans="1:28" x14ac:dyDescent="0.3">
      <c r="A193" s="11" t="s">
        <v>7</v>
      </c>
      <c r="B193" s="11" t="s">
        <v>13</v>
      </c>
      <c r="C193" s="11" t="s">
        <v>12</v>
      </c>
      <c r="D193" s="11" t="s">
        <v>10</v>
      </c>
      <c r="E193" s="11">
        <v>2</v>
      </c>
      <c r="F193" s="11">
        <v>10.63</v>
      </c>
      <c r="G193" s="11">
        <v>2</v>
      </c>
      <c r="J193" s="7">
        <f t="shared" si="19"/>
        <v>2</v>
      </c>
      <c r="K193" s="7">
        <f t="shared" si="20"/>
        <v>2</v>
      </c>
      <c r="L193" s="7">
        <f t="shared" si="23"/>
        <v>2</v>
      </c>
      <c r="M193" s="7">
        <f t="shared" si="21"/>
        <v>1</v>
      </c>
      <c r="N193" s="7">
        <v>2</v>
      </c>
      <c r="O193" s="7">
        <v>19.809999999999999</v>
      </c>
      <c r="P193" s="6">
        <v>4.1900000000000004</v>
      </c>
      <c r="U193" s="13">
        <v>0.74885662226020577</v>
      </c>
      <c r="V193" s="13">
        <f t="shared" si="22"/>
        <v>6.2622140774331439E-2</v>
      </c>
      <c r="W193" s="13">
        <f t="shared" si="25"/>
        <v>6.2622140774331397E-2</v>
      </c>
      <c r="X193" s="13" t="e">
        <f>#REF!*day_encoded</f>
        <v>#REF!</v>
      </c>
      <c r="Y193" s="13" t="e">
        <f>(#REF!*time_encoded)</f>
        <v>#REF!</v>
      </c>
      <c r="Z193" s="13" t="e">
        <f>(#REF!*size)</f>
        <v>#REF!</v>
      </c>
      <c r="AA193" s="13" t="e">
        <f>(#REF!*total_bill)</f>
        <v>#REF!</v>
      </c>
      <c r="AB193" s="14" t="e">
        <f t="shared" si="24"/>
        <v>#REF!</v>
      </c>
    </row>
    <row r="194" spans="1:28" x14ac:dyDescent="0.3">
      <c r="A194" s="11" t="s">
        <v>11</v>
      </c>
      <c r="B194" s="11" t="s">
        <v>13</v>
      </c>
      <c r="C194" s="11" t="s">
        <v>12</v>
      </c>
      <c r="D194" s="11" t="s">
        <v>10</v>
      </c>
      <c r="E194" s="11">
        <v>3</v>
      </c>
      <c r="F194" s="11">
        <v>50.81</v>
      </c>
      <c r="G194" s="11">
        <v>10</v>
      </c>
      <c r="J194" s="7">
        <f t="shared" ref="J194:J244" si="26">IF(A194="Male",1,2)</f>
        <v>1</v>
      </c>
      <c r="K194" s="7">
        <f t="shared" ref="K194:K244" si="27">IF(B194="No",1,2)</f>
        <v>2</v>
      </c>
      <c r="L194" s="7">
        <f t="shared" si="23"/>
        <v>2</v>
      </c>
      <c r="M194" s="7">
        <f t="shared" ref="M194:M244" si="28">IF(D194="Dinner",1,2)</f>
        <v>1</v>
      </c>
      <c r="N194" s="7">
        <v>2</v>
      </c>
      <c r="O194" s="7">
        <v>28.44</v>
      </c>
      <c r="P194" s="6">
        <v>2.56</v>
      </c>
      <c r="U194" s="13">
        <v>0.74885662226020577</v>
      </c>
      <c r="V194" s="13">
        <f t="shared" ref="V194:V244" si="29">$S$13*sex_encoded</f>
        <v>3.1311070387165719E-2</v>
      </c>
      <c r="W194" s="13">
        <f t="shared" si="25"/>
        <v>6.2622140774331397E-2</v>
      </c>
      <c r="X194" s="13" t="e">
        <f>#REF!*day_encoded</f>
        <v>#REF!</v>
      </c>
      <c r="Y194" s="13" t="e">
        <f>(#REF!*time_encoded)</f>
        <v>#REF!</v>
      </c>
      <c r="Z194" s="13" t="e">
        <f>(#REF!*size)</f>
        <v>#REF!</v>
      </c>
      <c r="AA194" s="13" t="e">
        <f>(#REF!*total_bill)</f>
        <v>#REF!</v>
      </c>
      <c r="AB194" s="14" t="e">
        <f t="shared" si="24"/>
        <v>#REF!</v>
      </c>
    </row>
    <row r="195" spans="1:28" x14ac:dyDescent="0.3">
      <c r="A195" s="11" t="s">
        <v>11</v>
      </c>
      <c r="B195" s="11" t="s">
        <v>13</v>
      </c>
      <c r="C195" s="11" t="s">
        <v>12</v>
      </c>
      <c r="D195" s="11" t="s">
        <v>10</v>
      </c>
      <c r="E195" s="11">
        <v>2</v>
      </c>
      <c r="F195" s="11">
        <v>15.81</v>
      </c>
      <c r="G195" s="11">
        <v>3.16</v>
      </c>
      <c r="J195" s="7">
        <f t="shared" si="26"/>
        <v>1</v>
      </c>
      <c r="K195" s="7">
        <f t="shared" si="27"/>
        <v>2</v>
      </c>
      <c r="L195" s="7">
        <f t="shared" ref="L195:L244" si="30">IF(C195="Sun",1,IF(C195="sat",2,IF(C195="thur",3,4)))</f>
        <v>2</v>
      </c>
      <c r="M195" s="7">
        <f t="shared" si="28"/>
        <v>1</v>
      </c>
      <c r="N195" s="7">
        <v>2</v>
      </c>
      <c r="O195" s="7">
        <v>15.48</v>
      </c>
      <c r="P195" s="6">
        <v>2.02</v>
      </c>
      <c r="U195" s="13">
        <v>0.74885662226020577</v>
      </c>
      <c r="V195" s="13">
        <f t="shared" si="29"/>
        <v>3.1311070387165719E-2</v>
      </c>
      <c r="W195" s="13">
        <f t="shared" si="25"/>
        <v>6.2622140774331397E-2</v>
      </c>
      <c r="X195" s="13" t="e">
        <f>#REF!*day_encoded</f>
        <v>#REF!</v>
      </c>
      <c r="Y195" s="13" t="e">
        <f>(#REF!*time_encoded)</f>
        <v>#REF!</v>
      </c>
      <c r="Z195" s="13" t="e">
        <f>(#REF!*size)</f>
        <v>#REF!</v>
      </c>
      <c r="AA195" s="13" t="e">
        <f>(#REF!*total_bill)</f>
        <v>#REF!</v>
      </c>
      <c r="AB195" s="14" t="e">
        <f t="shared" ref="AB195:AB244" si="31">U195+V195+W195+X195+Y195+Z195+AA195</f>
        <v>#REF!</v>
      </c>
    </row>
    <row r="196" spans="1:28" x14ac:dyDescent="0.3">
      <c r="A196" s="11" t="s">
        <v>11</v>
      </c>
      <c r="B196" s="11" t="s">
        <v>13</v>
      </c>
      <c r="C196" s="11" t="s">
        <v>12</v>
      </c>
      <c r="D196" s="11" t="s">
        <v>10</v>
      </c>
      <c r="E196" s="11">
        <v>3</v>
      </c>
      <c r="F196" s="11">
        <v>26.59</v>
      </c>
      <c r="G196" s="11">
        <v>3.41</v>
      </c>
      <c r="J196" s="7">
        <f t="shared" si="26"/>
        <v>1</v>
      </c>
      <c r="K196" s="7">
        <f t="shared" si="27"/>
        <v>2</v>
      </c>
      <c r="L196" s="7">
        <f t="shared" si="30"/>
        <v>2</v>
      </c>
      <c r="M196" s="7">
        <f t="shared" si="28"/>
        <v>1</v>
      </c>
      <c r="N196" s="7">
        <v>2</v>
      </c>
      <c r="O196" s="7">
        <v>16.579999999999998</v>
      </c>
      <c r="P196" s="6">
        <v>4</v>
      </c>
      <c r="U196" s="13">
        <v>0.74885662226020577</v>
      </c>
      <c r="V196" s="13">
        <f t="shared" si="29"/>
        <v>3.1311070387165719E-2</v>
      </c>
      <c r="W196" s="13">
        <f t="shared" si="25"/>
        <v>6.2622140774331397E-2</v>
      </c>
      <c r="X196" s="13" t="e">
        <f>#REF!*day_encoded</f>
        <v>#REF!</v>
      </c>
      <c r="Y196" s="13" t="e">
        <f>(#REF!*time_encoded)</f>
        <v>#REF!</v>
      </c>
      <c r="Z196" s="13" t="e">
        <f>(#REF!*size)</f>
        <v>#REF!</v>
      </c>
      <c r="AA196" s="13" t="e">
        <f>(#REF!*total_bill)</f>
        <v>#REF!</v>
      </c>
      <c r="AB196" s="14" t="e">
        <f t="shared" si="31"/>
        <v>#REF!</v>
      </c>
    </row>
    <row r="197" spans="1:28" x14ac:dyDescent="0.3">
      <c r="A197" s="11" t="s">
        <v>11</v>
      </c>
      <c r="B197" s="11" t="s">
        <v>13</v>
      </c>
      <c r="C197" s="11" t="s">
        <v>12</v>
      </c>
      <c r="D197" s="11" t="s">
        <v>10</v>
      </c>
      <c r="E197" s="11">
        <v>4</v>
      </c>
      <c r="F197" s="11">
        <v>38.729999999999997</v>
      </c>
      <c r="G197" s="11">
        <v>3</v>
      </c>
      <c r="J197" s="7">
        <f t="shared" si="26"/>
        <v>1</v>
      </c>
      <c r="K197" s="7">
        <f t="shared" si="27"/>
        <v>2</v>
      </c>
      <c r="L197" s="7">
        <f t="shared" si="30"/>
        <v>2</v>
      </c>
      <c r="M197" s="7">
        <f t="shared" si="28"/>
        <v>1</v>
      </c>
      <c r="N197" s="7">
        <v>2</v>
      </c>
      <c r="O197" s="7">
        <v>7.56</v>
      </c>
      <c r="P197" s="6">
        <v>1.44</v>
      </c>
      <c r="U197" s="13">
        <v>0.74885662226020577</v>
      </c>
      <c r="V197" s="13">
        <f t="shared" si="29"/>
        <v>3.1311070387165719E-2</v>
      </c>
      <c r="W197" s="13">
        <f t="shared" si="25"/>
        <v>6.2622140774331397E-2</v>
      </c>
      <c r="X197" s="13" t="e">
        <f>#REF!*day_encoded</f>
        <v>#REF!</v>
      </c>
      <c r="Y197" s="13" t="e">
        <f>(#REF!*time_encoded)</f>
        <v>#REF!</v>
      </c>
      <c r="Z197" s="13" t="e">
        <f>(#REF!*size)</f>
        <v>#REF!</v>
      </c>
      <c r="AA197" s="13" t="e">
        <f>(#REF!*total_bill)</f>
        <v>#REF!</v>
      </c>
      <c r="AB197" s="14" t="e">
        <f t="shared" si="31"/>
        <v>#REF!</v>
      </c>
    </row>
    <row r="198" spans="1:28" x14ac:dyDescent="0.3">
      <c r="A198" s="11" t="s">
        <v>11</v>
      </c>
      <c r="B198" s="11" t="s">
        <v>13</v>
      </c>
      <c r="C198" s="11" t="s">
        <v>12</v>
      </c>
      <c r="D198" s="11" t="s">
        <v>10</v>
      </c>
      <c r="E198" s="11">
        <v>2</v>
      </c>
      <c r="F198" s="11">
        <v>24.27</v>
      </c>
      <c r="G198" s="11">
        <v>2.0299999999999998</v>
      </c>
      <c r="J198" s="7">
        <f t="shared" si="26"/>
        <v>1</v>
      </c>
      <c r="K198" s="7">
        <f t="shared" si="27"/>
        <v>2</v>
      </c>
      <c r="L198" s="7">
        <f t="shared" si="30"/>
        <v>2</v>
      </c>
      <c r="M198" s="7">
        <f t="shared" si="28"/>
        <v>1</v>
      </c>
      <c r="N198" s="7">
        <v>2</v>
      </c>
      <c r="O198" s="7">
        <v>10.34</v>
      </c>
      <c r="P198" s="6">
        <v>2</v>
      </c>
      <c r="U198" s="13">
        <v>0.74885662226020577</v>
      </c>
      <c r="V198" s="13">
        <f t="shared" si="29"/>
        <v>3.1311070387165719E-2</v>
      </c>
      <c r="W198" s="13">
        <f t="shared" si="25"/>
        <v>6.2622140774331397E-2</v>
      </c>
      <c r="X198" s="13" t="e">
        <f>#REF!*day_encoded</f>
        <v>#REF!</v>
      </c>
      <c r="Y198" s="13" t="e">
        <f>(#REF!*time_encoded)</f>
        <v>#REF!</v>
      </c>
      <c r="Z198" s="13" t="e">
        <f>(#REF!*size)</f>
        <v>#REF!</v>
      </c>
      <c r="AA198" s="13" t="e">
        <f>(#REF!*total_bill)</f>
        <v>#REF!</v>
      </c>
      <c r="AB198" s="14" t="e">
        <f t="shared" si="31"/>
        <v>#REF!</v>
      </c>
    </row>
    <row r="199" spans="1:28" x14ac:dyDescent="0.3">
      <c r="A199" s="11" t="s">
        <v>7</v>
      </c>
      <c r="B199" s="11" t="s">
        <v>13</v>
      </c>
      <c r="C199" s="11" t="s">
        <v>12</v>
      </c>
      <c r="D199" s="11" t="s">
        <v>10</v>
      </c>
      <c r="E199" s="11">
        <v>2</v>
      </c>
      <c r="F199" s="11">
        <v>12.76</v>
      </c>
      <c r="G199" s="11">
        <v>2.23</v>
      </c>
      <c r="J199" s="7">
        <f t="shared" si="26"/>
        <v>2</v>
      </c>
      <c r="K199" s="7">
        <f t="shared" si="27"/>
        <v>2</v>
      </c>
      <c r="L199" s="7">
        <f t="shared" si="30"/>
        <v>2</v>
      </c>
      <c r="M199" s="7">
        <f t="shared" si="28"/>
        <v>1</v>
      </c>
      <c r="N199" s="7">
        <v>4</v>
      </c>
      <c r="O199" s="7">
        <v>43.11</v>
      </c>
      <c r="P199" s="6">
        <v>5</v>
      </c>
      <c r="U199" s="13">
        <v>0.74885662226020577</v>
      </c>
      <c r="V199" s="13">
        <f t="shared" si="29"/>
        <v>6.2622140774331439E-2</v>
      </c>
      <c r="W199" s="13">
        <f t="shared" si="25"/>
        <v>6.2622140774331397E-2</v>
      </c>
      <c r="X199" s="13" t="e">
        <f>#REF!*day_encoded</f>
        <v>#REF!</v>
      </c>
      <c r="Y199" s="13" t="e">
        <f>(#REF!*time_encoded)</f>
        <v>#REF!</v>
      </c>
      <c r="Z199" s="13" t="e">
        <f>(#REF!*size)</f>
        <v>#REF!</v>
      </c>
      <c r="AA199" s="13" t="e">
        <f>(#REF!*total_bill)</f>
        <v>#REF!</v>
      </c>
      <c r="AB199" s="14" t="e">
        <f t="shared" si="31"/>
        <v>#REF!</v>
      </c>
    </row>
    <row r="200" spans="1:28" x14ac:dyDescent="0.3">
      <c r="A200" s="11" t="s">
        <v>11</v>
      </c>
      <c r="B200" s="11" t="s">
        <v>13</v>
      </c>
      <c r="C200" s="11" t="s">
        <v>12</v>
      </c>
      <c r="D200" s="11" t="s">
        <v>10</v>
      </c>
      <c r="E200" s="11">
        <v>3</v>
      </c>
      <c r="F200" s="11">
        <v>30.06</v>
      </c>
      <c r="G200" s="11">
        <v>2</v>
      </c>
      <c r="J200" s="7">
        <f t="shared" si="26"/>
        <v>1</v>
      </c>
      <c r="K200" s="7">
        <f t="shared" si="27"/>
        <v>2</v>
      </c>
      <c r="L200" s="7">
        <f t="shared" si="30"/>
        <v>2</v>
      </c>
      <c r="M200" s="7">
        <f t="shared" si="28"/>
        <v>1</v>
      </c>
      <c r="N200" s="7">
        <v>2</v>
      </c>
      <c r="O200" s="7">
        <v>13</v>
      </c>
      <c r="P200" s="6">
        <v>2</v>
      </c>
      <c r="U200" s="13">
        <v>0.74885662226020577</v>
      </c>
      <c r="V200" s="13">
        <f t="shared" si="29"/>
        <v>3.1311070387165719E-2</v>
      </c>
      <c r="W200" s="13">
        <f t="shared" si="25"/>
        <v>6.2622140774331397E-2</v>
      </c>
      <c r="X200" s="13" t="e">
        <f>#REF!*day_encoded</f>
        <v>#REF!</v>
      </c>
      <c r="Y200" s="13" t="e">
        <f>(#REF!*time_encoded)</f>
        <v>#REF!</v>
      </c>
      <c r="Z200" s="13" t="e">
        <f>(#REF!*size)</f>
        <v>#REF!</v>
      </c>
      <c r="AA200" s="13" t="e">
        <f>(#REF!*total_bill)</f>
        <v>#REF!</v>
      </c>
      <c r="AB200" s="14" t="e">
        <f t="shared" si="31"/>
        <v>#REF!</v>
      </c>
    </row>
    <row r="201" spans="1:28" x14ac:dyDescent="0.3">
      <c r="A201" s="11" t="s">
        <v>11</v>
      </c>
      <c r="B201" s="11" t="s">
        <v>13</v>
      </c>
      <c r="C201" s="11" t="s">
        <v>12</v>
      </c>
      <c r="D201" s="11" t="s">
        <v>10</v>
      </c>
      <c r="E201" s="11">
        <v>4</v>
      </c>
      <c r="F201" s="11">
        <v>25.89</v>
      </c>
      <c r="G201" s="11">
        <v>5.16</v>
      </c>
      <c r="J201" s="7">
        <f t="shared" si="26"/>
        <v>1</v>
      </c>
      <c r="K201" s="7">
        <f t="shared" si="27"/>
        <v>2</v>
      </c>
      <c r="L201" s="7">
        <f t="shared" si="30"/>
        <v>2</v>
      </c>
      <c r="M201" s="7">
        <f t="shared" si="28"/>
        <v>1</v>
      </c>
      <c r="N201" s="7">
        <v>2</v>
      </c>
      <c r="O201" s="7">
        <v>13.51</v>
      </c>
      <c r="P201" s="6">
        <v>2</v>
      </c>
      <c r="U201" s="13">
        <v>0.74885662226020577</v>
      </c>
      <c r="V201" s="13">
        <f t="shared" si="29"/>
        <v>3.1311070387165719E-2</v>
      </c>
      <c r="W201" s="13">
        <f t="shared" ref="W201:W244" si="32">0.0313110703871657*smoker_encoded</f>
        <v>6.2622140774331397E-2</v>
      </c>
      <c r="X201" s="13" t="e">
        <f>#REF!*day_encoded</f>
        <v>#REF!</v>
      </c>
      <c r="Y201" s="13" t="e">
        <f>(#REF!*time_encoded)</f>
        <v>#REF!</v>
      </c>
      <c r="Z201" s="13" t="e">
        <f>(#REF!*size)</f>
        <v>#REF!</v>
      </c>
      <c r="AA201" s="13" t="e">
        <f>(#REF!*total_bill)</f>
        <v>#REF!</v>
      </c>
      <c r="AB201" s="14" t="e">
        <f t="shared" si="31"/>
        <v>#REF!</v>
      </c>
    </row>
    <row r="202" spans="1:28" x14ac:dyDescent="0.3">
      <c r="A202" s="11" t="s">
        <v>11</v>
      </c>
      <c r="B202" s="11" t="s">
        <v>8</v>
      </c>
      <c r="C202" s="11" t="s">
        <v>12</v>
      </c>
      <c r="D202" s="11" t="s">
        <v>10</v>
      </c>
      <c r="E202" s="11">
        <v>4</v>
      </c>
      <c r="F202" s="11">
        <v>48.33</v>
      </c>
      <c r="G202" s="11">
        <v>9</v>
      </c>
      <c r="J202" s="7">
        <f t="shared" si="26"/>
        <v>1</v>
      </c>
      <c r="K202" s="7">
        <f t="shared" si="27"/>
        <v>1</v>
      </c>
      <c r="L202" s="7">
        <f t="shared" si="30"/>
        <v>2</v>
      </c>
      <c r="M202" s="7">
        <f t="shared" si="28"/>
        <v>1</v>
      </c>
      <c r="N202" s="7">
        <v>3</v>
      </c>
      <c r="O202" s="7">
        <v>18.71</v>
      </c>
      <c r="P202" s="6">
        <v>4</v>
      </c>
      <c r="U202" s="13">
        <v>0.74885662226020577</v>
      </c>
      <c r="V202" s="13">
        <f t="shared" si="29"/>
        <v>3.1311070387165719E-2</v>
      </c>
      <c r="W202" s="13">
        <f t="shared" si="32"/>
        <v>3.1311070387165699E-2</v>
      </c>
      <c r="X202" s="13" t="e">
        <f>#REF!*day_encoded</f>
        <v>#REF!</v>
      </c>
      <c r="Y202" s="13" t="e">
        <f>(#REF!*time_encoded)</f>
        <v>#REF!</v>
      </c>
      <c r="Z202" s="13" t="e">
        <f>(#REF!*size)</f>
        <v>#REF!</v>
      </c>
      <c r="AA202" s="13" t="e">
        <f>(#REF!*total_bill)</f>
        <v>#REF!</v>
      </c>
      <c r="AB202" s="14" t="e">
        <f t="shared" si="31"/>
        <v>#REF!</v>
      </c>
    </row>
    <row r="203" spans="1:28" x14ac:dyDescent="0.3">
      <c r="A203" s="11" t="s">
        <v>7</v>
      </c>
      <c r="B203" s="11" t="s">
        <v>13</v>
      </c>
      <c r="C203" s="11" t="s">
        <v>12</v>
      </c>
      <c r="D203" s="11" t="s">
        <v>10</v>
      </c>
      <c r="E203" s="11">
        <v>2</v>
      </c>
      <c r="F203" s="11">
        <v>13.27</v>
      </c>
      <c r="G203" s="11">
        <v>2.5</v>
      </c>
      <c r="J203" s="7">
        <f t="shared" si="26"/>
        <v>2</v>
      </c>
      <c r="K203" s="7">
        <f t="shared" si="27"/>
        <v>2</v>
      </c>
      <c r="L203" s="7">
        <f t="shared" si="30"/>
        <v>2</v>
      </c>
      <c r="M203" s="7">
        <f t="shared" si="28"/>
        <v>1</v>
      </c>
      <c r="N203" s="7">
        <v>2</v>
      </c>
      <c r="O203" s="7">
        <v>12.74</v>
      </c>
      <c r="P203" s="6">
        <v>2.0099999999999998</v>
      </c>
      <c r="U203" s="13">
        <v>0.74885662226020577</v>
      </c>
      <c r="V203" s="13">
        <f t="shared" si="29"/>
        <v>6.2622140774331439E-2</v>
      </c>
      <c r="W203" s="13">
        <f t="shared" si="32"/>
        <v>6.2622140774331397E-2</v>
      </c>
      <c r="X203" s="13" t="e">
        <f>#REF!*day_encoded</f>
        <v>#REF!</v>
      </c>
      <c r="Y203" s="13" t="e">
        <f>(#REF!*time_encoded)</f>
        <v>#REF!</v>
      </c>
      <c r="Z203" s="13" t="e">
        <f>(#REF!*size)</f>
        <v>#REF!</v>
      </c>
      <c r="AA203" s="13" t="e">
        <f>(#REF!*total_bill)</f>
        <v>#REF!</v>
      </c>
      <c r="AB203" s="14" t="e">
        <f t="shared" si="31"/>
        <v>#REF!</v>
      </c>
    </row>
    <row r="204" spans="1:28" x14ac:dyDescent="0.3">
      <c r="A204" s="11" t="s">
        <v>7</v>
      </c>
      <c r="B204" s="11" t="s">
        <v>13</v>
      </c>
      <c r="C204" s="11" t="s">
        <v>12</v>
      </c>
      <c r="D204" s="11" t="s">
        <v>10</v>
      </c>
      <c r="E204" s="11">
        <v>3</v>
      </c>
      <c r="F204" s="11">
        <v>28.17</v>
      </c>
      <c r="G204" s="11">
        <v>6.5</v>
      </c>
      <c r="J204" s="7">
        <f t="shared" si="26"/>
        <v>2</v>
      </c>
      <c r="K204" s="7">
        <f t="shared" si="27"/>
        <v>2</v>
      </c>
      <c r="L204" s="7">
        <f t="shared" si="30"/>
        <v>2</v>
      </c>
      <c r="M204" s="7">
        <f t="shared" si="28"/>
        <v>1</v>
      </c>
      <c r="N204" s="7">
        <v>2</v>
      </c>
      <c r="O204" s="7">
        <v>16.399999999999999</v>
      </c>
      <c r="P204" s="6">
        <v>2.5</v>
      </c>
      <c r="U204" s="13">
        <v>0.74885662226020577</v>
      </c>
      <c r="V204" s="13">
        <f t="shared" si="29"/>
        <v>6.2622140774331439E-2</v>
      </c>
      <c r="W204" s="13">
        <f t="shared" si="32"/>
        <v>6.2622140774331397E-2</v>
      </c>
      <c r="X204" s="13" t="e">
        <f>#REF!*day_encoded</f>
        <v>#REF!</v>
      </c>
      <c r="Y204" s="13" t="e">
        <f>(#REF!*time_encoded)</f>
        <v>#REF!</v>
      </c>
      <c r="Z204" s="13" t="e">
        <f>(#REF!*size)</f>
        <v>#REF!</v>
      </c>
      <c r="AA204" s="13" t="e">
        <f>(#REF!*total_bill)</f>
        <v>#REF!</v>
      </c>
      <c r="AB204" s="14" t="e">
        <f t="shared" si="31"/>
        <v>#REF!</v>
      </c>
    </row>
    <row r="205" spans="1:28" x14ac:dyDescent="0.3">
      <c r="A205" s="11" t="s">
        <v>7</v>
      </c>
      <c r="B205" s="11" t="s">
        <v>13</v>
      </c>
      <c r="C205" s="11" t="s">
        <v>12</v>
      </c>
      <c r="D205" s="11" t="s">
        <v>10</v>
      </c>
      <c r="E205" s="11">
        <v>2</v>
      </c>
      <c r="F205" s="11">
        <v>12.9</v>
      </c>
      <c r="G205" s="11">
        <v>1.1000000000000001</v>
      </c>
      <c r="J205" s="7">
        <f t="shared" si="26"/>
        <v>2</v>
      </c>
      <c r="K205" s="7">
        <f t="shared" si="27"/>
        <v>2</v>
      </c>
      <c r="L205" s="7">
        <f t="shared" si="30"/>
        <v>2</v>
      </c>
      <c r="M205" s="7">
        <f t="shared" si="28"/>
        <v>1</v>
      </c>
      <c r="N205" s="7">
        <v>4</v>
      </c>
      <c r="O205" s="7">
        <v>20.53</v>
      </c>
      <c r="P205" s="6">
        <v>4</v>
      </c>
      <c r="U205" s="13">
        <v>0.74885662226020577</v>
      </c>
      <c r="V205" s="13">
        <f t="shared" si="29"/>
        <v>6.2622140774331439E-2</v>
      </c>
      <c r="W205" s="13">
        <f t="shared" si="32"/>
        <v>6.2622140774331397E-2</v>
      </c>
      <c r="X205" s="13" t="e">
        <f>#REF!*day_encoded</f>
        <v>#REF!</v>
      </c>
      <c r="Y205" s="13" t="e">
        <f>(#REF!*time_encoded)</f>
        <v>#REF!</v>
      </c>
      <c r="Z205" s="13" t="e">
        <f>(#REF!*size)</f>
        <v>#REF!</v>
      </c>
      <c r="AA205" s="13" t="e">
        <f>(#REF!*total_bill)</f>
        <v>#REF!</v>
      </c>
      <c r="AB205" s="14" t="e">
        <f t="shared" si="31"/>
        <v>#REF!</v>
      </c>
    </row>
    <row r="206" spans="1:28" x14ac:dyDescent="0.3">
      <c r="A206" s="11" t="s">
        <v>11</v>
      </c>
      <c r="B206" s="11" t="s">
        <v>13</v>
      </c>
      <c r="C206" s="11" t="s">
        <v>12</v>
      </c>
      <c r="D206" s="11" t="s">
        <v>10</v>
      </c>
      <c r="E206" s="11">
        <v>5</v>
      </c>
      <c r="F206" s="11">
        <v>28.15</v>
      </c>
      <c r="G206" s="11">
        <v>3</v>
      </c>
      <c r="J206" s="7">
        <f t="shared" si="26"/>
        <v>1</v>
      </c>
      <c r="K206" s="7">
        <f t="shared" si="27"/>
        <v>2</v>
      </c>
      <c r="L206" s="7">
        <f t="shared" si="30"/>
        <v>2</v>
      </c>
      <c r="M206" s="7">
        <f t="shared" si="28"/>
        <v>1</v>
      </c>
      <c r="N206" s="7">
        <v>3</v>
      </c>
      <c r="O206" s="7">
        <v>16.47</v>
      </c>
      <c r="P206" s="6">
        <v>3.23</v>
      </c>
      <c r="U206" s="13">
        <v>0.74885662226020577</v>
      </c>
      <c r="V206" s="13">
        <f t="shared" si="29"/>
        <v>3.1311070387165719E-2</v>
      </c>
      <c r="W206" s="13">
        <f t="shared" si="32"/>
        <v>6.2622140774331397E-2</v>
      </c>
      <c r="X206" s="13" t="e">
        <f>#REF!*day_encoded</f>
        <v>#REF!</v>
      </c>
      <c r="Y206" s="13" t="e">
        <f>(#REF!*time_encoded)</f>
        <v>#REF!</v>
      </c>
      <c r="Z206" s="13" t="e">
        <f>(#REF!*size)</f>
        <v>#REF!</v>
      </c>
      <c r="AA206" s="13" t="e">
        <f>(#REF!*total_bill)</f>
        <v>#REF!</v>
      </c>
      <c r="AB206" s="14" t="e">
        <f t="shared" si="31"/>
        <v>#REF!</v>
      </c>
    </row>
    <row r="207" spans="1:28" x14ac:dyDescent="0.3">
      <c r="A207" s="11" t="s">
        <v>11</v>
      </c>
      <c r="B207" s="11" t="s">
        <v>13</v>
      </c>
      <c r="C207" s="11" t="s">
        <v>12</v>
      </c>
      <c r="D207" s="11" t="s">
        <v>10</v>
      </c>
      <c r="E207" s="11">
        <v>2</v>
      </c>
      <c r="F207" s="11">
        <v>11.59</v>
      </c>
      <c r="G207" s="11">
        <v>1.5</v>
      </c>
      <c r="J207" s="7">
        <f t="shared" si="26"/>
        <v>1</v>
      </c>
      <c r="K207" s="7">
        <f t="shared" si="27"/>
        <v>2</v>
      </c>
      <c r="L207" s="7">
        <f t="shared" si="30"/>
        <v>2</v>
      </c>
      <c r="M207" s="7">
        <f t="shared" si="28"/>
        <v>1</v>
      </c>
      <c r="N207" s="7">
        <v>3</v>
      </c>
      <c r="O207" s="7">
        <v>26.59</v>
      </c>
      <c r="P207" s="6">
        <v>3.41</v>
      </c>
      <c r="U207" s="13">
        <v>0.74885662226020577</v>
      </c>
      <c r="V207" s="13">
        <f t="shared" si="29"/>
        <v>3.1311070387165719E-2</v>
      </c>
      <c r="W207" s="13">
        <f t="shared" si="32"/>
        <v>6.2622140774331397E-2</v>
      </c>
      <c r="X207" s="13" t="e">
        <f>#REF!*day_encoded</f>
        <v>#REF!</v>
      </c>
      <c r="Y207" s="13" t="e">
        <f>(#REF!*time_encoded)</f>
        <v>#REF!</v>
      </c>
      <c r="Z207" s="13" t="e">
        <f>(#REF!*size)</f>
        <v>#REF!</v>
      </c>
      <c r="AA207" s="13" t="e">
        <f>(#REF!*total_bill)</f>
        <v>#REF!</v>
      </c>
      <c r="AB207" s="14" t="e">
        <f t="shared" si="31"/>
        <v>#REF!</v>
      </c>
    </row>
    <row r="208" spans="1:28" x14ac:dyDescent="0.3">
      <c r="A208" s="11" t="s">
        <v>11</v>
      </c>
      <c r="B208" s="11" t="s">
        <v>13</v>
      </c>
      <c r="C208" s="11" t="s">
        <v>12</v>
      </c>
      <c r="D208" s="11" t="s">
        <v>10</v>
      </c>
      <c r="E208" s="11">
        <v>2</v>
      </c>
      <c r="F208" s="11">
        <v>7.74</v>
      </c>
      <c r="G208" s="11">
        <v>1.44</v>
      </c>
      <c r="J208" s="7">
        <f t="shared" si="26"/>
        <v>1</v>
      </c>
      <c r="K208" s="7">
        <f t="shared" si="27"/>
        <v>2</v>
      </c>
      <c r="L208" s="7">
        <f t="shared" si="30"/>
        <v>2</v>
      </c>
      <c r="M208" s="7">
        <f t="shared" si="28"/>
        <v>1</v>
      </c>
      <c r="N208" s="7">
        <v>4</v>
      </c>
      <c r="O208" s="7">
        <v>38.729999999999997</v>
      </c>
      <c r="P208" s="6">
        <v>3</v>
      </c>
      <c r="U208" s="13">
        <v>0.74885662226020577</v>
      </c>
      <c r="V208" s="13">
        <f t="shared" si="29"/>
        <v>3.1311070387165719E-2</v>
      </c>
      <c r="W208" s="13">
        <f t="shared" si="32"/>
        <v>6.2622140774331397E-2</v>
      </c>
      <c r="X208" s="13" t="e">
        <f>#REF!*day_encoded</f>
        <v>#REF!</v>
      </c>
      <c r="Y208" s="13" t="e">
        <f>(#REF!*time_encoded)</f>
        <v>#REF!</v>
      </c>
      <c r="Z208" s="13" t="e">
        <f>(#REF!*size)</f>
        <v>#REF!</v>
      </c>
      <c r="AA208" s="13" t="e">
        <f>(#REF!*total_bill)</f>
        <v>#REF!</v>
      </c>
      <c r="AB208" s="14" t="e">
        <f t="shared" si="31"/>
        <v>#REF!</v>
      </c>
    </row>
    <row r="209" spans="1:28" x14ac:dyDescent="0.3">
      <c r="A209" s="11" t="s">
        <v>7</v>
      </c>
      <c r="B209" s="11" t="s">
        <v>13</v>
      </c>
      <c r="C209" s="11" t="s">
        <v>12</v>
      </c>
      <c r="D209" s="11" t="s">
        <v>10</v>
      </c>
      <c r="E209" s="11">
        <v>4</v>
      </c>
      <c r="F209" s="11">
        <v>30.14</v>
      </c>
      <c r="G209" s="11">
        <v>3.09</v>
      </c>
      <c r="J209" s="7">
        <f t="shared" si="26"/>
        <v>2</v>
      </c>
      <c r="K209" s="7">
        <f t="shared" si="27"/>
        <v>2</v>
      </c>
      <c r="L209" s="7">
        <f t="shared" si="30"/>
        <v>2</v>
      </c>
      <c r="M209" s="7">
        <f t="shared" si="28"/>
        <v>1</v>
      </c>
      <c r="N209" s="7">
        <v>2</v>
      </c>
      <c r="O209" s="7">
        <v>24.27</v>
      </c>
      <c r="P209" s="6">
        <v>2.0299999999999998</v>
      </c>
      <c r="U209" s="13">
        <v>0.74885662226020577</v>
      </c>
      <c r="V209" s="13">
        <f t="shared" si="29"/>
        <v>6.2622140774331439E-2</v>
      </c>
      <c r="W209" s="13">
        <f t="shared" si="32"/>
        <v>6.2622140774331397E-2</v>
      </c>
      <c r="X209" s="13" t="e">
        <f>#REF!*day_encoded</f>
        <v>#REF!</v>
      </c>
      <c r="Y209" s="13" t="e">
        <f>(#REF!*time_encoded)</f>
        <v>#REF!</v>
      </c>
      <c r="Z209" s="13" t="e">
        <f>(#REF!*size)</f>
        <v>#REF!</v>
      </c>
      <c r="AA209" s="13" t="e">
        <f>(#REF!*total_bill)</f>
        <v>#REF!</v>
      </c>
      <c r="AB209" s="14" t="e">
        <f t="shared" si="31"/>
        <v>#REF!</v>
      </c>
    </row>
    <row r="210" spans="1:28" x14ac:dyDescent="0.3">
      <c r="A210" s="11" t="s">
        <v>11</v>
      </c>
      <c r="B210" s="11" t="s">
        <v>8</v>
      </c>
      <c r="C210" s="11" t="s">
        <v>12</v>
      </c>
      <c r="D210" s="11" t="s">
        <v>10</v>
      </c>
      <c r="E210" s="11">
        <v>4</v>
      </c>
      <c r="F210" s="11">
        <v>20.45</v>
      </c>
      <c r="G210" s="11">
        <v>3</v>
      </c>
      <c r="J210" s="7">
        <f t="shared" si="26"/>
        <v>1</v>
      </c>
      <c r="K210" s="7">
        <f t="shared" si="27"/>
        <v>1</v>
      </c>
      <c r="L210" s="7">
        <f t="shared" si="30"/>
        <v>2</v>
      </c>
      <c r="M210" s="7">
        <f t="shared" si="28"/>
        <v>1</v>
      </c>
      <c r="N210" s="7">
        <v>2</v>
      </c>
      <c r="O210" s="7">
        <v>12.76</v>
      </c>
      <c r="P210" s="6">
        <v>2.23</v>
      </c>
      <c r="U210" s="13">
        <v>0.74885662226020577</v>
      </c>
      <c r="V210" s="13">
        <f t="shared" si="29"/>
        <v>3.1311070387165719E-2</v>
      </c>
      <c r="W210" s="13">
        <f t="shared" si="32"/>
        <v>3.1311070387165699E-2</v>
      </c>
      <c r="X210" s="13" t="e">
        <f>#REF!*day_encoded</f>
        <v>#REF!</v>
      </c>
      <c r="Y210" s="13" t="e">
        <f>(#REF!*time_encoded)</f>
        <v>#REF!</v>
      </c>
      <c r="Z210" s="13" t="e">
        <f>(#REF!*size)</f>
        <v>#REF!</v>
      </c>
      <c r="AA210" s="13" t="e">
        <f>(#REF!*total_bill)</f>
        <v>#REF!</v>
      </c>
      <c r="AB210" s="14" t="e">
        <f t="shared" si="31"/>
        <v>#REF!</v>
      </c>
    </row>
    <row r="211" spans="1:28" x14ac:dyDescent="0.3">
      <c r="A211" s="11" t="s">
        <v>11</v>
      </c>
      <c r="B211" s="11" t="s">
        <v>8</v>
      </c>
      <c r="C211" s="11" t="s">
        <v>12</v>
      </c>
      <c r="D211" s="11" t="s">
        <v>10</v>
      </c>
      <c r="E211" s="11">
        <v>2</v>
      </c>
      <c r="F211" s="11">
        <v>13.28</v>
      </c>
      <c r="G211" s="11">
        <v>2.72</v>
      </c>
      <c r="J211" s="7">
        <f t="shared" si="26"/>
        <v>1</v>
      </c>
      <c r="K211" s="7">
        <f t="shared" si="27"/>
        <v>1</v>
      </c>
      <c r="L211" s="7">
        <f t="shared" si="30"/>
        <v>2</v>
      </c>
      <c r="M211" s="7">
        <f t="shared" si="28"/>
        <v>1</v>
      </c>
      <c r="N211" s="7">
        <v>3</v>
      </c>
      <c r="O211" s="7">
        <v>30.06</v>
      </c>
      <c r="P211" s="6">
        <v>2</v>
      </c>
      <c r="U211" s="13">
        <v>0.74885662226020577</v>
      </c>
      <c r="V211" s="13">
        <f t="shared" si="29"/>
        <v>3.1311070387165719E-2</v>
      </c>
      <c r="W211" s="13">
        <f t="shared" si="32"/>
        <v>3.1311070387165699E-2</v>
      </c>
      <c r="X211" s="13" t="e">
        <f>#REF!*day_encoded</f>
        <v>#REF!</v>
      </c>
      <c r="Y211" s="13" t="e">
        <f>(#REF!*time_encoded)</f>
        <v>#REF!</v>
      </c>
      <c r="Z211" s="13" t="e">
        <f>(#REF!*size)</f>
        <v>#REF!</v>
      </c>
      <c r="AA211" s="13" t="e">
        <f>(#REF!*total_bill)</f>
        <v>#REF!</v>
      </c>
      <c r="AB211" s="14" t="e">
        <f t="shared" si="31"/>
        <v>#REF!</v>
      </c>
    </row>
    <row r="212" spans="1:28" x14ac:dyDescent="0.3">
      <c r="A212" s="11" t="s">
        <v>7</v>
      </c>
      <c r="B212" s="11" t="s">
        <v>13</v>
      </c>
      <c r="C212" s="11" t="s">
        <v>12</v>
      </c>
      <c r="D212" s="11" t="s">
        <v>10</v>
      </c>
      <c r="E212" s="11">
        <v>2</v>
      </c>
      <c r="F212" s="11">
        <v>22.12</v>
      </c>
      <c r="G212" s="11">
        <v>2.88</v>
      </c>
      <c r="J212" s="7">
        <f t="shared" si="26"/>
        <v>2</v>
      </c>
      <c r="K212" s="7">
        <f t="shared" si="27"/>
        <v>2</v>
      </c>
      <c r="L212" s="7">
        <f t="shared" si="30"/>
        <v>2</v>
      </c>
      <c r="M212" s="7">
        <f t="shared" si="28"/>
        <v>1</v>
      </c>
      <c r="N212" s="7">
        <v>4</v>
      </c>
      <c r="O212" s="7">
        <v>25.89</v>
      </c>
      <c r="P212" s="6">
        <v>5.16</v>
      </c>
      <c r="U212" s="13">
        <v>0.74885662226020577</v>
      </c>
      <c r="V212" s="13">
        <f t="shared" si="29"/>
        <v>6.2622140774331439E-2</v>
      </c>
      <c r="W212" s="13">
        <f t="shared" si="32"/>
        <v>6.2622140774331397E-2</v>
      </c>
      <c r="X212" s="13" t="e">
        <f>#REF!*day_encoded</f>
        <v>#REF!</v>
      </c>
      <c r="Y212" s="13" t="e">
        <f>(#REF!*time_encoded)</f>
        <v>#REF!</v>
      </c>
      <c r="Z212" s="13" t="e">
        <f>(#REF!*size)</f>
        <v>#REF!</v>
      </c>
      <c r="AA212" s="13" t="e">
        <f>(#REF!*total_bill)</f>
        <v>#REF!</v>
      </c>
      <c r="AB212" s="14" t="e">
        <f t="shared" si="31"/>
        <v>#REF!</v>
      </c>
    </row>
    <row r="213" spans="1:28" x14ac:dyDescent="0.3">
      <c r="A213" s="11" t="s">
        <v>11</v>
      </c>
      <c r="B213" s="11" t="s">
        <v>13</v>
      </c>
      <c r="C213" s="11" t="s">
        <v>12</v>
      </c>
      <c r="D213" s="11" t="s">
        <v>10</v>
      </c>
      <c r="E213" s="11">
        <v>4</v>
      </c>
      <c r="F213" s="11">
        <v>24.01</v>
      </c>
      <c r="G213" s="11">
        <v>2</v>
      </c>
      <c r="J213" s="7">
        <f t="shared" si="26"/>
        <v>1</v>
      </c>
      <c r="K213" s="7">
        <f t="shared" si="27"/>
        <v>2</v>
      </c>
      <c r="L213" s="7">
        <f t="shared" si="30"/>
        <v>2</v>
      </c>
      <c r="M213" s="7">
        <f t="shared" si="28"/>
        <v>1</v>
      </c>
      <c r="N213" s="7">
        <v>4</v>
      </c>
      <c r="O213" s="7">
        <v>48.33</v>
      </c>
      <c r="P213" s="6">
        <v>9</v>
      </c>
      <c r="U213" s="13">
        <v>0.74885662226020577</v>
      </c>
      <c r="V213" s="13">
        <f t="shared" si="29"/>
        <v>3.1311070387165719E-2</v>
      </c>
      <c r="W213" s="13">
        <f t="shared" si="32"/>
        <v>6.2622140774331397E-2</v>
      </c>
      <c r="X213" s="13" t="e">
        <f>#REF!*day_encoded</f>
        <v>#REF!</v>
      </c>
      <c r="Y213" s="13" t="e">
        <f>(#REF!*time_encoded)</f>
        <v>#REF!</v>
      </c>
      <c r="Z213" s="13" t="e">
        <f>(#REF!*size)</f>
        <v>#REF!</v>
      </c>
      <c r="AA213" s="13" t="e">
        <f>(#REF!*total_bill)</f>
        <v>#REF!</v>
      </c>
      <c r="AB213" s="14" t="e">
        <f t="shared" si="31"/>
        <v>#REF!</v>
      </c>
    </row>
    <row r="214" spans="1:28" x14ac:dyDescent="0.3">
      <c r="A214" s="11" t="s">
        <v>11</v>
      </c>
      <c r="B214" s="11" t="s">
        <v>13</v>
      </c>
      <c r="C214" s="11" t="s">
        <v>12</v>
      </c>
      <c r="D214" s="11" t="s">
        <v>10</v>
      </c>
      <c r="E214" s="11">
        <v>3</v>
      </c>
      <c r="F214" s="11">
        <v>15.69</v>
      </c>
      <c r="G214" s="11">
        <v>3</v>
      </c>
      <c r="J214" s="7">
        <f t="shared" si="26"/>
        <v>1</v>
      </c>
      <c r="K214" s="7">
        <f t="shared" si="27"/>
        <v>2</v>
      </c>
      <c r="L214" s="7">
        <f t="shared" si="30"/>
        <v>2</v>
      </c>
      <c r="M214" s="7">
        <f t="shared" si="28"/>
        <v>1</v>
      </c>
      <c r="N214" s="7">
        <v>2</v>
      </c>
      <c r="O214" s="7">
        <v>13.27</v>
      </c>
      <c r="P214" s="6">
        <v>2.5</v>
      </c>
      <c r="U214" s="13">
        <v>0.74885662226020577</v>
      </c>
      <c r="V214" s="13">
        <f t="shared" si="29"/>
        <v>3.1311070387165719E-2</v>
      </c>
      <c r="W214" s="13">
        <f t="shared" si="32"/>
        <v>6.2622140774331397E-2</v>
      </c>
      <c r="X214" s="13" t="e">
        <f>#REF!*day_encoded</f>
        <v>#REF!</v>
      </c>
      <c r="Y214" s="13" t="e">
        <f>(#REF!*time_encoded)</f>
        <v>#REF!</v>
      </c>
      <c r="Z214" s="13" t="e">
        <f>(#REF!*size)</f>
        <v>#REF!</v>
      </c>
      <c r="AA214" s="13" t="e">
        <f>(#REF!*total_bill)</f>
        <v>#REF!</v>
      </c>
      <c r="AB214" s="14" t="e">
        <f t="shared" si="31"/>
        <v>#REF!</v>
      </c>
    </row>
    <row r="215" spans="1:28" x14ac:dyDescent="0.3">
      <c r="A215" s="11" t="s">
        <v>11</v>
      </c>
      <c r="B215" s="11" t="s">
        <v>8</v>
      </c>
      <c r="C215" s="11" t="s">
        <v>12</v>
      </c>
      <c r="D215" s="11" t="s">
        <v>10</v>
      </c>
      <c r="E215" s="11">
        <v>2</v>
      </c>
      <c r="F215" s="11">
        <v>11.61</v>
      </c>
      <c r="G215" s="11">
        <v>3.39</v>
      </c>
      <c r="J215" s="7">
        <f t="shared" si="26"/>
        <v>1</v>
      </c>
      <c r="K215" s="7">
        <f t="shared" si="27"/>
        <v>1</v>
      </c>
      <c r="L215" s="7">
        <f t="shared" si="30"/>
        <v>2</v>
      </c>
      <c r="M215" s="7">
        <f t="shared" si="28"/>
        <v>1</v>
      </c>
      <c r="N215" s="7">
        <v>3</v>
      </c>
      <c r="O215" s="7">
        <v>28.17</v>
      </c>
      <c r="P215" s="6">
        <v>6.5</v>
      </c>
      <c r="U215" s="13">
        <v>0.74885662226020577</v>
      </c>
      <c r="V215" s="13">
        <f t="shared" si="29"/>
        <v>3.1311070387165719E-2</v>
      </c>
      <c r="W215" s="13">
        <f t="shared" si="32"/>
        <v>3.1311070387165699E-2</v>
      </c>
      <c r="X215" s="13" t="e">
        <f>#REF!*day_encoded</f>
        <v>#REF!</v>
      </c>
      <c r="Y215" s="13" t="e">
        <f>(#REF!*time_encoded)</f>
        <v>#REF!</v>
      </c>
      <c r="Z215" s="13" t="e">
        <f>(#REF!*size)</f>
        <v>#REF!</v>
      </c>
      <c r="AA215" s="13" t="e">
        <f>(#REF!*total_bill)</f>
        <v>#REF!</v>
      </c>
      <c r="AB215" s="14" t="e">
        <f t="shared" si="31"/>
        <v>#REF!</v>
      </c>
    </row>
    <row r="216" spans="1:28" x14ac:dyDescent="0.3">
      <c r="A216" s="11" t="s">
        <v>11</v>
      </c>
      <c r="B216" s="11" t="s">
        <v>8</v>
      </c>
      <c r="C216" s="11" t="s">
        <v>12</v>
      </c>
      <c r="D216" s="11" t="s">
        <v>10</v>
      </c>
      <c r="E216" s="11">
        <v>2</v>
      </c>
      <c r="F216" s="11">
        <v>10.77</v>
      </c>
      <c r="G216" s="11">
        <v>1.47</v>
      </c>
      <c r="J216" s="7">
        <f t="shared" si="26"/>
        <v>1</v>
      </c>
      <c r="K216" s="7">
        <f t="shared" si="27"/>
        <v>1</v>
      </c>
      <c r="L216" s="7">
        <f t="shared" si="30"/>
        <v>2</v>
      </c>
      <c r="M216" s="7">
        <f t="shared" si="28"/>
        <v>1</v>
      </c>
      <c r="N216" s="7">
        <v>2</v>
      </c>
      <c r="O216" s="7">
        <v>12.9</v>
      </c>
      <c r="P216" s="6">
        <v>1.1000000000000001</v>
      </c>
      <c r="U216" s="13">
        <v>0.74885662226020577</v>
      </c>
      <c r="V216" s="13">
        <f t="shared" si="29"/>
        <v>3.1311070387165719E-2</v>
      </c>
      <c r="W216" s="13">
        <f t="shared" si="32"/>
        <v>3.1311070387165699E-2</v>
      </c>
      <c r="X216" s="13" t="e">
        <f>#REF!*day_encoded</f>
        <v>#REF!</v>
      </c>
      <c r="Y216" s="13" t="e">
        <f>(#REF!*time_encoded)</f>
        <v>#REF!</v>
      </c>
      <c r="Z216" s="13" t="e">
        <f>(#REF!*size)</f>
        <v>#REF!</v>
      </c>
      <c r="AA216" s="13" t="e">
        <f>(#REF!*total_bill)</f>
        <v>#REF!</v>
      </c>
      <c r="AB216" s="14" t="e">
        <f t="shared" si="31"/>
        <v>#REF!</v>
      </c>
    </row>
    <row r="217" spans="1:28" x14ac:dyDescent="0.3">
      <c r="A217" s="11" t="s">
        <v>11</v>
      </c>
      <c r="B217" s="11" t="s">
        <v>13</v>
      </c>
      <c r="C217" s="11" t="s">
        <v>12</v>
      </c>
      <c r="D217" s="11" t="s">
        <v>10</v>
      </c>
      <c r="E217" s="11">
        <v>2</v>
      </c>
      <c r="F217" s="11">
        <v>15.53</v>
      </c>
      <c r="G217" s="11">
        <v>3</v>
      </c>
      <c r="J217" s="7">
        <f t="shared" si="26"/>
        <v>1</v>
      </c>
      <c r="K217" s="7">
        <f t="shared" si="27"/>
        <v>2</v>
      </c>
      <c r="L217" s="7">
        <f t="shared" si="30"/>
        <v>2</v>
      </c>
      <c r="M217" s="7">
        <f t="shared" si="28"/>
        <v>1</v>
      </c>
      <c r="N217" s="7">
        <v>5</v>
      </c>
      <c r="O217" s="7">
        <v>28.15</v>
      </c>
      <c r="P217" s="6">
        <v>3</v>
      </c>
      <c r="U217" s="13">
        <v>0.74885662226020577</v>
      </c>
      <c r="V217" s="13">
        <f t="shared" si="29"/>
        <v>3.1311070387165719E-2</v>
      </c>
      <c r="W217" s="13">
        <f t="shared" si="32"/>
        <v>6.2622140774331397E-2</v>
      </c>
      <c r="X217" s="13" t="e">
        <f>#REF!*day_encoded</f>
        <v>#REF!</v>
      </c>
      <c r="Y217" s="13" t="e">
        <f>(#REF!*time_encoded)</f>
        <v>#REF!</v>
      </c>
      <c r="Z217" s="13" t="e">
        <f>(#REF!*size)</f>
        <v>#REF!</v>
      </c>
      <c r="AA217" s="13" t="e">
        <f>(#REF!*total_bill)</f>
        <v>#REF!</v>
      </c>
      <c r="AB217" s="14" t="e">
        <f t="shared" si="31"/>
        <v>#REF!</v>
      </c>
    </row>
    <row r="218" spans="1:28" x14ac:dyDescent="0.3">
      <c r="A218" s="11" t="s">
        <v>11</v>
      </c>
      <c r="B218" s="11" t="s">
        <v>8</v>
      </c>
      <c r="C218" s="11" t="s">
        <v>12</v>
      </c>
      <c r="D218" s="11" t="s">
        <v>10</v>
      </c>
      <c r="E218" s="11">
        <v>2</v>
      </c>
      <c r="F218" s="11">
        <v>10.07</v>
      </c>
      <c r="G218" s="11">
        <v>1.25</v>
      </c>
      <c r="J218" s="7">
        <f t="shared" si="26"/>
        <v>1</v>
      </c>
      <c r="K218" s="7">
        <f t="shared" si="27"/>
        <v>1</v>
      </c>
      <c r="L218" s="7">
        <f t="shared" si="30"/>
        <v>2</v>
      </c>
      <c r="M218" s="7">
        <f t="shared" si="28"/>
        <v>1</v>
      </c>
      <c r="N218" s="7">
        <v>2</v>
      </c>
      <c r="O218" s="7">
        <v>11.59</v>
      </c>
      <c r="P218" s="6">
        <v>1.5</v>
      </c>
      <c r="U218" s="13">
        <v>0.74885662226020577</v>
      </c>
      <c r="V218" s="13">
        <f t="shared" si="29"/>
        <v>3.1311070387165719E-2</v>
      </c>
      <c r="W218" s="13">
        <f t="shared" si="32"/>
        <v>3.1311070387165699E-2</v>
      </c>
      <c r="X218" s="13" t="e">
        <f>#REF!*day_encoded</f>
        <v>#REF!</v>
      </c>
      <c r="Y218" s="13" t="e">
        <f>(#REF!*time_encoded)</f>
        <v>#REF!</v>
      </c>
      <c r="Z218" s="13" t="e">
        <f>(#REF!*size)</f>
        <v>#REF!</v>
      </c>
      <c r="AA218" s="13" t="e">
        <f>(#REF!*total_bill)</f>
        <v>#REF!</v>
      </c>
      <c r="AB218" s="14" t="e">
        <f t="shared" si="31"/>
        <v>#REF!</v>
      </c>
    </row>
    <row r="219" spans="1:28" x14ac:dyDescent="0.3">
      <c r="A219" s="11" t="s">
        <v>11</v>
      </c>
      <c r="B219" s="11" t="s">
        <v>13</v>
      </c>
      <c r="C219" s="11" t="s">
        <v>12</v>
      </c>
      <c r="D219" s="11" t="s">
        <v>10</v>
      </c>
      <c r="E219" s="11">
        <v>2</v>
      </c>
      <c r="F219" s="11">
        <v>12.6</v>
      </c>
      <c r="G219" s="11">
        <v>1</v>
      </c>
      <c r="J219" s="7">
        <f t="shared" si="26"/>
        <v>1</v>
      </c>
      <c r="K219" s="7">
        <f t="shared" si="27"/>
        <v>2</v>
      </c>
      <c r="L219" s="7">
        <f t="shared" si="30"/>
        <v>2</v>
      </c>
      <c r="M219" s="7">
        <f t="shared" si="28"/>
        <v>1</v>
      </c>
      <c r="N219" s="7">
        <v>2</v>
      </c>
      <c r="O219" s="7">
        <v>7.74</v>
      </c>
      <c r="P219" s="6">
        <v>1.44</v>
      </c>
      <c r="U219" s="13">
        <v>0.74885662226020577</v>
      </c>
      <c r="V219" s="13">
        <f t="shared" si="29"/>
        <v>3.1311070387165719E-2</v>
      </c>
      <c r="W219" s="13">
        <f t="shared" si="32"/>
        <v>6.2622140774331397E-2</v>
      </c>
      <c r="X219" s="13" t="e">
        <f>#REF!*day_encoded</f>
        <v>#REF!</v>
      </c>
      <c r="Y219" s="13" t="e">
        <f>(#REF!*time_encoded)</f>
        <v>#REF!</v>
      </c>
      <c r="Z219" s="13" t="e">
        <f>(#REF!*size)</f>
        <v>#REF!</v>
      </c>
      <c r="AA219" s="13" t="e">
        <f>(#REF!*total_bill)</f>
        <v>#REF!</v>
      </c>
      <c r="AB219" s="14" t="e">
        <f t="shared" si="31"/>
        <v>#REF!</v>
      </c>
    </row>
    <row r="220" spans="1:28" x14ac:dyDescent="0.3">
      <c r="A220" s="11" t="s">
        <v>11</v>
      </c>
      <c r="B220" s="11" t="s">
        <v>13</v>
      </c>
      <c r="C220" s="11" t="s">
        <v>12</v>
      </c>
      <c r="D220" s="11" t="s">
        <v>10</v>
      </c>
      <c r="E220" s="11">
        <v>2</v>
      </c>
      <c r="F220" s="11">
        <v>32.83</v>
      </c>
      <c r="G220" s="11">
        <v>1.17</v>
      </c>
      <c r="J220" s="7">
        <f t="shared" si="26"/>
        <v>1</v>
      </c>
      <c r="K220" s="7">
        <f t="shared" si="27"/>
        <v>2</v>
      </c>
      <c r="L220" s="7">
        <f t="shared" si="30"/>
        <v>2</v>
      </c>
      <c r="M220" s="7">
        <f t="shared" si="28"/>
        <v>1</v>
      </c>
      <c r="N220" s="7">
        <v>4</v>
      </c>
      <c r="O220" s="7">
        <v>30.14</v>
      </c>
      <c r="P220" s="6">
        <v>3.09</v>
      </c>
      <c r="U220" s="13">
        <v>0.74885662226020577</v>
      </c>
      <c r="V220" s="13">
        <f t="shared" si="29"/>
        <v>3.1311070387165719E-2</v>
      </c>
      <c r="W220" s="13">
        <f t="shared" si="32"/>
        <v>6.2622140774331397E-2</v>
      </c>
      <c r="X220" s="13" t="e">
        <f>#REF!*day_encoded</f>
        <v>#REF!</v>
      </c>
      <c r="Y220" s="13" t="e">
        <f>(#REF!*time_encoded)</f>
        <v>#REF!</v>
      </c>
      <c r="Z220" s="13" t="e">
        <f>(#REF!*size)</f>
        <v>#REF!</v>
      </c>
      <c r="AA220" s="13" t="e">
        <f>(#REF!*total_bill)</f>
        <v>#REF!</v>
      </c>
      <c r="AB220" s="14" t="e">
        <f t="shared" si="31"/>
        <v>#REF!</v>
      </c>
    </row>
    <row r="221" spans="1:28" x14ac:dyDescent="0.3">
      <c r="A221" s="11" t="s">
        <v>7</v>
      </c>
      <c r="B221" s="11" t="s">
        <v>8</v>
      </c>
      <c r="C221" s="11" t="s">
        <v>12</v>
      </c>
      <c r="D221" s="11" t="s">
        <v>10</v>
      </c>
      <c r="E221" s="11">
        <v>3</v>
      </c>
      <c r="F221" s="11">
        <v>35.83</v>
      </c>
      <c r="G221" s="11">
        <v>4.67</v>
      </c>
      <c r="J221" s="7">
        <f t="shared" si="26"/>
        <v>2</v>
      </c>
      <c r="K221" s="7">
        <f t="shared" si="27"/>
        <v>1</v>
      </c>
      <c r="L221" s="7">
        <f t="shared" si="30"/>
        <v>2</v>
      </c>
      <c r="M221" s="7">
        <f t="shared" si="28"/>
        <v>1</v>
      </c>
      <c r="N221" s="7">
        <v>2</v>
      </c>
      <c r="O221" s="7">
        <v>12.16</v>
      </c>
      <c r="P221" s="6">
        <v>2.2000000000000002</v>
      </c>
      <c r="U221" s="13">
        <v>0.74885662226020577</v>
      </c>
      <c r="V221" s="13">
        <f t="shared" si="29"/>
        <v>6.2622140774331439E-2</v>
      </c>
      <c r="W221" s="13">
        <f t="shared" si="32"/>
        <v>3.1311070387165699E-2</v>
      </c>
      <c r="X221" s="13" t="e">
        <f>#REF!*day_encoded</f>
        <v>#REF!</v>
      </c>
      <c r="Y221" s="13" t="e">
        <f>(#REF!*time_encoded)</f>
        <v>#REF!</v>
      </c>
      <c r="Z221" s="13" t="e">
        <f>(#REF!*size)</f>
        <v>#REF!</v>
      </c>
      <c r="AA221" s="13" t="e">
        <f>(#REF!*total_bill)</f>
        <v>#REF!</v>
      </c>
      <c r="AB221" s="14" t="e">
        <f t="shared" si="31"/>
        <v>#REF!</v>
      </c>
    </row>
    <row r="222" spans="1:28" x14ac:dyDescent="0.3">
      <c r="A222" s="11" t="s">
        <v>11</v>
      </c>
      <c r="B222" s="11" t="s">
        <v>8</v>
      </c>
      <c r="C222" s="11" t="s">
        <v>12</v>
      </c>
      <c r="D222" s="11" t="s">
        <v>10</v>
      </c>
      <c r="E222" s="11">
        <v>3</v>
      </c>
      <c r="F222" s="11">
        <v>29.03</v>
      </c>
      <c r="G222" s="11">
        <v>5.92</v>
      </c>
      <c r="J222" s="7">
        <f t="shared" si="26"/>
        <v>1</v>
      </c>
      <c r="K222" s="7">
        <f t="shared" si="27"/>
        <v>1</v>
      </c>
      <c r="L222" s="7">
        <f t="shared" si="30"/>
        <v>2</v>
      </c>
      <c r="M222" s="7">
        <f t="shared" si="28"/>
        <v>1</v>
      </c>
      <c r="N222" s="7">
        <v>2</v>
      </c>
      <c r="O222" s="7">
        <v>13.42</v>
      </c>
      <c r="P222" s="6">
        <v>3.48</v>
      </c>
      <c r="U222" s="13">
        <v>0.74885662226020577</v>
      </c>
      <c r="V222" s="13">
        <f t="shared" si="29"/>
        <v>3.1311070387165719E-2</v>
      </c>
      <c r="W222" s="13">
        <f t="shared" si="32"/>
        <v>3.1311070387165699E-2</v>
      </c>
      <c r="X222" s="13" t="e">
        <f>#REF!*day_encoded</f>
        <v>#REF!</v>
      </c>
      <c r="Y222" s="13" t="e">
        <f>(#REF!*time_encoded)</f>
        <v>#REF!</v>
      </c>
      <c r="Z222" s="13" t="e">
        <f>(#REF!*size)</f>
        <v>#REF!</v>
      </c>
      <c r="AA222" s="13" t="e">
        <f>(#REF!*total_bill)</f>
        <v>#REF!</v>
      </c>
      <c r="AB222" s="14" t="e">
        <f t="shared" si="31"/>
        <v>#REF!</v>
      </c>
    </row>
    <row r="223" spans="1:28" x14ac:dyDescent="0.3">
      <c r="A223" s="11" t="s">
        <v>7</v>
      </c>
      <c r="B223" s="11" t="s">
        <v>13</v>
      </c>
      <c r="C223" s="11" t="s">
        <v>12</v>
      </c>
      <c r="D223" s="11" t="s">
        <v>10</v>
      </c>
      <c r="E223" s="11">
        <v>2</v>
      </c>
      <c r="F223" s="11">
        <v>27.18</v>
      </c>
      <c r="G223" s="11">
        <v>2</v>
      </c>
      <c r="J223" s="7">
        <f t="shared" si="26"/>
        <v>2</v>
      </c>
      <c r="K223" s="7">
        <f t="shared" si="27"/>
        <v>2</v>
      </c>
      <c r="L223" s="7">
        <f t="shared" si="30"/>
        <v>2</v>
      </c>
      <c r="M223" s="7">
        <f t="shared" si="28"/>
        <v>1</v>
      </c>
      <c r="N223" s="7">
        <v>1</v>
      </c>
      <c r="O223" s="7">
        <v>8.58</v>
      </c>
      <c r="P223" s="6">
        <v>1.92</v>
      </c>
      <c r="U223" s="13">
        <v>0.74885662226020577</v>
      </c>
      <c r="V223" s="13">
        <f t="shared" si="29"/>
        <v>6.2622140774331439E-2</v>
      </c>
      <c r="W223" s="13">
        <f t="shared" si="32"/>
        <v>6.2622140774331397E-2</v>
      </c>
      <c r="X223" s="13" t="e">
        <f>#REF!*day_encoded</f>
        <v>#REF!</v>
      </c>
      <c r="Y223" s="13" t="e">
        <f>(#REF!*time_encoded)</f>
        <v>#REF!</v>
      </c>
      <c r="Z223" s="13" t="e">
        <f>(#REF!*size)</f>
        <v>#REF!</v>
      </c>
      <c r="AA223" s="13" t="e">
        <f>(#REF!*total_bill)</f>
        <v>#REF!</v>
      </c>
      <c r="AB223" s="14" t="e">
        <f t="shared" si="31"/>
        <v>#REF!</v>
      </c>
    </row>
    <row r="224" spans="1:28" x14ac:dyDescent="0.3">
      <c r="A224" s="11" t="s">
        <v>11</v>
      </c>
      <c r="B224" s="11" t="s">
        <v>13</v>
      </c>
      <c r="C224" s="11" t="s">
        <v>12</v>
      </c>
      <c r="D224" s="11" t="s">
        <v>10</v>
      </c>
      <c r="E224" s="11">
        <v>2</v>
      </c>
      <c r="F224" s="11">
        <v>22.67</v>
      </c>
      <c r="G224" s="11">
        <v>2</v>
      </c>
      <c r="J224" s="7">
        <f t="shared" si="26"/>
        <v>1</v>
      </c>
      <c r="K224" s="7">
        <f t="shared" si="27"/>
        <v>2</v>
      </c>
      <c r="L224" s="7">
        <f t="shared" si="30"/>
        <v>2</v>
      </c>
      <c r="M224" s="7">
        <f t="shared" si="28"/>
        <v>1</v>
      </c>
      <c r="N224" s="7">
        <v>3</v>
      </c>
      <c r="O224" s="7">
        <v>15.98</v>
      </c>
      <c r="P224" s="6">
        <v>3</v>
      </c>
      <c r="U224" s="13">
        <v>0.74885662226020577</v>
      </c>
      <c r="V224" s="13">
        <f t="shared" si="29"/>
        <v>3.1311070387165719E-2</v>
      </c>
      <c r="W224" s="13">
        <f t="shared" si="32"/>
        <v>6.2622140774331397E-2</v>
      </c>
      <c r="X224" s="13" t="e">
        <f>#REF!*day_encoded</f>
        <v>#REF!</v>
      </c>
      <c r="Y224" s="13" t="e">
        <f>(#REF!*time_encoded)</f>
        <v>#REF!</v>
      </c>
      <c r="Z224" s="13" t="e">
        <f>(#REF!*size)</f>
        <v>#REF!</v>
      </c>
      <c r="AA224" s="13" t="e">
        <f>(#REF!*total_bill)</f>
        <v>#REF!</v>
      </c>
      <c r="AB224" s="14" t="e">
        <f t="shared" si="31"/>
        <v>#REF!</v>
      </c>
    </row>
    <row r="225" spans="1:28" x14ac:dyDescent="0.3">
      <c r="A225" s="11" t="s">
        <v>11</v>
      </c>
      <c r="B225" s="11" t="s">
        <v>8</v>
      </c>
      <c r="C225" s="11" t="s">
        <v>12</v>
      </c>
      <c r="D225" s="11" t="s">
        <v>10</v>
      </c>
      <c r="E225" s="11">
        <v>2</v>
      </c>
      <c r="F225" s="11">
        <v>17.82</v>
      </c>
      <c r="G225" s="11">
        <v>1.75</v>
      </c>
      <c r="J225" s="7">
        <f t="shared" si="26"/>
        <v>1</v>
      </c>
      <c r="K225" s="7">
        <f t="shared" si="27"/>
        <v>1</v>
      </c>
      <c r="L225" s="7">
        <f t="shared" si="30"/>
        <v>2</v>
      </c>
      <c r="M225" s="7">
        <f t="shared" si="28"/>
        <v>1</v>
      </c>
      <c r="N225" s="7">
        <v>2</v>
      </c>
      <c r="O225" s="7">
        <v>13.42</v>
      </c>
      <c r="P225" s="6">
        <v>1.58</v>
      </c>
      <c r="U225" s="13">
        <v>0.74885662226020577</v>
      </c>
      <c r="V225" s="13">
        <f t="shared" si="29"/>
        <v>3.1311070387165719E-2</v>
      </c>
      <c r="W225" s="13">
        <f t="shared" si="32"/>
        <v>3.1311070387165699E-2</v>
      </c>
      <c r="X225" s="13" t="e">
        <f>#REF!*day_encoded</f>
        <v>#REF!</v>
      </c>
      <c r="Y225" s="13" t="e">
        <f>(#REF!*time_encoded)</f>
        <v>#REF!</v>
      </c>
      <c r="Z225" s="13" t="e">
        <f>(#REF!*size)</f>
        <v>#REF!</v>
      </c>
      <c r="AA225" s="13" t="e">
        <f>(#REF!*total_bill)</f>
        <v>#REF!</v>
      </c>
      <c r="AB225" s="14" t="e">
        <f t="shared" si="31"/>
        <v>#REF!</v>
      </c>
    </row>
    <row r="226" spans="1:28" x14ac:dyDescent="0.3">
      <c r="A226" s="11" t="s">
        <v>11</v>
      </c>
      <c r="B226" s="11" t="s">
        <v>13</v>
      </c>
      <c r="C226" s="11" t="s">
        <v>16</v>
      </c>
      <c r="D226" s="11" t="s">
        <v>10</v>
      </c>
      <c r="E226" s="11">
        <v>2</v>
      </c>
      <c r="F226" s="11">
        <v>28.97</v>
      </c>
      <c r="G226" s="11">
        <v>3</v>
      </c>
      <c r="J226" s="7">
        <f t="shared" si="26"/>
        <v>1</v>
      </c>
      <c r="K226" s="7">
        <f t="shared" si="27"/>
        <v>2</v>
      </c>
      <c r="L226" s="7">
        <f t="shared" si="30"/>
        <v>4</v>
      </c>
      <c r="M226" s="7">
        <f t="shared" si="28"/>
        <v>1</v>
      </c>
      <c r="N226" s="7">
        <v>2</v>
      </c>
      <c r="O226" s="7">
        <v>16.27</v>
      </c>
      <c r="P226" s="6">
        <v>2.5</v>
      </c>
      <c r="U226" s="13">
        <v>0.74885662226020577</v>
      </c>
      <c r="V226" s="13">
        <f t="shared" si="29"/>
        <v>3.1311070387165719E-2</v>
      </c>
      <c r="W226" s="13">
        <f t="shared" si="32"/>
        <v>6.2622140774331397E-2</v>
      </c>
      <c r="X226" s="13" t="e">
        <f>#REF!*day_encoded</f>
        <v>#REF!</v>
      </c>
      <c r="Y226" s="13" t="e">
        <f>(#REF!*time_encoded)</f>
        <v>#REF!</v>
      </c>
      <c r="Z226" s="13" t="e">
        <f>(#REF!*size)</f>
        <v>#REF!</v>
      </c>
      <c r="AA226" s="13" t="e">
        <f>(#REF!*total_bill)</f>
        <v>#REF!</v>
      </c>
      <c r="AB226" s="14" t="e">
        <f t="shared" si="31"/>
        <v>#REF!</v>
      </c>
    </row>
    <row r="227" spans="1:28" x14ac:dyDescent="0.3">
      <c r="A227" s="11" t="s">
        <v>11</v>
      </c>
      <c r="B227" s="11" t="s">
        <v>8</v>
      </c>
      <c r="C227" s="11" t="s">
        <v>16</v>
      </c>
      <c r="D227" s="11" t="s">
        <v>10</v>
      </c>
      <c r="E227" s="11">
        <v>2</v>
      </c>
      <c r="F227" s="11">
        <v>22.49</v>
      </c>
      <c r="G227" s="11">
        <v>3.5</v>
      </c>
      <c r="J227" s="7">
        <f t="shared" si="26"/>
        <v>1</v>
      </c>
      <c r="K227" s="7">
        <f t="shared" si="27"/>
        <v>1</v>
      </c>
      <c r="L227" s="7">
        <f t="shared" si="30"/>
        <v>4</v>
      </c>
      <c r="M227" s="7">
        <f t="shared" si="28"/>
        <v>1</v>
      </c>
      <c r="N227" s="7">
        <v>2</v>
      </c>
      <c r="O227" s="7">
        <v>10.09</v>
      </c>
      <c r="P227" s="6">
        <v>2</v>
      </c>
      <c r="U227" s="13">
        <v>0.74885662226020577</v>
      </c>
      <c r="V227" s="13">
        <f t="shared" si="29"/>
        <v>3.1311070387165719E-2</v>
      </c>
      <c r="W227" s="13">
        <f t="shared" si="32"/>
        <v>3.1311070387165699E-2</v>
      </c>
      <c r="X227" s="13" t="e">
        <f>#REF!*day_encoded</f>
        <v>#REF!</v>
      </c>
      <c r="Y227" s="13" t="e">
        <f>(#REF!*time_encoded)</f>
        <v>#REF!</v>
      </c>
      <c r="Z227" s="13" t="e">
        <f>(#REF!*size)</f>
        <v>#REF!</v>
      </c>
      <c r="AA227" s="13" t="e">
        <f>(#REF!*total_bill)</f>
        <v>#REF!</v>
      </c>
      <c r="AB227" s="14" t="e">
        <f t="shared" si="31"/>
        <v>#REF!</v>
      </c>
    </row>
    <row r="228" spans="1:28" x14ac:dyDescent="0.3">
      <c r="A228" s="11" t="s">
        <v>7</v>
      </c>
      <c r="B228" s="11" t="s">
        <v>13</v>
      </c>
      <c r="C228" s="11" t="s">
        <v>16</v>
      </c>
      <c r="D228" s="11" t="s">
        <v>10</v>
      </c>
      <c r="E228" s="11">
        <v>2</v>
      </c>
      <c r="F228" s="11">
        <v>5.75</v>
      </c>
      <c r="G228" s="11">
        <v>1</v>
      </c>
      <c r="J228" s="7">
        <f t="shared" si="26"/>
        <v>2</v>
      </c>
      <c r="K228" s="7">
        <f t="shared" si="27"/>
        <v>2</v>
      </c>
      <c r="L228" s="7">
        <f t="shared" si="30"/>
        <v>4</v>
      </c>
      <c r="M228" s="7">
        <f t="shared" si="28"/>
        <v>1</v>
      </c>
      <c r="N228" s="7">
        <v>4</v>
      </c>
      <c r="O228" s="7">
        <v>20.45</v>
      </c>
      <c r="P228" s="6">
        <v>3</v>
      </c>
      <c r="U228" s="13">
        <v>0.74885662226020577</v>
      </c>
      <c r="V228" s="13">
        <f t="shared" si="29"/>
        <v>6.2622140774331439E-2</v>
      </c>
      <c r="W228" s="13">
        <f t="shared" si="32"/>
        <v>6.2622140774331397E-2</v>
      </c>
      <c r="X228" s="13" t="e">
        <f>#REF!*day_encoded</f>
        <v>#REF!</v>
      </c>
      <c r="Y228" s="13" t="e">
        <f>(#REF!*time_encoded)</f>
        <v>#REF!</v>
      </c>
      <c r="Z228" s="13" t="e">
        <f>(#REF!*size)</f>
        <v>#REF!</v>
      </c>
      <c r="AA228" s="13" t="e">
        <f>(#REF!*total_bill)</f>
        <v>#REF!</v>
      </c>
      <c r="AB228" s="14" t="e">
        <f t="shared" si="31"/>
        <v>#REF!</v>
      </c>
    </row>
    <row r="229" spans="1:28" x14ac:dyDescent="0.3">
      <c r="A229" s="11" t="s">
        <v>7</v>
      </c>
      <c r="B229" s="11" t="s">
        <v>13</v>
      </c>
      <c r="C229" s="11" t="s">
        <v>16</v>
      </c>
      <c r="D229" s="11" t="s">
        <v>10</v>
      </c>
      <c r="E229" s="11">
        <v>2</v>
      </c>
      <c r="F229" s="11">
        <v>16.32</v>
      </c>
      <c r="G229" s="11">
        <v>4.3</v>
      </c>
      <c r="J229" s="7">
        <f t="shared" si="26"/>
        <v>2</v>
      </c>
      <c r="K229" s="7">
        <f t="shared" si="27"/>
        <v>2</v>
      </c>
      <c r="L229" s="7">
        <f t="shared" si="30"/>
        <v>4</v>
      </c>
      <c r="M229" s="7">
        <f t="shared" si="28"/>
        <v>1</v>
      </c>
      <c r="N229" s="7">
        <v>2</v>
      </c>
      <c r="O229" s="7">
        <v>13.28</v>
      </c>
      <c r="P229" s="6">
        <v>2.72</v>
      </c>
      <c r="U229" s="13">
        <v>0.74885662226020577</v>
      </c>
      <c r="V229" s="13">
        <f t="shared" si="29"/>
        <v>6.2622140774331439E-2</v>
      </c>
      <c r="W229" s="13">
        <f t="shared" si="32"/>
        <v>6.2622140774331397E-2</v>
      </c>
      <c r="X229" s="13" t="e">
        <f>#REF!*day_encoded</f>
        <v>#REF!</v>
      </c>
      <c r="Y229" s="13" t="e">
        <f>(#REF!*time_encoded)</f>
        <v>#REF!</v>
      </c>
      <c r="Z229" s="13" t="e">
        <f>(#REF!*size)</f>
        <v>#REF!</v>
      </c>
      <c r="AA229" s="13" t="e">
        <f>(#REF!*total_bill)</f>
        <v>#REF!</v>
      </c>
      <c r="AB229" s="14" t="e">
        <f t="shared" si="31"/>
        <v>#REF!</v>
      </c>
    </row>
    <row r="230" spans="1:28" x14ac:dyDescent="0.3">
      <c r="A230" s="11" t="s">
        <v>7</v>
      </c>
      <c r="B230" s="11" t="s">
        <v>8</v>
      </c>
      <c r="C230" s="11" t="s">
        <v>16</v>
      </c>
      <c r="D230" s="11" t="s">
        <v>10</v>
      </c>
      <c r="E230" s="11">
        <v>2</v>
      </c>
      <c r="F230" s="11">
        <v>22.75</v>
      </c>
      <c r="G230" s="11">
        <v>3.25</v>
      </c>
      <c r="J230" s="7">
        <f t="shared" si="26"/>
        <v>2</v>
      </c>
      <c r="K230" s="7">
        <f t="shared" si="27"/>
        <v>1</v>
      </c>
      <c r="L230" s="7">
        <f t="shared" si="30"/>
        <v>4</v>
      </c>
      <c r="M230" s="7">
        <f t="shared" si="28"/>
        <v>1</v>
      </c>
      <c r="N230" s="7">
        <v>2</v>
      </c>
      <c r="O230" s="7">
        <v>22.12</v>
      </c>
      <c r="P230" s="6">
        <v>2.88</v>
      </c>
      <c r="U230" s="13">
        <v>0.74885662226020577</v>
      </c>
      <c r="V230" s="13">
        <f t="shared" si="29"/>
        <v>6.2622140774331439E-2</v>
      </c>
      <c r="W230" s="13">
        <f t="shared" si="32"/>
        <v>3.1311070387165699E-2</v>
      </c>
      <c r="X230" s="13" t="e">
        <f>#REF!*day_encoded</f>
        <v>#REF!</v>
      </c>
      <c r="Y230" s="13" t="e">
        <f>(#REF!*time_encoded)</f>
        <v>#REF!</v>
      </c>
      <c r="Z230" s="13" t="e">
        <f>(#REF!*size)</f>
        <v>#REF!</v>
      </c>
      <c r="AA230" s="13" t="e">
        <f>(#REF!*total_bill)</f>
        <v>#REF!</v>
      </c>
      <c r="AB230" s="14" t="e">
        <f t="shared" si="31"/>
        <v>#REF!</v>
      </c>
    </row>
    <row r="231" spans="1:28" x14ac:dyDescent="0.3">
      <c r="A231" s="11" t="s">
        <v>11</v>
      </c>
      <c r="B231" s="11" t="s">
        <v>13</v>
      </c>
      <c r="C231" s="11" t="s">
        <v>16</v>
      </c>
      <c r="D231" s="11" t="s">
        <v>10</v>
      </c>
      <c r="E231" s="11">
        <v>4</v>
      </c>
      <c r="F231" s="11">
        <v>40.17</v>
      </c>
      <c r="G231" s="11">
        <v>4.7300000000000004</v>
      </c>
      <c r="J231" s="7">
        <f t="shared" si="26"/>
        <v>1</v>
      </c>
      <c r="K231" s="7">
        <f t="shared" si="27"/>
        <v>2</v>
      </c>
      <c r="L231" s="7">
        <f t="shared" si="30"/>
        <v>4</v>
      </c>
      <c r="M231" s="7">
        <f t="shared" si="28"/>
        <v>1</v>
      </c>
      <c r="N231" s="7">
        <v>4</v>
      </c>
      <c r="O231" s="7">
        <v>24.01</v>
      </c>
      <c r="P231" s="6">
        <v>2</v>
      </c>
      <c r="U231" s="13">
        <v>0.74885662226020577</v>
      </c>
      <c r="V231" s="13">
        <f t="shared" si="29"/>
        <v>3.1311070387165719E-2</v>
      </c>
      <c r="W231" s="13">
        <f t="shared" si="32"/>
        <v>6.2622140774331397E-2</v>
      </c>
      <c r="X231" s="13" t="e">
        <f>#REF!*day_encoded</f>
        <v>#REF!</v>
      </c>
      <c r="Y231" s="13" t="e">
        <f>(#REF!*time_encoded)</f>
        <v>#REF!</v>
      </c>
      <c r="Z231" s="13" t="e">
        <f>(#REF!*size)</f>
        <v>#REF!</v>
      </c>
      <c r="AA231" s="13" t="e">
        <f>(#REF!*total_bill)</f>
        <v>#REF!</v>
      </c>
      <c r="AB231" s="14" t="e">
        <f t="shared" si="31"/>
        <v>#REF!</v>
      </c>
    </row>
    <row r="232" spans="1:28" x14ac:dyDescent="0.3">
      <c r="A232" s="11" t="s">
        <v>11</v>
      </c>
      <c r="B232" s="11" t="s">
        <v>13</v>
      </c>
      <c r="C232" s="11" t="s">
        <v>16</v>
      </c>
      <c r="D232" s="11" t="s">
        <v>10</v>
      </c>
      <c r="E232" s="11">
        <v>2</v>
      </c>
      <c r="F232" s="11">
        <v>27.28</v>
      </c>
      <c r="G232" s="11">
        <v>4</v>
      </c>
      <c r="J232" s="7">
        <f t="shared" si="26"/>
        <v>1</v>
      </c>
      <c r="K232" s="7">
        <f t="shared" si="27"/>
        <v>2</v>
      </c>
      <c r="L232" s="7">
        <f t="shared" si="30"/>
        <v>4</v>
      </c>
      <c r="M232" s="7">
        <f t="shared" si="28"/>
        <v>1</v>
      </c>
      <c r="N232" s="7">
        <v>3</v>
      </c>
      <c r="O232" s="7">
        <v>15.69</v>
      </c>
      <c r="P232" s="6">
        <v>3</v>
      </c>
      <c r="U232" s="13">
        <v>0.74885662226020577</v>
      </c>
      <c r="V232" s="13">
        <f t="shared" si="29"/>
        <v>3.1311070387165719E-2</v>
      </c>
      <c r="W232" s="13">
        <f t="shared" si="32"/>
        <v>6.2622140774331397E-2</v>
      </c>
      <c r="X232" s="13" t="e">
        <f>#REF!*day_encoded</f>
        <v>#REF!</v>
      </c>
      <c r="Y232" s="13" t="e">
        <f>(#REF!*time_encoded)</f>
        <v>#REF!</v>
      </c>
      <c r="Z232" s="13" t="e">
        <f>(#REF!*size)</f>
        <v>#REF!</v>
      </c>
      <c r="AA232" s="13" t="e">
        <f>(#REF!*total_bill)</f>
        <v>#REF!</v>
      </c>
      <c r="AB232" s="14" t="e">
        <f t="shared" si="31"/>
        <v>#REF!</v>
      </c>
    </row>
    <row r="233" spans="1:28" x14ac:dyDescent="0.3">
      <c r="A233" s="11" t="s">
        <v>11</v>
      </c>
      <c r="B233" s="11" t="s">
        <v>13</v>
      </c>
      <c r="C233" s="11" t="s">
        <v>16</v>
      </c>
      <c r="D233" s="11" t="s">
        <v>10</v>
      </c>
      <c r="E233" s="11">
        <v>2</v>
      </c>
      <c r="F233" s="11">
        <v>12.03</v>
      </c>
      <c r="G233" s="11">
        <v>1.5</v>
      </c>
      <c r="J233" s="7">
        <f t="shared" si="26"/>
        <v>1</v>
      </c>
      <c r="K233" s="7">
        <f t="shared" si="27"/>
        <v>2</v>
      </c>
      <c r="L233" s="7">
        <f t="shared" si="30"/>
        <v>4</v>
      </c>
      <c r="M233" s="7">
        <f t="shared" si="28"/>
        <v>1</v>
      </c>
      <c r="N233" s="7">
        <v>2</v>
      </c>
      <c r="O233" s="7">
        <v>11.61</v>
      </c>
      <c r="P233" s="6">
        <v>3.39</v>
      </c>
      <c r="U233" s="13">
        <v>0.74885662226020577</v>
      </c>
      <c r="V233" s="13">
        <f t="shared" si="29"/>
        <v>3.1311070387165719E-2</v>
      </c>
      <c r="W233" s="13">
        <f t="shared" si="32"/>
        <v>6.2622140774331397E-2</v>
      </c>
      <c r="X233" s="13" t="e">
        <f>#REF!*day_encoded</f>
        <v>#REF!</v>
      </c>
      <c r="Y233" s="13" t="e">
        <f>(#REF!*time_encoded)</f>
        <v>#REF!</v>
      </c>
      <c r="Z233" s="13" t="e">
        <f>(#REF!*size)</f>
        <v>#REF!</v>
      </c>
      <c r="AA233" s="13" t="e">
        <f>(#REF!*total_bill)</f>
        <v>#REF!</v>
      </c>
      <c r="AB233" s="14" t="e">
        <f t="shared" si="31"/>
        <v>#REF!</v>
      </c>
    </row>
    <row r="234" spans="1:28" x14ac:dyDescent="0.3">
      <c r="A234" s="11" t="s">
        <v>11</v>
      </c>
      <c r="B234" s="11" t="s">
        <v>13</v>
      </c>
      <c r="C234" s="11" t="s">
        <v>16</v>
      </c>
      <c r="D234" s="11" t="s">
        <v>10</v>
      </c>
      <c r="E234" s="11">
        <v>2</v>
      </c>
      <c r="F234" s="11">
        <v>21.01</v>
      </c>
      <c r="G234" s="11">
        <v>3</v>
      </c>
      <c r="J234" s="7">
        <f t="shared" si="26"/>
        <v>1</v>
      </c>
      <c r="K234" s="7">
        <f t="shared" si="27"/>
        <v>2</v>
      </c>
      <c r="L234" s="7">
        <f t="shared" si="30"/>
        <v>4</v>
      </c>
      <c r="M234" s="7">
        <f t="shared" si="28"/>
        <v>1</v>
      </c>
      <c r="N234" s="7">
        <v>2</v>
      </c>
      <c r="O234" s="7">
        <v>10.77</v>
      </c>
      <c r="P234" s="6">
        <v>1.47</v>
      </c>
      <c r="U234" s="13">
        <v>0.74885662226020577</v>
      </c>
      <c r="V234" s="13">
        <f t="shared" si="29"/>
        <v>3.1311070387165719E-2</v>
      </c>
      <c r="W234" s="13">
        <f t="shared" si="32"/>
        <v>6.2622140774331397E-2</v>
      </c>
      <c r="X234" s="13" t="e">
        <f>#REF!*day_encoded</f>
        <v>#REF!</v>
      </c>
      <c r="Y234" s="13" t="e">
        <f>(#REF!*time_encoded)</f>
        <v>#REF!</v>
      </c>
      <c r="Z234" s="13" t="e">
        <f>(#REF!*size)</f>
        <v>#REF!</v>
      </c>
      <c r="AA234" s="13" t="e">
        <f>(#REF!*total_bill)</f>
        <v>#REF!</v>
      </c>
      <c r="AB234" s="14" t="e">
        <f t="shared" si="31"/>
        <v>#REF!</v>
      </c>
    </row>
    <row r="235" spans="1:28" x14ac:dyDescent="0.3">
      <c r="A235" s="11" t="s">
        <v>11</v>
      </c>
      <c r="B235" s="11" t="s">
        <v>8</v>
      </c>
      <c r="C235" s="11" t="s">
        <v>16</v>
      </c>
      <c r="D235" s="11" t="s">
        <v>10</v>
      </c>
      <c r="E235" s="11">
        <v>2</v>
      </c>
      <c r="F235" s="11">
        <v>12.46</v>
      </c>
      <c r="G235" s="11">
        <v>1.5</v>
      </c>
      <c r="J235" s="7">
        <f t="shared" si="26"/>
        <v>1</v>
      </c>
      <c r="K235" s="7">
        <f t="shared" si="27"/>
        <v>1</v>
      </c>
      <c r="L235" s="7">
        <f t="shared" si="30"/>
        <v>4</v>
      </c>
      <c r="M235" s="7">
        <f t="shared" si="28"/>
        <v>1</v>
      </c>
      <c r="N235" s="7">
        <v>2</v>
      </c>
      <c r="O235" s="7">
        <v>15.53</v>
      </c>
      <c r="P235" s="6">
        <v>3</v>
      </c>
      <c r="U235" s="13">
        <v>0.74885662226020577</v>
      </c>
      <c r="V235" s="13">
        <f t="shared" si="29"/>
        <v>3.1311070387165719E-2</v>
      </c>
      <c r="W235" s="13">
        <f t="shared" si="32"/>
        <v>3.1311070387165699E-2</v>
      </c>
      <c r="X235" s="13" t="e">
        <f>#REF!*day_encoded</f>
        <v>#REF!</v>
      </c>
      <c r="Y235" s="13" t="e">
        <f>(#REF!*time_encoded)</f>
        <v>#REF!</v>
      </c>
      <c r="Z235" s="13" t="e">
        <f>(#REF!*size)</f>
        <v>#REF!</v>
      </c>
      <c r="AA235" s="13" t="e">
        <f>(#REF!*total_bill)</f>
        <v>#REF!</v>
      </c>
      <c r="AB235" s="14" t="e">
        <f t="shared" si="31"/>
        <v>#REF!</v>
      </c>
    </row>
    <row r="236" spans="1:28" x14ac:dyDescent="0.3">
      <c r="A236" s="11" t="s">
        <v>7</v>
      </c>
      <c r="B236" s="11" t="s">
        <v>13</v>
      </c>
      <c r="C236" s="11" t="s">
        <v>16</v>
      </c>
      <c r="D236" s="11" t="s">
        <v>10</v>
      </c>
      <c r="E236" s="11">
        <v>2</v>
      </c>
      <c r="F236" s="11">
        <v>11.35</v>
      </c>
      <c r="G236" s="11">
        <v>2.5</v>
      </c>
      <c r="J236" s="7">
        <f t="shared" si="26"/>
        <v>2</v>
      </c>
      <c r="K236" s="7">
        <f t="shared" si="27"/>
        <v>2</v>
      </c>
      <c r="L236" s="7">
        <f t="shared" si="30"/>
        <v>4</v>
      </c>
      <c r="M236" s="7">
        <f t="shared" si="28"/>
        <v>1</v>
      </c>
      <c r="N236" s="7">
        <v>2</v>
      </c>
      <c r="O236" s="7">
        <v>10.07</v>
      </c>
      <c r="P236" s="6">
        <v>1.25</v>
      </c>
      <c r="U236" s="13">
        <v>0.74885662226020577</v>
      </c>
      <c r="V236" s="13">
        <f t="shared" si="29"/>
        <v>6.2622140774331439E-2</v>
      </c>
      <c r="W236" s="13">
        <f t="shared" si="32"/>
        <v>6.2622140774331397E-2</v>
      </c>
      <c r="X236" s="13" t="e">
        <f>#REF!*day_encoded</f>
        <v>#REF!</v>
      </c>
      <c r="Y236" s="13" t="e">
        <f>(#REF!*time_encoded)</f>
        <v>#REF!</v>
      </c>
      <c r="Z236" s="13" t="e">
        <f>(#REF!*size)</f>
        <v>#REF!</v>
      </c>
      <c r="AA236" s="13" t="e">
        <f>(#REF!*total_bill)</f>
        <v>#REF!</v>
      </c>
      <c r="AB236" s="14" t="e">
        <f t="shared" si="31"/>
        <v>#REF!</v>
      </c>
    </row>
    <row r="237" spans="1:28" x14ac:dyDescent="0.3">
      <c r="A237" s="11" t="s">
        <v>7</v>
      </c>
      <c r="B237" s="11" t="s">
        <v>13</v>
      </c>
      <c r="C237" s="11" t="s">
        <v>16</v>
      </c>
      <c r="D237" s="11" t="s">
        <v>10</v>
      </c>
      <c r="E237" s="11">
        <v>2</v>
      </c>
      <c r="F237" s="11">
        <v>15.38</v>
      </c>
      <c r="G237" s="11">
        <v>3</v>
      </c>
      <c r="J237" s="7">
        <f t="shared" si="26"/>
        <v>2</v>
      </c>
      <c r="K237" s="7">
        <f t="shared" si="27"/>
        <v>2</v>
      </c>
      <c r="L237" s="7">
        <f t="shared" si="30"/>
        <v>4</v>
      </c>
      <c r="M237" s="7">
        <f t="shared" si="28"/>
        <v>1</v>
      </c>
      <c r="N237" s="7">
        <v>2</v>
      </c>
      <c r="O237" s="7">
        <v>12.6</v>
      </c>
      <c r="P237" s="6">
        <v>1</v>
      </c>
      <c r="U237" s="13">
        <v>0.74885662226020577</v>
      </c>
      <c r="V237" s="13">
        <f t="shared" si="29"/>
        <v>6.2622140774331439E-2</v>
      </c>
      <c r="W237" s="13">
        <f t="shared" si="32"/>
        <v>6.2622140774331397E-2</v>
      </c>
      <c r="X237" s="13" t="e">
        <f>#REF!*day_encoded</f>
        <v>#REF!</v>
      </c>
      <c r="Y237" s="13" t="e">
        <f>(#REF!*time_encoded)</f>
        <v>#REF!</v>
      </c>
      <c r="Z237" s="13" t="e">
        <f>(#REF!*size)</f>
        <v>#REF!</v>
      </c>
      <c r="AA237" s="13" t="e">
        <f>(#REF!*total_bill)</f>
        <v>#REF!</v>
      </c>
      <c r="AB237" s="14" t="e">
        <f t="shared" si="31"/>
        <v>#REF!</v>
      </c>
    </row>
    <row r="238" spans="1:28" x14ac:dyDescent="0.3">
      <c r="A238" s="11" t="s">
        <v>11</v>
      </c>
      <c r="B238" s="11" t="s">
        <v>13</v>
      </c>
      <c r="C238" s="11" t="s">
        <v>16</v>
      </c>
      <c r="D238" s="11" t="s">
        <v>15</v>
      </c>
      <c r="E238" s="11">
        <v>2</v>
      </c>
      <c r="F238" s="11">
        <v>12.16</v>
      </c>
      <c r="G238" s="11">
        <v>2.2000000000000002</v>
      </c>
      <c r="J238" s="7">
        <f t="shared" si="26"/>
        <v>1</v>
      </c>
      <c r="K238" s="7">
        <f t="shared" si="27"/>
        <v>2</v>
      </c>
      <c r="L238" s="7">
        <f t="shared" si="30"/>
        <v>4</v>
      </c>
      <c r="M238" s="7">
        <f t="shared" si="28"/>
        <v>2</v>
      </c>
      <c r="N238" s="7">
        <v>2</v>
      </c>
      <c r="O238" s="7">
        <v>32.83</v>
      </c>
      <c r="P238" s="6">
        <v>1.17</v>
      </c>
      <c r="U238" s="13">
        <v>0.74885662226020577</v>
      </c>
      <c r="V238" s="13">
        <f t="shared" si="29"/>
        <v>3.1311070387165719E-2</v>
      </c>
      <c r="W238" s="13">
        <f t="shared" si="32"/>
        <v>6.2622140774331397E-2</v>
      </c>
      <c r="X238" s="13" t="e">
        <f>#REF!*day_encoded</f>
        <v>#REF!</v>
      </c>
      <c r="Y238" s="13" t="e">
        <f>(#REF!*time_encoded)</f>
        <v>#REF!</v>
      </c>
      <c r="Z238" s="13" t="e">
        <f>(#REF!*size)</f>
        <v>#REF!</v>
      </c>
      <c r="AA238" s="13" t="e">
        <f>(#REF!*total_bill)</f>
        <v>#REF!</v>
      </c>
      <c r="AB238" s="14" t="e">
        <f t="shared" si="31"/>
        <v>#REF!</v>
      </c>
    </row>
    <row r="239" spans="1:28" x14ac:dyDescent="0.3">
      <c r="A239" s="11" t="s">
        <v>7</v>
      </c>
      <c r="B239" s="11" t="s">
        <v>13</v>
      </c>
      <c r="C239" s="11" t="s">
        <v>16</v>
      </c>
      <c r="D239" s="11" t="s">
        <v>15</v>
      </c>
      <c r="E239" s="11">
        <v>2</v>
      </c>
      <c r="F239" s="11">
        <v>13.42</v>
      </c>
      <c r="G239" s="11">
        <v>3.48</v>
      </c>
      <c r="J239" s="7">
        <f t="shared" si="26"/>
        <v>2</v>
      </c>
      <c r="K239" s="7">
        <f t="shared" si="27"/>
        <v>2</v>
      </c>
      <c r="L239" s="7">
        <f t="shared" si="30"/>
        <v>4</v>
      </c>
      <c r="M239" s="7">
        <f t="shared" si="28"/>
        <v>2</v>
      </c>
      <c r="N239" s="7">
        <v>3</v>
      </c>
      <c r="O239" s="7">
        <v>35.83</v>
      </c>
      <c r="P239" s="6">
        <v>4.67</v>
      </c>
      <c r="U239" s="13">
        <v>0.74885662226020577</v>
      </c>
      <c r="V239" s="13">
        <f t="shared" si="29"/>
        <v>6.2622140774331439E-2</v>
      </c>
      <c r="W239" s="13">
        <f t="shared" si="32"/>
        <v>6.2622140774331397E-2</v>
      </c>
      <c r="X239" s="13" t="e">
        <f>#REF!*day_encoded</f>
        <v>#REF!</v>
      </c>
      <c r="Y239" s="13" t="e">
        <f>(#REF!*time_encoded)</f>
        <v>#REF!</v>
      </c>
      <c r="Z239" s="13" t="e">
        <f>(#REF!*size)</f>
        <v>#REF!</v>
      </c>
      <c r="AA239" s="13" t="e">
        <f>(#REF!*total_bill)</f>
        <v>#REF!</v>
      </c>
      <c r="AB239" s="14" t="e">
        <f t="shared" si="31"/>
        <v>#REF!</v>
      </c>
    </row>
    <row r="240" spans="1:28" x14ac:dyDescent="0.3">
      <c r="A240" s="11" t="s">
        <v>11</v>
      </c>
      <c r="B240" s="11" t="s">
        <v>13</v>
      </c>
      <c r="C240" s="11" t="s">
        <v>16</v>
      </c>
      <c r="D240" s="11" t="s">
        <v>15</v>
      </c>
      <c r="E240" s="11">
        <v>1</v>
      </c>
      <c r="F240" s="11">
        <v>8.58</v>
      </c>
      <c r="G240" s="11">
        <v>1.92</v>
      </c>
      <c r="J240" s="7">
        <f t="shared" si="26"/>
        <v>1</v>
      </c>
      <c r="K240" s="7">
        <f t="shared" si="27"/>
        <v>2</v>
      </c>
      <c r="L240" s="7">
        <f t="shared" si="30"/>
        <v>4</v>
      </c>
      <c r="M240" s="7">
        <f t="shared" si="28"/>
        <v>2</v>
      </c>
      <c r="N240" s="7">
        <v>3</v>
      </c>
      <c r="O240" s="7">
        <v>29.03</v>
      </c>
      <c r="P240" s="6">
        <v>5.92</v>
      </c>
      <c r="U240" s="13">
        <v>0.74885662226020577</v>
      </c>
      <c r="V240" s="13">
        <f t="shared" si="29"/>
        <v>3.1311070387165719E-2</v>
      </c>
      <c r="W240" s="13">
        <f t="shared" si="32"/>
        <v>6.2622140774331397E-2</v>
      </c>
      <c r="X240" s="13" t="e">
        <f>#REF!*day_encoded</f>
        <v>#REF!</v>
      </c>
      <c r="Y240" s="13" t="e">
        <f>(#REF!*time_encoded)</f>
        <v>#REF!</v>
      </c>
      <c r="Z240" s="13" t="e">
        <f>(#REF!*size)</f>
        <v>#REF!</v>
      </c>
      <c r="AA240" s="13" t="e">
        <f>(#REF!*total_bill)</f>
        <v>#REF!</v>
      </c>
      <c r="AB240" s="14" t="e">
        <f t="shared" si="31"/>
        <v>#REF!</v>
      </c>
    </row>
    <row r="241" spans="1:28" x14ac:dyDescent="0.3">
      <c r="A241" s="11" t="s">
        <v>7</v>
      </c>
      <c r="B241" s="11" t="s">
        <v>8</v>
      </c>
      <c r="C241" s="11" t="s">
        <v>16</v>
      </c>
      <c r="D241" s="11" t="s">
        <v>15</v>
      </c>
      <c r="E241" s="11">
        <v>3</v>
      </c>
      <c r="F241" s="11">
        <v>15.98</v>
      </c>
      <c r="G241" s="11">
        <v>3</v>
      </c>
      <c r="J241" s="7">
        <f t="shared" si="26"/>
        <v>2</v>
      </c>
      <c r="K241" s="7">
        <f t="shared" si="27"/>
        <v>1</v>
      </c>
      <c r="L241" s="7">
        <f t="shared" si="30"/>
        <v>4</v>
      </c>
      <c r="M241" s="7">
        <f t="shared" si="28"/>
        <v>2</v>
      </c>
      <c r="N241" s="7">
        <v>2</v>
      </c>
      <c r="O241" s="7">
        <v>27.18</v>
      </c>
      <c r="P241" s="6">
        <v>2</v>
      </c>
      <c r="U241" s="13">
        <v>0.74885662226020577</v>
      </c>
      <c r="V241" s="13">
        <f t="shared" si="29"/>
        <v>6.2622140774331439E-2</v>
      </c>
      <c r="W241" s="13">
        <f t="shared" si="32"/>
        <v>3.1311070387165699E-2</v>
      </c>
      <c r="X241" s="13" t="e">
        <f>#REF!*day_encoded</f>
        <v>#REF!</v>
      </c>
      <c r="Y241" s="13" t="e">
        <f>(#REF!*time_encoded)</f>
        <v>#REF!</v>
      </c>
      <c r="Z241" s="13" t="e">
        <f>(#REF!*size)</f>
        <v>#REF!</v>
      </c>
      <c r="AA241" s="13" t="e">
        <f>(#REF!*total_bill)</f>
        <v>#REF!</v>
      </c>
      <c r="AB241" s="14" t="e">
        <f t="shared" si="31"/>
        <v>#REF!</v>
      </c>
    </row>
    <row r="242" spans="1:28" x14ac:dyDescent="0.3">
      <c r="A242" s="11" t="s">
        <v>11</v>
      </c>
      <c r="B242" s="11" t="s">
        <v>13</v>
      </c>
      <c r="C242" s="11" t="s">
        <v>16</v>
      </c>
      <c r="D242" s="11" t="s">
        <v>15</v>
      </c>
      <c r="E242" s="11">
        <v>2</v>
      </c>
      <c r="F242" s="11">
        <v>13.42</v>
      </c>
      <c r="G242" s="11">
        <v>1.58</v>
      </c>
      <c r="J242" s="7">
        <f t="shared" si="26"/>
        <v>1</v>
      </c>
      <c r="K242" s="7">
        <f t="shared" si="27"/>
        <v>2</v>
      </c>
      <c r="L242" s="7">
        <f t="shared" si="30"/>
        <v>4</v>
      </c>
      <c r="M242" s="7">
        <f t="shared" si="28"/>
        <v>2</v>
      </c>
      <c r="N242" s="7">
        <v>2</v>
      </c>
      <c r="O242" s="7">
        <v>22.67</v>
      </c>
      <c r="P242" s="6">
        <v>2</v>
      </c>
      <c r="U242" s="13">
        <v>0.74885662226020577</v>
      </c>
      <c r="V242" s="13">
        <f t="shared" si="29"/>
        <v>3.1311070387165719E-2</v>
      </c>
      <c r="W242" s="13">
        <f t="shared" si="32"/>
        <v>6.2622140774331397E-2</v>
      </c>
      <c r="X242" s="13" t="e">
        <f>#REF!*day_encoded</f>
        <v>#REF!</v>
      </c>
      <c r="Y242" s="13" t="e">
        <f>(#REF!*time_encoded)</f>
        <v>#REF!</v>
      </c>
      <c r="Z242" s="13" t="e">
        <f>(#REF!*size)</f>
        <v>#REF!</v>
      </c>
      <c r="AA242" s="13" t="e">
        <f>(#REF!*total_bill)</f>
        <v>#REF!</v>
      </c>
      <c r="AB242" s="14" t="e">
        <f t="shared" si="31"/>
        <v>#REF!</v>
      </c>
    </row>
    <row r="243" spans="1:28" x14ac:dyDescent="0.3">
      <c r="A243" s="11" t="s">
        <v>7</v>
      </c>
      <c r="B243" s="11" t="s">
        <v>13</v>
      </c>
      <c r="C243" s="11" t="s">
        <v>16</v>
      </c>
      <c r="D243" s="11" t="s">
        <v>15</v>
      </c>
      <c r="E243" s="11">
        <v>2</v>
      </c>
      <c r="F243" s="11">
        <v>16.27</v>
      </c>
      <c r="G243" s="11">
        <v>2.5</v>
      </c>
      <c r="J243" s="7">
        <f t="shared" si="26"/>
        <v>2</v>
      </c>
      <c r="K243" s="7">
        <f t="shared" si="27"/>
        <v>2</v>
      </c>
      <c r="L243" s="7">
        <f t="shared" si="30"/>
        <v>4</v>
      </c>
      <c r="M243" s="7">
        <f t="shared" si="28"/>
        <v>2</v>
      </c>
      <c r="N243" s="7">
        <v>2</v>
      </c>
      <c r="O243" s="7">
        <v>17.82</v>
      </c>
      <c r="P243" s="6">
        <v>1.75</v>
      </c>
      <c r="U243" s="13">
        <v>0.74885662226020577</v>
      </c>
      <c r="V243" s="13">
        <f t="shared" si="29"/>
        <v>6.2622140774331439E-2</v>
      </c>
      <c r="W243" s="13">
        <f t="shared" si="32"/>
        <v>6.2622140774331397E-2</v>
      </c>
      <c r="X243" s="13" t="e">
        <f>#REF!*day_encoded</f>
        <v>#REF!</v>
      </c>
      <c r="Y243" s="13" t="e">
        <f>(#REF!*time_encoded)</f>
        <v>#REF!</v>
      </c>
      <c r="Z243" s="13" t="e">
        <f>(#REF!*size)</f>
        <v>#REF!</v>
      </c>
      <c r="AA243" s="13" t="e">
        <f>(#REF!*total_bill)</f>
        <v>#REF!</v>
      </c>
      <c r="AB243" s="14" t="e">
        <f t="shared" si="31"/>
        <v>#REF!</v>
      </c>
    </row>
    <row r="244" spans="1:28" x14ac:dyDescent="0.3">
      <c r="A244" s="11" t="s">
        <v>7</v>
      </c>
      <c r="B244" s="11" t="s">
        <v>13</v>
      </c>
      <c r="C244" s="11" t="s">
        <v>16</v>
      </c>
      <c r="D244" s="11" t="s">
        <v>15</v>
      </c>
      <c r="E244" s="11">
        <v>2</v>
      </c>
      <c r="F244" s="11">
        <v>10.09</v>
      </c>
      <c r="G244" s="11">
        <v>2</v>
      </c>
      <c r="J244" s="7">
        <f t="shared" si="26"/>
        <v>2</v>
      </c>
      <c r="K244" s="7">
        <f t="shared" si="27"/>
        <v>2</v>
      </c>
      <c r="L244" s="7">
        <f t="shared" si="30"/>
        <v>4</v>
      </c>
      <c r="M244" s="7">
        <f t="shared" si="28"/>
        <v>2</v>
      </c>
      <c r="N244" s="7">
        <v>2</v>
      </c>
      <c r="O244" s="7">
        <v>18.78</v>
      </c>
      <c r="P244" s="6">
        <v>3</v>
      </c>
      <c r="U244" s="13">
        <v>0.74885662226020577</v>
      </c>
      <c r="V244" s="13">
        <f t="shared" si="29"/>
        <v>6.2622140774331439E-2</v>
      </c>
      <c r="W244" s="13">
        <f t="shared" si="32"/>
        <v>6.2622140774331397E-2</v>
      </c>
      <c r="X244" s="13" t="e">
        <f>#REF!*day_encoded</f>
        <v>#REF!</v>
      </c>
      <c r="Y244" s="13" t="e">
        <f>(#REF!*time_encoded)</f>
        <v>#REF!</v>
      </c>
      <c r="Z244" s="13" t="e">
        <f>(#REF!*size)</f>
        <v>#REF!</v>
      </c>
      <c r="AA244" s="13" t="e">
        <f>(#REF!*total_bill)</f>
        <v>#REF!</v>
      </c>
      <c r="AB244" s="14" t="e">
        <f t="shared" si="31"/>
        <v>#REF!</v>
      </c>
    </row>
    <row r="245" spans="1:28" x14ac:dyDescent="0.3">
      <c r="W245" s="7"/>
      <c r="X245" s="7"/>
      <c r="Y245" s="7"/>
      <c r="Z245" s="7"/>
      <c r="AA245" s="7"/>
      <c r="AB245" s="7"/>
    </row>
  </sheetData>
  <autoFilter ref="A1:G244" xr:uid="{B246245E-6C7B-40CF-BD69-2A2ADE79B1DF}">
    <sortState xmlns:xlrd2="http://schemas.microsoft.com/office/spreadsheetml/2017/richdata2" ref="A2:G244">
      <sortCondition descending="1" ref="C1:C244"/>
    </sortState>
  </autoFilter>
  <mergeCells count="8">
    <mergeCell ref="R9:S9"/>
    <mergeCell ref="R10:S10"/>
    <mergeCell ref="R11:S11"/>
    <mergeCell ref="S4:T4"/>
    <mergeCell ref="R5:S5"/>
    <mergeCell ref="R6:S6"/>
    <mergeCell ref="R7:S7"/>
    <mergeCell ref="R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3350-04D4-4360-8348-E3CA1926B627}">
  <dimension ref="A2:H15"/>
  <sheetViews>
    <sheetView workbookViewId="0">
      <selection activeCell="B4" sqref="B4"/>
    </sheetView>
  </sheetViews>
  <sheetFormatPr defaultRowHeight="14.4" x14ac:dyDescent="0.3"/>
  <cols>
    <col min="1" max="2" width="12.5546875" bestFit="1" customWidth="1"/>
    <col min="3" max="3" width="9.6640625" bestFit="1" customWidth="1"/>
  </cols>
  <sheetData>
    <row r="2" spans="1:8" ht="57.6" customHeight="1" x14ac:dyDescent="0.4">
      <c r="A2" s="17" t="s">
        <v>24</v>
      </c>
      <c r="B2" s="18"/>
      <c r="C2" s="18"/>
      <c r="D2" s="18"/>
      <c r="F2" s="10" t="s">
        <v>25</v>
      </c>
      <c r="G2" s="10"/>
      <c r="H2" s="10"/>
    </row>
    <row r="3" spans="1:8" x14ac:dyDescent="0.3">
      <c r="B3" s="1" t="s">
        <v>21</v>
      </c>
      <c r="C3" t="s">
        <v>23</v>
      </c>
      <c r="G3" s="1" t="s">
        <v>21</v>
      </c>
      <c r="H3" t="s">
        <v>23</v>
      </c>
    </row>
    <row r="4" spans="1:8" x14ac:dyDescent="0.3">
      <c r="B4" s="2" t="s">
        <v>7</v>
      </c>
      <c r="C4" s="19">
        <v>244.51</v>
      </c>
      <c r="G4" s="2" t="s">
        <v>7</v>
      </c>
      <c r="H4">
        <v>244.51</v>
      </c>
    </row>
    <row r="5" spans="1:8" x14ac:dyDescent="0.3">
      <c r="B5" s="3" t="s">
        <v>10</v>
      </c>
      <c r="C5" s="19">
        <v>156.10999999999999</v>
      </c>
      <c r="G5" s="2" t="s">
        <v>11</v>
      </c>
      <c r="H5">
        <v>485.07000000000011</v>
      </c>
    </row>
    <row r="6" spans="1:8" x14ac:dyDescent="0.3">
      <c r="B6" s="3" t="s">
        <v>15</v>
      </c>
      <c r="C6" s="19">
        <v>88.40000000000002</v>
      </c>
      <c r="G6" s="2" t="s">
        <v>22</v>
      </c>
      <c r="H6">
        <v>729.58000000000015</v>
      </c>
    </row>
    <row r="7" spans="1:8" x14ac:dyDescent="0.3">
      <c r="B7" s="2" t="s">
        <v>11</v>
      </c>
      <c r="C7" s="19">
        <v>485.07000000000005</v>
      </c>
    </row>
    <row r="8" spans="1:8" x14ac:dyDescent="0.3">
      <c r="B8" s="3" t="s">
        <v>10</v>
      </c>
      <c r="C8" s="19">
        <v>389.96000000000004</v>
      </c>
    </row>
    <row r="9" spans="1:8" x14ac:dyDescent="0.3">
      <c r="B9" s="3" t="s">
        <v>15</v>
      </c>
      <c r="C9" s="19">
        <v>95.11</v>
      </c>
    </row>
    <row r="10" spans="1:8" x14ac:dyDescent="0.3">
      <c r="B10" s="2" t="s">
        <v>22</v>
      </c>
      <c r="C10" s="19">
        <v>729.58</v>
      </c>
    </row>
    <row r="15" spans="1:8" ht="43.2" customHeight="1" x14ac:dyDescent="0.4">
      <c r="D15" s="10"/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9EB9-CAA0-4BAA-A8BE-89EEEB2C9F0B}">
  <dimension ref="C1:P244"/>
  <sheetViews>
    <sheetView tabSelected="1" topLeftCell="B1" zoomScale="107" workbookViewId="0">
      <selection activeCell="N4" sqref="N4"/>
    </sheetView>
  </sheetViews>
  <sheetFormatPr defaultRowHeight="14.4" x14ac:dyDescent="0.3"/>
  <cols>
    <col min="6" max="6" width="15.109375" customWidth="1"/>
    <col min="7" max="7" width="14.44140625" customWidth="1"/>
    <col min="8" max="8" width="14.33203125" customWidth="1"/>
    <col min="10" max="10" width="12.109375" customWidth="1"/>
    <col min="11" max="11" width="11" customWidth="1"/>
    <col min="12" max="12" width="12.6640625" customWidth="1"/>
    <col min="13" max="13" width="16.6640625" customWidth="1"/>
    <col min="14" max="14" width="14.33203125" customWidth="1"/>
    <col min="15" max="15" width="17.33203125" customWidth="1"/>
    <col min="16" max="16" width="16.88671875" customWidth="1"/>
  </cols>
  <sheetData>
    <row r="1" spans="3:16" x14ac:dyDescent="0.3">
      <c r="M1" s="5" t="s">
        <v>52</v>
      </c>
      <c r="N1" s="5" t="s">
        <v>53</v>
      </c>
      <c r="O1" s="5" t="s">
        <v>54</v>
      </c>
      <c r="P1" s="5" t="s">
        <v>55</v>
      </c>
    </row>
    <row r="2" spans="3:16" x14ac:dyDescent="0.3">
      <c r="C2" t="s">
        <v>27</v>
      </c>
      <c r="M2">
        <v>1</v>
      </c>
      <c r="N2">
        <v>2.6909128558046369</v>
      </c>
      <c r="O2">
        <v>-1.6809128558046369</v>
      </c>
      <c r="P2">
        <v>-1.6635507915583125</v>
      </c>
    </row>
    <row r="3" spans="3:16" ht="15" thickBot="1" x14ac:dyDescent="0.35">
      <c r="M3">
        <v>2</v>
      </c>
      <c r="N3">
        <v>2.2138283409268018</v>
      </c>
      <c r="O3">
        <v>-0.55382834092680189</v>
      </c>
      <c r="P3">
        <v>-0.5481078758810376</v>
      </c>
    </row>
    <row r="4" spans="3:16" x14ac:dyDescent="0.3">
      <c r="C4" s="9" t="s">
        <v>28</v>
      </c>
      <c r="D4" s="9"/>
      <c r="M4">
        <v>3</v>
      </c>
      <c r="N4">
        <v>3.2169599090554288</v>
      </c>
      <c r="O4">
        <v>0.28304009094457117</v>
      </c>
      <c r="P4">
        <v>0.28011658409750578</v>
      </c>
    </row>
    <row r="5" spans="3:16" x14ac:dyDescent="0.3">
      <c r="C5" t="s">
        <v>29</v>
      </c>
      <c r="D5">
        <v>0.68392092226028312</v>
      </c>
      <c r="M5">
        <v>4</v>
      </c>
      <c r="N5">
        <v>3.2885568173556639</v>
      </c>
      <c r="O5">
        <v>2.1443182644336201E-2</v>
      </c>
      <c r="P5">
        <v>2.1221697090560473E-2</v>
      </c>
    </row>
    <row r="6" spans="3:16" x14ac:dyDescent="0.3">
      <c r="C6" t="s">
        <v>30</v>
      </c>
      <c r="D6">
        <v>0.46774782790535624</v>
      </c>
      <c r="M6">
        <v>5</v>
      </c>
      <c r="N6">
        <v>3.7642628528484439</v>
      </c>
      <c r="O6">
        <v>-0.15426285284844399</v>
      </c>
      <c r="P6">
        <v>-0.15266947960917879</v>
      </c>
    </row>
    <row r="7" spans="3:16" x14ac:dyDescent="0.3">
      <c r="C7" t="s">
        <v>31</v>
      </c>
      <c r="D7">
        <v>0.4542159930215941</v>
      </c>
      <c r="M7">
        <v>6</v>
      </c>
      <c r="N7">
        <v>3.7987617260123598</v>
      </c>
      <c r="O7">
        <v>0.91123827398764012</v>
      </c>
      <c r="P7">
        <v>0.90182613974043691</v>
      </c>
    </row>
    <row r="8" spans="3:16" x14ac:dyDescent="0.3">
      <c r="C8" t="s">
        <v>32</v>
      </c>
      <c r="D8">
        <v>1.0232006678639132</v>
      </c>
      <c r="M8">
        <v>7</v>
      </c>
      <c r="N8">
        <v>1.8868050197176292</v>
      </c>
      <c r="O8">
        <v>0.11319498028237085</v>
      </c>
      <c r="P8">
        <v>0.11202579503089441</v>
      </c>
    </row>
    <row r="9" spans="3:16" ht="15" thickBot="1" x14ac:dyDescent="0.35">
      <c r="C9" s="4" t="s">
        <v>33</v>
      </c>
      <c r="D9" s="4">
        <v>243</v>
      </c>
      <c r="M9">
        <v>8</v>
      </c>
      <c r="N9">
        <v>3.9482443120783874</v>
      </c>
      <c r="O9">
        <v>-0.82824431207838733</v>
      </c>
      <c r="P9">
        <v>-0.81968941828463737</v>
      </c>
    </row>
    <row r="10" spans="3:16" x14ac:dyDescent="0.3">
      <c r="M10">
        <v>9</v>
      </c>
      <c r="N10">
        <v>2.4762740855251728</v>
      </c>
      <c r="O10">
        <v>-0.51627408552517284</v>
      </c>
      <c r="P10">
        <v>-0.51094151649243169</v>
      </c>
    </row>
    <row r="11" spans="3:16" ht="15" thickBot="1" x14ac:dyDescent="0.35">
      <c r="C11" t="s">
        <v>34</v>
      </c>
      <c r="M11">
        <v>10</v>
      </c>
      <c r="N11">
        <v>2.4518303922061997</v>
      </c>
      <c r="O11">
        <v>0.77816960779380029</v>
      </c>
      <c r="P11">
        <v>0.77013193309912642</v>
      </c>
    </row>
    <row r="12" spans="3:16" x14ac:dyDescent="0.3">
      <c r="C12" s="5"/>
      <c r="D12" s="5" t="s">
        <v>39</v>
      </c>
      <c r="E12" s="5" t="s">
        <v>40</v>
      </c>
      <c r="F12" s="5" t="s">
        <v>41</v>
      </c>
      <c r="G12" s="5" t="s">
        <v>42</v>
      </c>
      <c r="H12" s="5" t="s">
        <v>43</v>
      </c>
      <c r="M12">
        <v>11</v>
      </c>
      <c r="N12">
        <v>2.0278263273270891</v>
      </c>
      <c r="O12">
        <v>-0.31782632732708915</v>
      </c>
      <c r="P12">
        <v>-0.31454351519606721</v>
      </c>
    </row>
    <row r="13" spans="3:16" x14ac:dyDescent="0.3">
      <c r="C13" t="s">
        <v>35</v>
      </c>
      <c r="D13">
        <v>6</v>
      </c>
      <c r="E13">
        <v>217.13406845261073</v>
      </c>
      <c r="F13">
        <v>36.189011408768458</v>
      </c>
      <c r="G13">
        <v>34.566474681614849</v>
      </c>
      <c r="H13">
        <v>7.6539297059932697E-30</v>
      </c>
      <c r="M13">
        <v>12</v>
      </c>
      <c r="N13">
        <v>4.7673944209770713</v>
      </c>
      <c r="O13">
        <v>0.23260557902292867</v>
      </c>
      <c r="P13">
        <v>0.23020300770990462</v>
      </c>
    </row>
    <row r="14" spans="3:16" x14ac:dyDescent="0.3">
      <c r="C14" t="s">
        <v>36</v>
      </c>
      <c r="D14">
        <v>236</v>
      </c>
      <c r="E14">
        <v>247.07774718524934</v>
      </c>
      <c r="F14">
        <v>1.0469396067171581</v>
      </c>
      <c r="M14">
        <v>13</v>
      </c>
      <c r="N14">
        <v>2.5119994834529029</v>
      </c>
      <c r="O14">
        <v>-0.94199948345290285</v>
      </c>
      <c r="P14">
        <v>-0.93226961822209375</v>
      </c>
    </row>
    <row r="15" spans="3:16" ht="15" thickBot="1" x14ac:dyDescent="0.35">
      <c r="C15" s="4" t="s">
        <v>37</v>
      </c>
      <c r="D15" s="4">
        <v>242</v>
      </c>
      <c r="E15" s="4">
        <v>464.21181563786007</v>
      </c>
      <c r="F15" s="4"/>
      <c r="G15" s="4"/>
      <c r="H15" s="4"/>
      <c r="M15">
        <v>14</v>
      </c>
      <c r="N15">
        <v>3.1538242792117614</v>
      </c>
      <c r="O15">
        <v>-0.15382427921176145</v>
      </c>
      <c r="P15">
        <v>-0.15223543597750544</v>
      </c>
    </row>
    <row r="16" spans="3:16" ht="15" thickBot="1" x14ac:dyDescent="0.35">
      <c r="M16">
        <v>15</v>
      </c>
      <c r="N16">
        <v>2.4878421728470141</v>
      </c>
      <c r="O16">
        <v>0.53215782715298587</v>
      </c>
      <c r="P16">
        <v>0.52666119575278658</v>
      </c>
    </row>
    <row r="17" spans="3:16" x14ac:dyDescent="0.3">
      <c r="C17" s="5"/>
      <c r="D17" s="5" t="s">
        <v>44</v>
      </c>
      <c r="E17" s="5" t="s">
        <v>32</v>
      </c>
      <c r="F17" s="5" t="s">
        <v>45</v>
      </c>
      <c r="G17" s="5" t="s">
        <v>46</v>
      </c>
      <c r="H17" s="5" t="s">
        <v>47</v>
      </c>
      <c r="I17" s="5" t="s">
        <v>48</v>
      </c>
      <c r="J17" s="5" t="s">
        <v>49</v>
      </c>
      <c r="K17" s="5" t="s">
        <v>50</v>
      </c>
      <c r="M17">
        <v>16</v>
      </c>
      <c r="N17">
        <v>3.0911269867024194</v>
      </c>
      <c r="O17">
        <v>0.82887301329758056</v>
      </c>
      <c r="P17">
        <v>0.82031162568059535</v>
      </c>
    </row>
    <row r="18" spans="3:16" x14ac:dyDescent="0.3">
      <c r="C18" t="s">
        <v>38</v>
      </c>
      <c r="D18">
        <v>0.74885662226020577</v>
      </c>
      <c r="E18">
        <v>0.40110486759505787</v>
      </c>
      <c r="F18">
        <v>1.8669846286089615</v>
      </c>
      <c r="G18">
        <v>6.3143664824421103E-2</v>
      </c>
      <c r="H18">
        <v>-4.1346782006733918E-2</v>
      </c>
      <c r="I18">
        <v>1.5390600265271455</v>
      </c>
      <c r="J18">
        <v>-4.1346782006733918E-2</v>
      </c>
      <c r="K18">
        <v>1.5390600265271455</v>
      </c>
      <c r="M18">
        <v>17</v>
      </c>
      <c r="N18">
        <v>2.2441992692632375</v>
      </c>
      <c r="O18">
        <v>-0.57419926926323761</v>
      </c>
      <c r="P18">
        <v>-0.56826839392445117</v>
      </c>
    </row>
    <row r="19" spans="3:16" x14ac:dyDescent="0.3">
      <c r="C19" t="s">
        <v>17</v>
      </c>
      <c r="D19">
        <v>3.1311070387165719E-2</v>
      </c>
      <c r="E19">
        <v>0.14165949916997322</v>
      </c>
      <c r="F19">
        <v>0.22103050321811779</v>
      </c>
      <c r="G19">
        <v>0.82525979387025339</v>
      </c>
      <c r="H19">
        <v>-0.24776761335464634</v>
      </c>
      <c r="I19">
        <v>0.31038975412897779</v>
      </c>
      <c r="J19">
        <v>-0.24776761335464634</v>
      </c>
      <c r="K19">
        <v>0.31038975412897779</v>
      </c>
      <c r="M19">
        <v>18</v>
      </c>
      <c r="N19">
        <v>2.7732128611109941</v>
      </c>
      <c r="O19">
        <v>0.93678713888900589</v>
      </c>
      <c r="P19">
        <v>0.92711111170273297</v>
      </c>
    </row>
    <row r="20" spans="3:16" x14ac:dyDescent="0.3">
      <c r="C20" t="s">
        <v>18</v>
      </c>
      <c r="D20">
        <v>-7.7896408113869095E-2</v>
      </c>
      <c r="E20">
        <v>0.14472824674079035</v>
      </c>
      <c r="F20">
        <v>-0.53822532828289071</v>
      </c>
      <c r="G20">
        <v>0.5909287383971511</v>
      </c>
      <c r="H20">
        <v>-0.36302072972548566</v>
      </c>
      <c r="I20">
        <v>0.20722791349774744</v>
      </c>
      <c r="J20">
        <v>-0.36302072972548566</v>
      </c>
      <c r="K20">
        <v>0.20722791349774744</v>
      </c>
      <c r="M20">
        <v>19</v>
      </c>
      <c r="N20">
        <v>2.8684535909477815</v>
      </c>
      <c r="O20">
        <v>0.63154640905221848</v>
      </c>
      <c r="P20">
        <v>0.6250231979942299</v>
      </c>
    </row>
    <row r="21" spans="3:16" x14ac:dyDescent="0.3">
      <c r="C21" t="s">
        <v>19</v>
      </c>
      <c r="D21">
        <v>-8.8498617038759043E-3</v>
      </c>
      <c r="E21">
        <v>0.10068749272691035</v>
      </c>
      <c r="F21">
        <v>-8.7894349776679231E-2</v>
      </c>
      <c r="G21">
        <v>0.93003518260817386</v>
      </c>
      <c r="H21">
        <v>-0.20721095364712316</v>
      </c>
      <c r="I21">
        <v>0.18951123023937133</v>
      </c>
      <c r="J21">
        <v>-0.20721095364712316</v>
      </c>
      <c r="K21">
        <v>0.18951123023937133</v>
      </c>
      <c r="M21">
        <v>20</v>
      </c>
      <c r="N21">
        <v>3.1742649335252824</v>
      </c>
      <c r="O21">
        <v>0.1757350664747177</v>
      </c>
      <c r="P21">
        <v>0.17391990782212619</v>
      </c>
    </row>
    <row r="22" spans="3:16" x14ac:dyDescent="0.3">
      <c r="C22" t="s">
        <v>20</v>
      </c>
      <c r="D22">
        <v>1.0036979908816508E-2</v>
      </c>
      <c r="E22">
        <v>0.20503384347029907</v>
      </c>
      <c r="F22">
        <v>4.8952795982046993E-2</v>
      </c>
      <c r="G22">
        <v>0.96099831726892837</v>
      </c>
      <c r="H22">
        <v>-0.39389339887614899</v>
      </c>
      <c r="I22">
        <v>0.41396735869378204</v>
      </c>
      <c r="J22">
        <v>-0.39389339887614899</v>
      </c>
      <c r="K22">
        <v>0.41396735869378204</v>
      </c>
      <c r="M22">
        <v>21</v>
      </c>
      <c r="N22">
        <v>2.7381851344314607</v>
      </c>
      <c r="O22">
        <v>1.3418148655685393</v>
      </c>
      <c r="P22">
        <v>1.3279553273883034</v>
      </c>
    </row>
    <row r="23" spans="3:16" x14ac:dyDescent="0.3">
      <c r="C23" t="s">
        <v>4</v>
      </c>
      <c r="D23">
        <v>0.17942101924460427</v>
      </c>
      <c r="E23">
        <v>8.9290674762541308E-2</v>
      </c>
      <c r="F23">
        <v>2.0094037784097236</v>
      </c>
      <c r="G23">
        <v>4.5632986724897344E-2</v>
      </c>
      <c r="H23">
        <v>3.5124206037993044E-3</v>
      </c>
      <c r="I23">
        <v>0.35532961788540923</v>
      </c>
      <c r="J23">
        <v>3.5124206037993044E-3</v>
      </c>
      <c r="K23">
        <v>0.35532961788540923</v>
      </c>
      <c r="M23">
        <v>22</v>
      </c>
      <c r="N23">
        <v>2.9923098708415736</v>
      </c>
      <c r="O23">
        <v>-0.24230987084157363</v>
      </c>
      <c r="P23">
        <v>-0.23980706438700813</v>
      </c>
    </row>
    <row r="24" spans="3:16" ht="15" thickBot="1" x14ac:dyDescent="0.35">
      <c r="C24" s="4" t="s">
        <v>5</v>
      </c>
      <c r="D24" s="4">
        <v>9.4014205072973492E-2</v>
      </c>
      <c r="E24" s="4">
        <v>9.5476284850694072E-3</v>
      </c>
      <c r="F24" s="4">
        <v>9.8468646135522579</v>
      </c>
      <c r="G24" s="4">
        <v>2.1868900543172975E-19</v>
      </c>
      <c r="H24" s="4">
        <v>7.5204738668804616E-2</v>
      </c>
      <c r="I24" s="4">
        <v>0.11282367147714237</v>
      </c>
      <c r="J24" s="4">
        <v>7.5204738668804616E-2</v>
      </c>
      <c r="K24" s="4">
        <v>0.11282367147714237</v>
      </c>
      <c r="M24">
        <v>23</v>
      </c>
      <c r="N24">
        <v>2.5673656639117333</v>
      </c>
      <c r="O24">
        <v>-0.33736566391173328</v>
      </c>
      <c r="P24">
        <v>-0.33388103095701921</v>
      </c>
    </row>
    <row r="25" spans="3:16" x14ac:dyDescent="0.3">
      <c r="M25">
        <v>24</v>
      </c>
      <c r="N25">
        <v>5.1183325819895993</v>
      </c>
      <c r="O25">
        <v>2.4616674180104008</v>
      </c>
      <c r="P25">
        <v>2.4362409792054454</v>
      </c>
    </row>
    <row r="26" spans="3:16" x14ac:dyDescent="0.3">
      <c r="M26">
        <v>25</v>
      </c>
      <c r="N26">
        <v>2.9168121240701104</v>
      </c>
      <c r="O26">
        <v>0.26318787592988979</v>
      </c>
      <c r="P26">
        <v>0.26046942161206554</v>
      </c>
    </row>
    <row r="27" spans="3:16" x14ac:dyDescent="0.3">
      <c r="M27">
        <v>26</v>
      </c>
      <c r="N27">
        <v>3.0866856103626419</v>
      </c>
      <c r="O27">
        <v>-0.74668561036264203</v>
      </c>
      <c r="P27">
        <v>-0.73897313229207817</v>
      </c>
    </row>
    <row r="28" spans="3:16" x14ac:dyDescent="0.3">
      <c r="M28">
        <v>27</v>
      </c>
      <c r="N28">
        <v>2.310420501349431</v>
      </c>
      <c r="O28">
        <v>-0.310420501349431</v>
      </c>
      <c r="P28">
        <v>-0.30721418362201669</v>
      </c>
    </row>
    <row r="29" spans="3:16" x14ac:dyDescent="0.3">
      <c r="M29">
        <v>28</v>
      </c>
      <c r="N29">
        <v>2.2464908418998091</v>
      </c>
      <c r="O29">
        <v>-0.24649084189980908</v>
      </c>
      <c r="P29">
        <v>-0.24394485040571318</v>
      </c>
    </row>
    <row r="30" spans="3:16" x14ac:dyDescent="0.3">
      <c r="M30">
        <v>29</v>
      </c>
      <c r="N30">
        <v>3.0935588296073</v>
      </c>
      <c r="O30">
        <v>1.2064411703926998</v>
      </c>
      <c r="P30">
        <v>1.19397990029328</v>
      </c>
    </row>
    <row r="31" spans="3:16" x14ac:dyDescent="0.3">
      <c r="M31">
        <v>30</v>
      </c>
      <c r="N31">
        <v>2.9321407795948704</v>
      </c>
      <c r="O31">
        <v>6.7859220405129594E-2</v>
      </c>
      <c r="P31">
        <v>6.7158305934572254E-2</v>
      </c>
    </row>
    <row r="32" spans="3:16" x14ac:dyDescent="0.3">
      <c r="M32">
        <v>31</v>
      </c>
      <c r="N32">
        <v>1.9512862379706726</v>
      </c>
      <c r="O32">
        <v>-0.50128623797067262</v>
      </c>
      <c r="P32">
        <v>-0.4961084776606185</v>
      </c>
    </row>
    <row r="33" spans="5:16" x14ac:dyDescent="0.3">
      <c r="E33" t="s">
        <v>51</v>
      </c>
      <c r="M33">
        <v>32</v>
      </c>
      <c r="N33">
        <v>3.1374532811020481</v>
      </c>
      <c r="O33">
        <v>-0.63745328110204813</v>
      </c>
      <c r="P33">
        <v>-0.63086905826009354</v>
      </c>
    </row>
    <row r="34" spans="5:16" x14ac:dyDescent="0.3">
      <c r="M34">
        <v>33</v>
      </c>
      <c r="N34">
        <v>2.5006155783099224</v>
      </c>
      <c r="O34">
        <v>0.49938442169007757</v>
      </c>
      <c r="P34">
        <v>0.49422630514462096</v>
      </c>
    </row>
    <row r="35" spans="5:16" x14ac:dyDescent="0.3">
      <c r="M35">
        <v>34</v>
      </c>
      <c r="N35">
        <v>3.3887575913599717</v>
      </c>
      <c r="O35">
        <v>-0.9387575913599715</v>
      </c>
      <c r="P35">
        <v>-0.92906121146934684</v>
      </c>
    </row>
    <row r="36" spans="5:16" x14ac:dyDescent="0.3">
      <c r="M36">
        <v>35</v>
      </c>
      <c r="N36">
        <v>2.7250231457212442</v>
      </c>
      <c r="O36">
        <v>0.54497685427875586</v>
      </c>
      <c r="P36">
        <v>0.53934781579286828</v>
      </c>
    </row>
    <row r="37" spans="5:16" x14ac:dyDescent="0.3">
      <c r="M37">
        <v>36</v>
      </c>
      <c r="N37">
        <v>3.4948533728241218</v>
      </c>
      <c r="O37">
        <v>0.1051466271758783</v>
      </c>
      <c r="P37">
        <v>0.10406057295836919</v>
      </c>
    </row>
    <row r="38" spans="5:16" x14ac:dyDescent="0.3">
      <c r="M38">
        <v>37</v>
      </c>
      <c r="N38">
        <v>2.7662432835085773</v>
      </c>
      <c r="O38">
        <v>-0.76624328350857729</v>
      </c>
      <c r="P38">
        <v>-0.75832879521690311</v>
      </c>
    </row>
    <row r="39" spans="5:16" x14ac:dyDescent="0.3">
      <c r="M39">
        <v>38</v>
      </c>
      <c r="N39">
        <v>2.8558431610409869</v>
      </c>
      <c r="O39">
        <v>0.21415683895901294</v>
      </c>
      <c r="P39">
        <v>0.21194482375313467</v>
      </c>
    </row>
    <row r="40" spans="5:16" x14ac:dyDescent="0.3">
      <c r="M40">
        <v>39</v>
      </c>
      <c r="N40">
        <v>2.9899970915822545</v>
      </c>
      <c r="O40">
        <v>-0.67999709158225441</v>
      </c>
      <c r="P40">
        <v>-0.67297343586411595</v>
      </c>
    </row>
    <row r="41" spans="5:16" x14ac:dyDescent="0.3">
      <c r="M41">
        <v>40</v>
      </c>
      <c r="N41">
        <v>4.1726957914002609</v>
      </c>
      <c r="O41">
        <v>0.82730420859973908</v>
      </c>
      <c r="P41">
        <v>0.81875902508748177</v>
      </c>
    </row>
    <row r="42" spans="5:16" x14ac:dyDescent="0.3">
      <c r="M42">
        <v>41</v>
      </c>
      <c r="N42">
        <v>2.7408594481388748</v>
      </c>
      <c r="O42">
        <v>-0.50085944813887462</v>
      </c>
      <c r="P42">
        <v>-0.49568609611950237</v>
      </c>
    </row>
    <row r="43" spans="5:16" x14ac:dyDescent="0.3">
      <c r="M43">
        <v>42</v>
      </c>
      <c r="N43">
        <v>2.7037884618017687</v>
      </c>
      <c r="O43">
        <v>-0.16378846180176865</v>
      </c>
      <c r="P43">
        <v>-0.16209669902728044</v>
      </c>
    </row>
    <row r="44" spans="5:16" x14ac:dyDescent="0.3">
      <c r="M44">
        <v>43</v>
      </c>
      <c r="N44">
        <v>2.3728584599449021</v>
      </c>
      <c r="O44">
        <v>0.68714154005509798</v>
      </c>
      <c r="P44">
        <v>0.68004408968843755</v>
      </c>
    </row>
    <row r="45" spans="5:16" x14ac:dyDescent="0.3">
      <c r="M45">
        <v>44</v>
      </c>
      <c r="N45">
        <v>1.9723579463340348</v>
      </c>
      <c r="O45">
        <v>-0.65235794633403477</v>
      </c>
      <c r="P45">
        <v>-0.64561977395541381</v>
      </c>
    </row>
    <row r="46" spans="5:16" x14ac:dyDescent="0.3">
      <c r="M46">
        <v>45</v>
      </c>
      <c r="N46">
        <v>4.279174313935254</v>
      </c>
      <c r="O46">
        <v>1.3208256860647456</v>
      </c>
      <c r="P46">
        <v>1.3071829440627076</v>
      </c>
    </row>
    <row r="47" spans="5:16" x14ac:dyDescent="0.3">
      <c r="M47">
        <v>46</v>
      </c>
      <c r="N47">
        <v>2.781820252012337</v>
      </c>
      <c r="O47">
        <v>0.21817974798766304</v>
      </c>
      <c r="P47">
        <v>0.21592618035699884</v>
      </c>
    </row>
    <row r="48" spans="5:16" x14ac:dyDescent="0.3">
      <c r="M48">
        <v>47</v>
      </c>
      <c r="N48">
        <v>3.1522362199998524</v>
      </c>
      <c r="O48">
        <v>1.8477637800001476</v>
      </c>
      <c r="P48">
        <v>1.8286783209594786</v>
      </c>
    </row>
    <row r="49" spans="13:16" x14ac:dyDescent="0.3">
      <c r="M49">
        <v>48</v>
      </c>
      <c r="N49">
        <v>4.4672027240812007</v>
      </c>
      <c r="O49">
        <v>1.5327972759187993</v>
      </c>
      <c r="P49">
        <v>1.5169650900388514</v>
      </c>
    </row>
    <row r="50" spans="13:16" x14ac:dyDescent="0.3">
      <c r="M50">
        <v>49</v>
      </c>
      <c r="N50">
        <v>3.9258270153056491</v>
      </c>
      <c r="O50">
        <v>-1.8758270153056493</v>
      </c>
      <c r="P50">
        <v>-1.8564516925206158</v>
      </c>
    </row>
    <row r="51" spans="13:16" x14ac:dyDescent="0.3">
      <c r="M51">
        <v>50</v>
      </c>
      <c r="N51">
        <v>2.7583167007440932</v>
      </c>
      <c r="O51">
        <v>0.24168329925590681</v>
      </c>
      <c r="P51">
        <v>0.23918696462769909</v>
      </c>
    </row>
    <row r="52" spans="13:16" x14ac:dyDescent="0.3">
      <c r="M52">
        <v>51</v>
      </c>
      <c r="N52">
        <v>2.2412385728427391</v>
      </c>
      <c r="O52">
        <v>0.25876142715726091</v>
      </c>
      <c r="P52">
        <v>0.25608869340591822</v>
      </c>
    </row>
    <row r="53" spans="13:16" x14ac:dyDescent="0.3">
      <c r="M53">
        <v>52</v>
      </c>
      <c r="N53">
        <v>2.0610176818157147</v>
      </c>
      <c r="O53">
        <v>0.53898231818428544</v>
      </c>
      <c r="P53">
        <v>0.53341519695986661</v>
      </c>
    </row>
    <row r="54" spans="13:16" x14ac:dyDescent="0.3">
      <c r="M54">
        <v>53</v>
      </c>
      <c r="N54">
        <v>4.7250880286942332</v>
      </c>
      <c r="O54">
        <v>0.47491197130576701</v>
      </c>
      <c r="P54">
        <v>0.47000662946803551</v>
      </c>
    </row>
    <row r="55" spans="13:16" x14ac:dyDescent="0.3">
      <c r="M55">
        <v>54</v>
      </c>
      <c r="N55">
        <v>1.9968016396530079</v>
      </c>
      <c r="O55">
        <v>-0.43680163965300789</v>
      </c>
      <c r="P55">
        <v>-0.43228993751189659</v>
      </c>
    </row>
    <row r="56" spans="13:16" x14ac:dyDescent="0.3">
      <c r="M56">
        <v>55</v>
      </c>
      <c r="N56">
        <v>3.8241455613820623</v>
      </c>
      <c r="O56">
        <v>0.51585443861793756</v>
      </c>
      <c r="P56">
        <v>0.51052620409697014</v>
      </c>
    </row>
    <row r="57" spans="13:16" x14ac:dyDescent="0.3">
      <c r="M57">
        <v>56</v>
      </c>
      <c r="N57">
        <v>2.8946372980999047</v>
      </c>
      <c r="O57">
        <v>0.61536270190009512</v>
      </c>
      <c r="P57">
        <v>0.60900665153836064</v>
      </c>
    </row>
    <row r="58" spans="13:16" x14ac:dyDescent="0.3">
      <c r="M58">
        <v>57</v>
      </c>
      <c r="N58">
        <v>4.9078761447228372</v>
      </c>
      <c r="O58">
        <v>-1.9078761447228372</v>
      </c>
      <c r="P58">
        <v>-1.8881697880938666</v>
      </c>
    </row>
    <row r="59" spans="13:16" x14ac:dyDescent="0.3">
      <c r="M59">
        <v>58</v>
      </c>
      <c r="N59">
        <v>3.5676768058881714</v>
      </c>
      <c r="O59">
        <v>-2.0676768058881714</v>
      </c>
      <c r="P59">
        <v>-2.0463198762766832</v>
      </c>
    </row>
    <row r="60" spans="13:16" x14ac:dyDescent="0.3">
      <c r="M60">
        <v>59</v>
      </c>
      <c r="N60">
        <v>2.0322738364301287</v>
      </c>
      <c r="O60">
        <v>-0.2722738364301287</v>
      </c>
      <c r="P60">
        <v>-0.2694615336838152</v>
      </c>
    </row>
    <row r="61" spans="13:16" x14ac:dyDescent="0.3">
      <c r="M61">
        <v>60</v>
      </c>
      <c r="N61">
        <v>5.9503582968854154</v>
      </c>
      <c r="O61">
        <v>0.77964170311458503</v>
      </c>
      <c r="P61">
        <v>0.77158882322146916</v>
      </c>
    </row>
    <row r="62" spans="13:16" x14ac:dyDescent="0.3">
      <c r="M62">
        <v>61</v>
      </c>
      <c r="N62">
        <v>2.8831023923405388</v>
      </c>
      <c r="O62">
        <v>0.32689760765946119</v>
      </c>
      <c r="P62">
        <v>0.32352109873066465</v>
      </c>
    </row>
    <row r="63" spans="13:16" x14ac:dyDescent="0.3">
      <c r="M63">
        <v>62</v>
      </c>
      <c r="N63">
        <v>2.2738903434676705</v>
      </c>
      <c r="O63">
        <v>-0.27389034346767049</v>
      </c>
      <c r="P63">
        <v>-0.27106134390156439</v>
      </c>
    </row>
    <row r="64" spans="13:16" x14ac:dyDescent="0.3">
      <c r="M64">
        <v>63</v>
      </c>
      <c r="N64">
        <v>2.0115907113140743</v>
      </c>
      <c r="O64">
        <v>-3.1590711314074316E-2</v>
      </c>
      <c r="P64">
        <v>-3.1264412447641117E-2</v>
      </c>
    </row>
    <row r="65" spans="13:16" x14ac:dyDescent="0.3">
      <c r="M65">
        <v>64</v>
      </c>
      <c r="N65">
        <v>3.0539160206838001</v>
      </c>
      <c r="O65">
        <v>0.70608397931619971</v>
      </c>
      <c r="P65">
        <v>0.69879087344824564</v>
      </c>
    </row>
    <row r="66" spans="13:16" x14ac:dyDescent="0.3">
      <c r="M66">
        <v>65</v>
      </c>
      <c r="N66">
        <v>2.8865814660019833</v>
      </c>
      <c r="O66">
        <v>-0.24658146600198316</v>
      </c>
      <c r="P66">
        <v>-0.24403453845609924</v>
      </c>
    </row>
    <row r="67" spans="13:16" x14ac:dyDescent="0.3">
      <c r="M67">
        <v>66</v>
      </c>
      <c r="N67">
        <v>3.1206768366336872</v>
      </c>
      <c r="O67">
        <v>2.9323163366312688E-2</v>
      </c>
      <c r="P67">
        <v>2.9020285888451007E-2</v>
      </c>
    </row>
    <row r="68" spans="13:16" x14ac:dyDescent="0.3">
      <c r="M68">
        <v>67</v>
      </c>
      <c r="N68">
        <v>2.6312953233613552</v>
      </c>
      <c r="O68">
        <v>-0.16129532336135499</v>
      </c>
      <c r="P68">
        <v>-0.15962931208827744</v>
      </c>
    </row>
    <row r="69" spans="13:16" x14ac:dyDescent="0.3">
      <c r="M69">
        <v>68</v>
      </c>
      <c r="N69">
        <v>1.1160678321264965</v>
      </c>
      <c r="O69">
        <v>-0.11606783212649652</v>
      </c>
      <c r="P69">
        <v>-0.1148689733329827</v>
      </c>
    </row>
    <row r="70" spans="13:16" x14ac:dyDescent="0.3">
      <c r="M70">
        <v>69</v>
      </c>
      <c r="N70">
        <v>2.9553579481500294</v>
      </c>
      <c r="O70">
        <v>-0.9453579481500296</v>
      </c>
      <c r="P70">
        <v>-0.93559339350647719</v>
      </c>
    </row>
    <row r="71" spans="13:16" x14ac:dyDescent="0.3">
      <c r="M71">
        <v>70</v>
      </c>
      <c r="N71">
        <v>2.3867073895552386</v>
      </c>
      <c r="O71">
        <v>-0.29670738955523879</v>
      </c>
      <c r="P71">
        <v>-0.29364271386903179</v>
      </c>
    </row>
    <row r="72" spans="13:16" x14ac:dyDescent="0.3">
      <c r="M72">
        <v>71</v>
      </c>
      <c r="N72">
        <v>2.1835013245009169</v>
      </c>
      <c r="O72">
        <v>-0.21350132450091697</v>
      </c>
      <c r="P72">
        <v>-0.21129608007086836</v>
      </c>
    </row>
    <row r="73" spans="13:16" x14ac:dyDescent="0.3">
      <c r="M73">
        <v>72</v>
      </c>
      <c r="N73">
        <v>2.869005149751203</v>
      </c>
      <c r="O73">
        <v>0.13099485024879698</v>
      </c>
      <c r="P73">
        <v>0.12964181103673827</v>
      </c>
    </row>
    <row r="74" spans="13:16" x14ac:dyDescent="0.3">
      <c r="M74">
        <v>73</v>
      </c>
      <c r="N74">
        <v>3.5320867900571402</v>
      </c>
      <c r="O74">
        <v>-0.39208679005714009</v>
      </c>
      <c r="P74">
        <v>-0.38803694534591709</v>
      </c>
    </row>
    <row r="75" spans="13:16" x14ac:dyDescent="0.3">
      <c r="M75">
        <v>74</v>
      </c>
      <c r="N75">
        <v>3.383544346041842</v>
      </c>
      <c r="O75">
        <v>1.616455653958158</v>
      </c>
      <c r="P75">
        <v>1.5997593649040052</v>
      </c>
    </row>
    <row r="76" spans="13:16" x14ac:dyDescent="0.3">
      <c r="M76">
        <v>75</v>
      </c>
      <c r="N76">
        <v>2.4695908906358408</v>
      </c>
      <c r="O76">
        <v>-0.26959089063584063</v>
      </c>
      <c r="P76">
        <v>-0.26680629990153831</v>
      </c>
    </row>
    <row r="77" spans="13:16" x14ac:dyDescent="0.3">
      <c r="M77">
        <v>76</v>
      </c>
      <c r="N77">
        <v>2.0415398748407272</v>
      </c>
      <c r="O77">
        <v>-0.79153987484072719</v>
      </c>
      <c r="P77">
        <v>-0.78336409933097673</v>
      </c>
    </row>
    <row r="78" spans="13:16" x14ac:dyDescent="0.3">
      <c r="M78">
        <v>77</v>
      </c>
      <c r="N78">
        <v>2.6602887263175914</v>
      </c>
      <c r="O78">
        <v>0.41971127368240868</v>
      </c>
      <c r="P78">
        <v>0.41537609707083334</v>
      </c>
    </row>
    <row r="79" spans="13:16" x14ac:dyDescent="0.3">
      <c r="M79">
        <v>78</v>
      </c>
      <c r="N79">
        <v>3.9706661142028032</v>
      </c>
      <c r="O79">
        <v>2.9333885797196757E-2</v>
      </c>
      <c r="P79">
        <v>2.9030897567886394E-2</v>
      </c>
    </row>
    <row r="80" spans="13:16" x14ac:dyDescent="0.3">
      <c r="M80">
        <v>79</v>
      </c>
      <c r="N80">
        <v>3.1944010051895928</v>
      </c>
      <c r="O80">
        <v>-0.1944010051895928</v>
      </c>
      <c r="P80">
        <v>-0.19239304699592663</v>
      </c>
    </row>
    <row r="81" spans="13:16" x14ac:dyDescent="0.3">
      <c r="M81">
        <v>80</v>
      </c>
      <c r="N81">
        <v>2.6801433034404276</v>
      </c>
      <c r="O81">
        <v>2.9856696559572349E-2</v>
      </c>
      <c r="P81">
        <v>2.954830824422321E-2</v>
      </c>
    </row>
    <row r="82" spans="13:16" x14ac:dyDescent="0.3">
      <c r="M82">
        <v>81</v>
      </c>
      <c r="N82">
        <v>2.8043774362334517</v>
      </c>
      <c r="O82">
        <v>0.1956225637665483</v>
      </c>
      <c r="P82">
        <v>0.19360198815585153</v>
      </c>
    </row>
    <row r="83" spans="13:16" x14ac:dyDescent="0.3">
      <c r="M83">
        <v>82</v>
      </c>
      <c r="N83">
        <v>2.6209143542444546</v>
      </c>
      <c r="O83">
        <v>0.77908564575554529</v>
      </c>
      <c r="P83">
        <v>0.77103850935089102</v>
      </c>
    </row>
    <row r="84" spans="13:16" x14ac:dyDescent="0.3">
      <c r="M84">
        <v>83</v>
      </c>
      <c r="N84">
        <v>1.8532507939561209</v>
      </c>
      <c r="O84">
        <v>-2.3250793956120841E-2</v>
      </c>
      <c r="P84">
        <v>-2.301063767612679E-2</v>
      </c>
    </row>
    <row r="85" spans="13:16" x14ac:dyDescent="0.3">
      <c r="M85">
        <v>84</v>
      </c>
      <c r="N85">
        <v>4.0491255113996205</v>
      </c>
      <c r="O85">
        <v>0.95087448860037949</v>
      </c>
      <c r="P85">
        <v>0.94105295388829724</v>
      </c>
    </row>
    <row r="86" spans="13:16" x14ac:dyDescent="0.3">
      <c r="M86">
        <v>85</v>
      </c>
      <c r="N86">
        <v>2.5569846947948327</v>
      </c>
      <c r="O86">
        <v>-0.5269846947948329</v>
      </c>
      <c r="P86">
        <v>-0.52154149641827119</v>
      </c>
    </row>
    <row r="87" spans="13:16" x14ac:dyDescent="0.3">
      <c r="M87">
        <v>86</v>
      </c>
      <c r="N87">
        <v>4.7193055692967576</v>
      </c>
      <c r="O87">
        <v>0.45069443070324233</v>
      </c>
      <c r="P87">
        <v>0.44603923062293566</v>
      </c>
    </row>
    <row r="88" spans="13:16" x14ac:dyDescent="0.3">
      <c r="M88">
        <v>87</v>
      </c>
      <c r="N88">
        <v>2.2796427898295608</v>
      </c>
      <c r="O88">
        <v>-0.27964278982956081</v>
      </c>
      <c r="P88">
        <v>-0.27675437353464344</v>
      </c>
    </row>
    <row r="89" spans="13:16" x14ac:dyDescent="0.3">
      <c r="M89">
        <v>88</v>
      </c>
      <c r="N89">
        <v>2.7732173664626716</v>
      </c>
      <c r="O89">
        <v>1.2267826335373284</v>
      </c>
      <c r="P89">
        <v>1.2141112574893689</v>
      </c>
    </row>
    <row r="90" spans="13:16" x14ac:dyDescent="0.3">
      <c r="M90">
        <v>89</v>
      </c>
      <c r="N90">
        <v>3.3777287050818914</v>
      </c>
      <c r="O90">
        <v>2.4722712949181083</v>
      </c>
      <c r="P90">
        <v>2.4467353292025242</v>
      </c>
    </row>
    <row r="91" spans="13:16" x14ac:dyDescent="0.3">
      <c r="M91">
        <v>90</v>
      </c>
      <c r="N91">
        <v>3.043978277072835</v>
      </c>
      <c r="O91">
        <v>-4.397827707283497E-2</v>
      </c>
      <c r="P91">
        <v>-4.3524027663447408E-2</v>
      </c>
    </row>
    <row r="92" spans="13:16" x14ac:dyDescent="0.3">
      <c r="M92">
        <v>91</v>
      </c>
      <c r="N92">
        <v>3.6814459689661967</v>
      </c>
      <c r="O92">
        <v>-0.68144596896619669</v>
      </c>
      <c r="P92">
        <v>-0.67440734786651668</v>
      </c>
    </row>
    <row r="93" spans="13:16" x14ac:dyDescent="0.3">
      <c r="M93">
        <v>92</v>
      </c>
      <c r="N93">
        <v>3.1501303282071973</v>
      </c>
      <c r="O93">
        <v>0.34986967179280271</v>
      </c>
      <c r="P93">
        <v>0.34625588557031634</v>
      </c>
    </row>
    <row r="94" spans="13:16" x14ac:dyDescent="0.3">
      <c r="M94">
        <v>93</v>
      </c>
      <c r="N94">
        <v>1.5297471975589181</v>
      </c>
      <c r="O94">
        <v>-0.52974719755891808</v>
      </c>
      <c r="P94">
        <v>-0.52427546543041015</v>
      </c>
    </row>
    <row r="95" spans="13:16" x14ac:dyDescent="0.3">
      <c r="M95">
        <v>94</v>
      </c>
      <c r="N95">
        <v>2.5234773451802477</v>
      </c>
      <c r="O95">
        <v>1.7765226548197521</v>
      </c>
      <c r="P95">
        <v>1.7581730417737704</v>
      </c>
    </row>
    <row r="96" spans="13:16" x14ac:dyDescent="0.3">
      <c r="M96">
        <v>95</v>
      </c>
      <c r="N96">
        <v>3.2058850919133364</v>
      </c>
      <c r="O96">
        <v>4.4114908086663629E-2</v>
      </c>
      <c r="P96">
        <v>4.3659247422414199E-2</v>
      </c>
    </row>
    <row r="97" spans="13:16" x14ac:dyDescent="0.3">
      <c r="M97">
        <v>96</v>
      </c>
      <c r="N97">
        <v>5.0932471042727085</v>
      </c>
      <c r="O97">
        <v>-0.36324710427270812</v>
      </c>
      <c r="P97">
        <v>-0.35949514322374876</v>
      </c>
    </row>
    <row r="98" spans="13:16" x14ac:dyDescent="0.3">
      <c r="M98">
        <v>97</v>
      </c>
      <c r="N98">
        <v>3.5225619623928717</v>
      </c>
      <c r="O98">
        <v>0.47743803760712833</v>
      </c>
      <c r="P98">
        <v>0.47250660415776852</v>
      </c>
    </row>
    <row r="99" spans="13:16" x14ac:dyDescent="0.3">
      <c r="M99">
        <v>98</v>
      </c>
      <c r="N99">
        <v>2.088845335030026</v>
      </c>
      <c r="O99">
        <v>-0.58884533503002601</v>
      </c>
      <c r="P99">
        <v>-0.58276318121542758</v>
      </c>
    </row>
    <row r="100" spans="13:16" x14ac:dyDescent="0.3">
      <c r="M100">
        <v>99</v>
      </c>
      <c r="N100">
        <v>2.933092896585328</v>
      </c>
      <c r="O100">
        <v>6.6907103414671987E-2</v>
      </c>
      <c r="P100">
        <v>6.6216023312565847E-2</v>
      </c>
    </row>
    <row r="101" spans="13:16" x14ac:dyDescent="0.3">
      <c r="M101">
        <v>100</v>
      </c>
      <c r="N101">
        <v>2.2071678513252735</v>
      </c>
      <c r="O101">
        <v>-0.70716785132527349</v>
      </c>
      <c r="P101">
        <v>-0.69986355019791535</v>
      </c>
    </row>
    <row r="102" spans="13:16" x14ac:dyDescent="0.3">
      <c r="M102">
        <v>101</v>
      </c>
      <c r="N102">
        <v>2.0562267459675696</v>
      </c>
      <c r="O102">
        <v>0.4437732540324304</v>
      </c>
      <c r="P102">
        <v>0.43918954243744518</v>
      </c>
    </row>
    <row r="103" spans="13:16" x14ac:dyDescent="0.3">
      <c r="M103">
        <v>102</v>
      </c>
      <c r="N103">
        <v>2.4351039924116531</v>
      </c>
      <c r="O103">
        <v>0.5648960075883469</v>
      </c>
      <c r="P103">
        <v>0.5590612251709407</v>
      </c>
    </row>
    <row r="104" spans="13:16" x14ac:dyDescent="0.3">
      <c r="M104">
        <v>103</v>
      </c>
      <c r="N104">
        <v>5.3511155457744017</v>
      </c>
      <c r="O104">
        <v>-2.8511155457744017</v>
      </c>
      <c r="P104">
        <v>-2.8216665168681807</v>
      </c>
    </row>
    <row r="105" spans="13:16" x14ac:dyDescent="0.3">
      <c r="M105">
        <v>104</v>
      </c>
      <c r="N105">
        <v>3.1146637195331381</v>
      </c>
      <c r="O105">
        <v>0.36533628046686184</v>
      </c>
      <c r="P105">
        <v>0.36156274042219222</v>
      </c>
    </row>
    <row r="106" spans="13:16" x14ac:dyDescent="0.3">
      <c r="M106">
        <v>105</v>
      </c>
      <c r="N106">
        <v>3.0515388200375471</v>
      </c>
      <c r="O106">
        <v>1.028461179962453</v>
      </c>
      <c r="P106">
        <v>1.0178382562221198</v>
      </c>
    </row>
    <row r="107" spans="13:16" x14ac:dyDescent="0.3">
      <c r="M107">
        <v>106</v>
      </c>
      <c r="N107">
        <v>2.4196123613307794</v>
      </c>
      <c r="O107">
        <v>-0.77961236133077949</v>
      </c>
      <c r="P107">
        <v>-0.77155978450747109</v>
      </c>
    </row>
    <row r="108" spans="13:16" x14ac:dyDescent="0.3">
      <c r="M108">
        <v>107</v>
      </c>
      <c r="N108">
        <v>2.9019052333551332</v>
      </c>
      <c r="O108">
        <v>1.1580947666448664</v>
      </c>
      <c r="P108">
        <v>1.1461328641153061</v>
      </c>
    </row>
    <row r="109" spans="13:16" x14ac:dyDescent="0.3">
      <c r="M109">
        <v>108</v>
      </c>
      <c r="N109">
        <v>3.3456522812995684</v>
      </c>
      <c r="O109">
        <v>0.94434771870043166</v>
      </c>
      <c r="P109">
        <v>0.93459359866599467</v>
      </c>
    </row>
    <row r="110" spans="13:16" x14ac:dyDescent="0.3">
      <c r="M110">
        <v>109</v>
      </c>
      <c r="N110">
        <v>2.7682696800548117</v>
      </c>
      <c r="O110">
        <v>0.99173031994518812</v>
      </c>
      <c r="P110">
        <v>0.98148678740841433</v>
      </c>
    </row>
    <row r="111" spans="13:16" x14ac:dyDescent="0.3">
      <c r="M111">
        <v>110</v>
      </c>
      <c r="N111">
        <v>2.3522085163913227</v>
      </c>
      <c r="O111">
        <v>1.6477914836086773</v>
      </c>
      <c r="P111">
        <v>1.6307715283479598</v>
      </c>
    </row>
    <row r="112" spans="13:16" x14ac:dyDescent="0.3">
      <c r="M112">
        <v>111</v>
      </c>
      <c r="N112">
        <v>2.3696494505454044</v>
      </c>
      <c r="O112">
        <v>0.63035054945459557</v>
      </c>
      <c r="P112">
        <v>0.62383969037017406</v>
      </c>
    </row>
    <row r="113" spans="13:16" x14ac:dyDescent="0.3">
      <c r="M113">
        <v>112</v>
      </c>
      <c r="N113">
        <v>1.586943617445395</v>
      </c>
      <c r="O113">
        <v>-0.58694361744539503</v>
      </c>
      <c r="P113">
        <v>-0.58088110637596857</v>
      </c>
    </row>
    <row r="114" spans="13:16" x14ac:dyDescent="0.3">
      <c r="M114">
        <v>113</v>
      </c>
      <c r="N114">
        <v>4.820842247600357</v>
      </c>
      <c r="O114">
        <v>-0.82084224760035696</v>
      </c>
      <c r="P114">
        <v>-0.81236380935787433</v>
      </c>
    </row>
    <row r="115" spans="13:16" x14ac:dyDescent="0.3">
      <c r="M115">
        <v>114</v>
      </c>
      <c r="N115">
        <v>3.3139406527253668</v>
      </c>
      <c r="O115">
        <v>-0.76394065272536693</v>
      </c>
      <c r="P115">
        <v>-0.75604994819110505</v>
      </c>
    </row>
    <row r="116" spans="13:16" x14ac:dyDescent="0.3">
      <c r="M116">
        <v>115</v>
      </c>
      <c r="N116">
        <v>3.69013774328557</v>
      </c>
      <c r="O116">
        <v>0.30986225671443002</v>
      </c>
      <c r="P116">
        <v>0.3066617050677406</v>
      </c>
    </row>
    <row r="117" spans="13:16" x14ac:dyDescent="0.3">
      <c r="M117">
        <v>116</v>
      </c>
      <c r="N117">
        <v>2.7209974014279883</v>
      </c>
      <c r="O117">
        <v>0.77900259857201171</v>
      </c>
      <c r="P117">
        <v>0.77095631995753444</v>
      </c>
    </row>
    <row r="118" spans="13:16" x14ac:dyDescent="0.3">
      <c r="M118">
        <v>117</v>
      </c>
      <c r="N118">
        <v>4.2349876375509563</v>
      </c>
      <c r="O118">
        <v>0.83501236244904398</v>
      </c>
      <c r="P118">
        <v>0.82638756180381634</v>
      </c>
    </row>
    <row r="119" spans="13:16" x14ac:dyDescent="0.3">
      <c r="M119">
        <v>118</v>
      </c>
      <c r="N119">
        <v>2.0872000521430496</v>
      </c>
      <c r="O119">
        <v>-0.5872000521430496</v>
      </c>
      <c r="P119">
        <v>-0.58113489237254357</v>
      </c>
    </row>
    <row r="120" spans="13:16" x14ac:dyDescent="0.3">
      <c r="M120">
        <v>119</v>
      </c>
      <c r="N120">
        <v>2.2545453371729423</v>
      </c>
      <c r="O120">
        <v>-0.45454533717294221</v>
      </c>
      <c r="P120">
        <v>-0.44985036127361994</v>
      </c>
    </row>
    <row r="121" spans="13:16" x14ac:dyDescent="0.3">
      <c r="M121">
        <v>120</v>
      </c>
      <c r="N121">
        <v>3.7086528647622918</v>
      </c>
      <c r="O121">
        <v>-0.78865286476229191</v>
      </c>
      <c r="P121">
        <v>-0.78050690903426811</v>
      </c>
    </row>
    <row r="122" spans="13:16" x14ac:dyDescent="0.3">
      <c r="M122">
        <v>121</v>
      </c>
      <c r="N122">
        <v>2.1536637550317765</v>
      </c>
      <c r="O122">
        <v>0.15633624496822351</v>
      </c>
      <c r="P122">
        <v>0.15472145576615742</v>
      </c>
    </row>
    <row r="123" spans="13:16" x14ac:dyDescent="0.3">
      <c r="M123">
        <v>122</v>
      </c>
      <c r="N123">
        <v>2.3476194001951862</v>
      </c>
      <c r="O123">
        <v>-0.66761940019518629</v>
      </c>
      <c r="P123">
        <v>-0.66072359302811412</v>
      </c>
    </row>
    <row r="124" spans="13:16" x14ac:dyDescent="0.3">
      <c r="M124">
        <v>123</v>
      </c>
      <c r="N124">
        <v>2.3952802620693179</v>
      </c>
      <c r="O124">
        <v>0.10471973793068212</v>
      </c>
      <c r="P124">
        <v>0.10363809303069091</v>
      </c>
    </row>
    <row r="125" spans="13:16" x14ac:dyDescent="0.3">
      <c r="M125">
        <v>124</v>
      </c>
      <c r="N125">
        <v>2.5541642686426433</v>
      </c>
      <c r="O125">
        <v>-0.55416426864264334</v>
      </c>
      <c r="P125">
        <v>-0.54844033381641755</v>
      </c>
    </row>
    <row r="126" spans="13:16" x14ac:dyDescent="0.3">
      <c r="M126">
        <v>125</v>
      </c>
      <c r="N126">
        <v>2.2592460474265912</v>
      </c>
      <c r="O126">
        <v>0.26075395257340883</v>
      </c>
      <c r="P126">
        <v>0.25806063812737506</v>
      </c>
    </row>
    <row r="127" spans="13:16" x14ac:dyDescent="0.3">
      <c r="M127">
        <v>126</v>
      </c>
      <c r="N127">
        <v>4.6052561562689096</v>
      </c>
      <c r="O127">
        <v>-0.40525615626890943</v>
      </c>
      <c r="P127">
        <v>-0.40107028583721999</v>
      </c>
    </row>
    <row r="128" spans="13:16" x14ac:dyDescent="0.3">
      <c r="M128">
        <v>127</v>
      </c>
      <c r="N128">
        <v>1.8556387249504502</v>
      </c>
      <c r="O128">
        <v>-0.37563872495045025</v>
      </c>
      <c r="P128">
        <v>-0.37175877147548259</v>
      </c>
    </row>
    <row r="129" spans="13:16" x14ac:dyDescent="0.3">
      <c r="M129">
        <v>128</v>
      </c>
      <c r="N129">
        <v>2.451035025775457</v>
      </c>
      <c r="O129">
        <v>-0.45103502577545695</v>
      </c>
      <c r="P129">
        <v>-0.44637630770579984</v>
      </c>
    </row>
    <row r="130" spans="13:16" x14ac:dyDescent="0.3">
      <c r="M130">
        <v>129</v>
      </c>
      <c r="N130">
        <v>2.1558304218463205</v>
      </c>
      <c r="O130">
        <v>-0.15583042184632045</v>
      </c>
      <c r="P130">
        <v>-0.15422085726581011</v>
      </c>
    </row>
    <row r="131" spans="13:16" x14ac:dyDescent="0.3">
      <c r="M131">
        <v>130</v>
      </c>
      <c r="N131">
        <v>3.3794628767385753</v>
      </c>
      <c r="O131">
        <v>-1.1994628767385751</v>
      </c>
      <c r="P131">
        <v>-1.1870736850829213</v>
      </c>
    </row>
    <row r="132" spans="13:16" x14ac:dyDescent="0.3">
      <c r="M132">
        <v>131</v>
      </c>
      <c r="N132">
        <v>2.8484287305210501</v>
      </c>
      <c r="O132">
        <v>-1.3484287305210501</v>
      </c>
      <c r="P132">
        <v>-1.3345008780627565</v>
      </c>
    </row>
    <row r="133" spans="13:16" x14ac:dyDescent="0.3">
      <c r="M133">
        <v>132</v>
      </c>
      <c r="N133">
        <v>2.9916167049450548</v>
      </c>
      <c r="O133">
        <v>-0.16161670494505476</v>
      </c>
      <c r="P133">
        <v>-0.15994737413778215</v>
      </c>
    </row>
    <row r="134" spans="13:16" x14ac:dyDescent="0.3">
      <c r="M134">
        <v>133</v>
      </c>
      <c r="N134">
        <v>2.1360874387809958</v>
      </c>
      <c r="O134">
        <v>-0.63608743878099583</v>
      </c>
      <c r="P134">
        <v>-0.62951732365559931</v>
      </c>
    </row>
    <row r="135" spans="13:16" x14ac:dyDescent="0.3">
      <c r="M135">
        <v>134</v>
      </c>
      <c r="N135">
        <v>2.2385629223105372</v>
      </c>
      <c r="O135">
        <v>-0.23856292231053722</v>
      </c>
      <c r="P135">
        <v>-0.23609881789867362</v>
      </c>
    </row>
    <row r="136" spans="13:16" x14ac:dyDescent="0.3">
      <c r="M136">
        <v>135</v>
      </c>
      <c r="N136">
        <v>2.802648152748378</v>
      </c>
      <c r="O136">
        <v>0.44735184725162203</v>
      </c>
      <c r="P136">
        <v>0.44273117254747352</v>
      </c>
    </row>
    <row r="137" spans="13:16" x14ac:dyDescent="0.3">
      <c r="M137">
        <v>136</v>
      </c>
      <c r="N137">
        <v>1.8860096532868864</v>
      </c>
      <c r="O137">
        <v>-0.63600965328688641</v>
      </c>
      <c r="P137">
        <v>-0.62944034160394169</v>
      </c>
    </row>
    <row r="138" spans="13:16" x14ac:dyDescent="0.3">
      <c r="M138">
        <v>137</v>
      </c>
      <c r="N138">
        <v>2.0571155065196982</v>
      </c>
      <c r="O138">
        <v>-5.7115506519698211E-2</v>
      </c>
      <c r="P138">
        <v>-5.6525563328870709E-2</v>
      </c>
    </row>
    <row r="139" spans="13:16" x14ac:dyDescent="0.3">
      <c r="M139">
        <v>138</v>
      </c>
      <c r="N139">
        <v>2.4162497698984566</v>
      </c>
      <c r="O139">
        <v>-0.41624976989845663</v>
      </c>
      <c r="P139">
        <v>-0.41195034698516392</v>
      </c>
    </row>
    <row r="140" spans="13:16" x14ac:dyDescent="0.3">
      <c r="M140">
        <v>139</v>
      </c>
      <c r="N140">
        <v>2.4809685707824229</v>
      </c>
      <c r="O140">
        <v>-0.48096857078242294</v>
      </c>
      <c r="P140">
        <v>-0.47600067063367318</v>
      </c>
    </row>
    <row r="141" spans="13:16" x14ac:dyDescent="0.3">
      <c r="M141">
        <v>140</v>
      </c>
      <c r="N141">
        <v>2.3231757068762131</v>
      </c>
      <c r="O141">
        <v>0.42682429312378689</v>
      </c>
      <c r="P141">
        <v>0.42241564649257307</v>
      </c>
    </row>
    <row r="142" spans="13:16" x14ac:dyDescent="0.3">
      <c r="M142">
        <v>141</v>
      </c>
      <c r="N142">
        <v>2.7283769307407288</v>
      </c>
      <c r="O142">
        <v>0.77162306925927115</v>
      </c>
      <c r="P142">
        <v>0.76365301343147374</v>
      </c>
    </row>
    <row r="143" spans="13:16" x14ac:dyDescent="0.3">
      <c r="M143">
        <v>142</v>
      </c>
      <c r="N143">
        <v>4.9970090087101244</v>
      </c>
      <c r="O143">
        <v>1.7029909912898757</v>
      </c>
      <c r="P143">
        <v>1.6854008830938547</v>
      </c>
    </row>
    <row r="144" spans="13:16" x14ac:dyDescent="0.3">
      <c r="M144">
        <v>143</v>
      </c>
      <c r="N144">
        <v>5.4653458624183067</v>
      </c>
      <c r="O144">
        <v>-0.46534586241830667</v>
      </c>
      <c r="P144">
        <v>-0.4605393284375785</v>
      </c>
    </row>
    <row r="145" spans="13:16" x14ac:dyDescent="0.3">
      <c r="M145">
        <v>144</v>
      </c>
      <c r="N145">
        <v>4.3467170923182321</v>
      </c>
      <c r="O145">
        <v>0.65328290768176789</v>
      </c>
      <c r="P145">
        <v>0.64653518142396205</v>
      </c>
    </row>
    <row r="146" spans="13:16" x14ac:dyDescent="0.3">
      <c r="M146">
        <v>145</v>
      </c>
      <c r="N146">
        <v>2.6306021574648364</v>
      </c>
      <c r="O146">
        <v>-0.33060215746483657</v>
      </c>
      <c r="P146">
        <v>-0.3271873844276405</v>
      </c>
    </row>
    <row r="147" spans="13:16" x14ac:dyDescent="0.3">
      <c r="M147">
        <v>146</v>
      </c>
      <c r="N147">
        <v>1.8709673804752105</v>
      </c>
      <c r="O147">
        <v>-0.3709673804752105</v>
      </c>
      <c r="P147">
        <v>-0.36713567708210504</v>
      </c>
    </row>
    <row r="148" spans="13:16" x14ac:dyDescent="0.3">
      <c r="M148">
        <v>147</v>
      </c>
      <c r="N148">
        <v>3.0177945699207123</v>
      </c>
      <c r="O148">
        <v>-1.6577945699207122</v>
      </c>
      <c r="P148">
        <v>-1.6406712932851766</v>
      </c>
    </row>
    <row r="149" spans="13:16" x14ac:dyDescent="0.3">
      <c r="M149">
        <v>148</v>
      </c>
      <c r="N149">
        <v>2.2018973823320769</v>
      </c>
      <c r="O149">
        <v>-0.57189738233207699</v>
      </c>
      <c r="P149">
        <v>-0.56599028306749244</v>
      </c>
    </row>
    <row r="150" spans="13:16" x14ac:dyDescent="0.3">
      <c r="M150">
        <v>149</v>
      </c>
      <c r="N150">
        <v>1.9740966233423969</v>
      </c>
      <c r="O150">
        <v>-0.2440966233423969</v>
      </c>
      <c r="P150">
        <v>-0.24157536161122117</v>
      </c>
    </row>
    <row r="151" spans="13:16" x14ac:dyDescent="0.3">
      <c r="M151">
        <v>150</v>
      </c>
      <c r="N151">
        <v>1.7606843778267471</v>
      </c>
      <c r="O151">
        <v>0.23931562217325286</v>
      </c>
      <c r="P151">
        <v>0.236843743162409</v>
      </c>
    </row>
    <row r="152" spans="13:16" x14ac:dyDescent="0.3">
      <c r="M152">
        <v>151</v>
      </c>
      <c r="N152">
        <v>2.3850803066043884</v>
      </c>
      <c r="O152">
        <v>0.11491969339561159</v>
      </c>
      <c r="P152">
        <v>0.1137326936692353</v>
      </c>
    </row>
    <row r="153" spans="13:16" x14ac:dyDescent="0.3">
      <c r="M153">
        <v>152</v>
      </c>
      <c r="N153">
        <v>2.2967069538357938</v>
      </c>
      <c r="O153">
        <v>-0.29670695383579382</v>
      </c>
      <c r="P153">
        <v>-0.29364228265011105</v>
      </c>
    </row>
    <row r="154" spans="13:16" x14ac:dyDescent="0.3">
      <c r="M154">
        <v>153</v>
      </c>
      <c r="N154">
        <v>2.8644066400317785</v>
      </c>
      <c r="O154">
        <v>-0.12440664003177826</v>
      </c>
      <c r="P154">
        <v>-0.12312165011130607</v>
      </c>
    </row>
    <row r="155" spans="13:16" x14ac:dyDescent="0.3">
      <c r="M155">
        <v>154</v>
      </c>
      <c r="N155">
        <v>3.7291912142583596</v>
      </c>
      <c r="O155">
        <v>-1.7291912142583596</v>
      </c>
      <c r="P155">
        <v>-1.7113304852785924</v>
      </c>
    </row>
    <row r="156" spans="13:16" x14ac:dyDescent="0.3">
      <c r="M156">
        <v>155</v>
      </c>
      <c r="N156">
        <v>3.2798033140095457</v>
      </c>
      <c r="O156">
        <v>-1.2798033140095457</v>
      </c>
      <c r="P156">
        <v>-1.2665842900228108</v>
      </c>
    </row>
    <row r="157" spans="13:16" x14ac:dyDescent="0.3">
      <c r="M157">
        <v>156</v>
      </c>
      <c r="N157">
        <v>4.4381985907768886</v>
      </c>
      <c r="O157">
        <v>0.70180140922311107</v>
      </c>
      <c r="P157">
        <v>0.69455253780600246</v>
      </c>
    </row>
    <row r="158" spans="13:16" x14ac:dyDescent="0.3">
      <c r="M158">
        <v>157</v>
      </c>
      <c r="N158">
        <v>6.3086487765712018</v>
      </c>
      <c r="O158">
        <v>-1.3086487765712018</v>
      </c>
      <c r="P158">
        <v>-1.2951318092541624</v>
      </c>
    </row>
    <row r="159" spans="13:16" x14ac:dyDescent="0.3">
      <c r="M159">
        <v>158</v>
      </c>
      <c r="N159">
        <v>3.8028086769283629</v>
      </c>
      <c r="O159">
        <v>-5.2808676928362885E-2</v>
      </c>
      <c r="P159">
        <v>-5.226321876351666E-2</v>
      </c>
    </row>
    <row r="160" spans="13:16" x14ac:dyDescent="0.3">
      <c r="M160">
        <v>159</v>
      </c>
      <c r="N160">
        <v>2.3524617175419325</v>
      </c>
      <c r="O160">
        <v>0.25753828245806742</v>
      </c>
      <c r="P160">
        <v>0.254878182506732</v>
      </c>
    </row>
    <row r="161" spans="13:16" x14ac:dyDescent="0.3">
      <c r="M161">
        <v>160</v>
      </c>
      <c r="N161">
        <v>2.9714367213701927</v>
      </c>
      <c r="O161">
        <v>-0.97143672137019266</v>
      </c>
      <c r="P161">
        <v>-0.96140280039122894</v>
      </c>
    </row>
    <row r="162" spans="13:16" x14ac:dyDescent="0.3">
      <c r="M162">
        <v>161</v>
      </c>
      <c r="N162">
        <v>3.4424478887857903</v>
      </c>
      <c r="O162">
        <v>5.7552111214209667E-2</v>
      </c>
      <c r="P162">
        <v>5.6957658355477503E-2</v>
      </c>
    </row>
    <row r="163" spans="13:16" x14ac:dyDescent="0.3">
      <c r="M163">
        <v>162</v>
      </c>
      <c r="N163">
        <v>2.2525202774514961</v>
      </c>
      <c r="O163">
        <v>0.24747972254850392</v>
      </c>
      <c r="P163">
        <v>0.24492351695598211</v>
      </c>
    </row>
    <row r="164" spans="13:16" x14ac:dyDescent="0.3">
      <c r="M164">
        <v>163</v>
      </c>
      <c r="N164">
        <v>2.7970027950923217</v>
      </c>
      <c r="O164">
        <v>-0.79700279509232175</v>
      </c>
      <c r="P164">
        <v>-0.78877059335437438</v>
      </c>
    </row>
    <row r="165" spans="13:16" x14ac:dyDescent="0.3">
      <c r="M165">
        <v>164</v>
      </c>
      <c r="N165">
        <v>2.3606366132854157</v>
      </c>
      <c r="O165">
        <v>-0.36063661328541574</v>
      </c>
      <c r="P165">
        <v>-0.35691161586641457</v>
      </c>
    </row>
    <row r="166" spans="13:16" x14ac:dyDescent="0.3">
      <c r="M166">
        <v>165</v>
      </c>
      <c r="N166">
        <v>2.6619038343287142</v>
      </c>
      <c r="O166">
        <v>0.33809616567128575</v>
      </c>
      <c r="P166">
        <v>0.3346039874006812</v>
      </c>
    </row>
    <row r="167" spans="13:16" x14ac:dyDescent="0.3">
      <c r="M167">
        <v>166</v>
      </c>
      <c r="N167">
        <v>3.5469497688615661</v>
      </c>
      <c r="O167">
        <v>-6.6949768861566117E-2</v>
      </c>
      <c r="P167">
        <v>-6.6258248070207401E-2</v>
      </c>
    </row>
    <row r="168" spans="13:16" x14ac:dyDescent="0.3">
      <c r="M168">
        <v>167</v>
      </c>
      <c r="N168">
        <v>3.0140353385425813</v>
      </c>
      <c r="O168">
        <v>-0.77403533854258111</v>
      </c>
      <c r="P168">
        <v>-0.76604036650682461</v>
      </c>
    </row>
    <row r="169" spans="13:16" x14ac:dyDescent="0.3">
      <c r="M169">
        <v>168</v>
      </c>
      <c r="N169">
        <v>4.4023329225808503</v>
      </c>
      <c r="O169">
        <v>9.7667077419149706E-2</v>
      </c>
      <c r="P169">
        <v>9.6658279094449948E-2</v>
      </c>
    </row>
    <row r="170" spans="13:16" x14ac:dyDescent="0.3">
      <c r="M170">
        <v>169</v>
      </c>
      <c r="N170">
        <v>2.0024756735198617</v>
      </c>
      <c r="O170">
        <v>-0.39247567351986157</v>
      </c>
      <c r="P170">
        <v>-0.38842181205093412</v>
      </c>
    </row>
    <row r="171" spans="13:16" x14ac:dyDescent="0.3">
      <c r="M171">
        <v>170</v>
      </c>
      <c r="N171">
        <v>2.0062362417227808</v>
      </c>
      <c r="O171">
        <v>-6.2362417227808109E-3</v>
      </c>
      <c r="P171">
        <v>-6.1718278960481345E-3</v>
      </c>
    </row>
    <row r="172" spans="13:16" x14ac:dyDescent="0.3">
      <c r="M172">
        <v>171</v>
      </c>
      <c r="N172">
        <v>5.9318369504122934</v>
      </c>
      <c r="O172">
        <v>4.0681630495877066</v>
      </c>
      <c r="P172">
        <v>4.0261431982982394</v>
      </c>
    </row>
    <row r="173" spans="13:16" x14ac:dyDescent="0.3">
      <c r="M173">
        <v>172</v>
      </c>
      <c r="N173">
        <v>2.4619187536136176</v>
      </c>
      <c r="O173">
        <v>0.69808124638638258</v>
      </c>
      <c r="P173">
        <v>0.69087080034388815</v>
      </c>
    </row>
    <row r="174" spans="13:16" x14ac:dyDescent="0.3">
      <c r="M174">
        <v>173</v>
      </c>
      <c r="N174">
        <v>1.6660070198928403</v>
      </c>
      <c r="O174">
        <v>3.4839929801071601</v>
      </c>
      <c r="P174">
        <v>3.4480069920498506</v>
      </c>
    </row>
    <row r="175" spans="13:16" x14ac:dyDescent="0.3">
      <c r="M175">
        <v>174</v>
      </c>
      <c r="N175">
        <v>3.9787564646879883</v>
      </c>
      <c r="O175">
        <v>-0.79875646468798811</v>
      </c>
      <c r="P175">
        <v>-0.79050614938509201</v>
      </c>
    </row>
    <row r="176" spans="13:16" x14ac:dyDescent="0.3">
      <c r="M176">
        <v>175</v>
      </c>
      <c r="N176">
        <v>2.5657229624411966</v>
      </c>
      <c r="O176">
        <v>1.4342770375588034</v>
      </c>
      <c r="P176">
        <v>1.419462462259953</v>
      </c>
    </row>
    <row r="177" spans="13:16" x14ac:dyDescent="0.3">
      <c r="M177">
        <v>176</v>
      </c>
      <c r="N177">
        <v>4.0774713800146101</v>
      </c>
      <c r="O177">
        <v>-0.96747138001461019</v>
      </c>
      <c r="P177">
        <v>-0.9574784168468361</v>
      </c>
    </row>
    <row r="178" spans="13:16" x14ac:dyDescent="0.3">
      <c r="M178">
        <v>177</v>
      </c>
      <c r="N178">
        <v>2.6663181618692784</v>
      </c>
      <c r="O178">
        <v>-0.66631816186927839</v>
      </c>
      <c r="P178">
        <v>-0.65943579512735151</v>
      </c>
    </row>
    <row r="179" spans="13:16" x14ac:dyDescent="0.3">
      <c r="M179">
        <v>178</v>
      </c>
      <c r="N179">
        <v>2.3457297225704385</v>
      </c>
      <c r="O179">
        <v>-0.34572972257043855</v>
      </c>
      <c r="P179">
        <v>-0.34215869767500551</v>
      </c>
    </row>
    <row r="180" spans="13:16" x14ac:dyDescent="0.3">
      <c r="M180">
        <v>179</v>
      </c>
      <c r="N180">
        <v>1.9182514722014936</v>
      </c>
      <c r="O180">
        <v>2.0817485277985064</v>
      </c>
      <c r="P180">
        <v>2.0602462520799789</v>
      </c>
    </row>
    <row r="181" spans="13:16" x14ac:dyDescent="0.3">
      <c r="M181">
        <v>180</v>
      </c>
      <c r="N181">
        <v>4.2401159547908547</v>
      </c>
      <c r="O181">
        <v>-0.69011595479085486</v>
      </c>
      <c r="P181">
        <v>-0.68298778184416353</v>
      </c>
    </row>
    <row r="182" spans="13:16" x14ac:dyDescent="0.3">
      <c r="M182">
        <v>181</v>
      </c>
      <c r="N182">
        <v>4.6008382773815217</v>
      </c>
      <c r="O182">
        <v>-0.92083827738152157</v>
      </c>
      <c r="P182">
        <v>-0.91132698518266486</v>
      </c>
    </row>
    <row r="183" spans="13:16" x14ac:dyDescent="0.3">
      <c r="M183">
        <v>182</v>
      </c>
      <c r="N183">
        <v>3.1777554374662538</v>
      </c>
      <c r="O183">
        <v>2.4722445625337466</v>
      </c>
      <c r="P183">
        <v>2.4467088729356146</v>
      </c>
    </row>
    <row r="184" spans="13:16" x14ac:dyDescent="0.3">
      <c r="M184">
        <v>183</v>
      </c>
      <c r="N184">
        <v>5.4273692524177353</v>
      </c>
      <c r="O184">
        <v>-1.9273692524177353</v>
      </c>
      <c r="P184">
        <v>-1.9074615524609471</v>
      </c>
    </row>
    <row r="185" spans="13:16" x14ac:dyDescent="0.3">
      <c r="M185">
        <v>184</v>
      </c>
      <c r="N185">
        <v>3.5215552031437869</v>
      </c>
      <c r="O185">
        <v>2.9784447968562131</v>
      </c>
      <c r="P185">
        <v>2.9476805905271504</v>
      </c>
    </row>
    <row r="186" spans="13:16" x14ac:dyDescent="0.3">
      <c r="M186">
        <v>185</v>
      </c>
      <c r="N186">
        <v>4.7966800488228571</v>
      </c>
      <c r="O186">
        <v>-1.7966800488228571</v>
      </c>
      <c r="P186">
        <v>-1.77812223106923</v>
      </c>
    </row>
    <row r="187" spans="13:16" x14ac:dyDescent="0.3">
      <c r="M187">
        <v>186</v>
      </c>
      <c r="N187">
        <v>3.5457174019212863</v>
      </c>
      <c r="O187">
        <v>1.4542825980787137</v>
      </c>
      <c r="P187">
        <v>1.4392613863526202</v>
      </c>
    </row>
    <row r="188" spans="13:16" x14ac:dyDescent="0.3">
      <c r="M188">
        <v>187</v>
      </c>
      <c r="N188">
        <v>3.1600330087706983</v>
      </c>
      <c r="O188">
        <v>0.33996699122930174</v>
      </c>
      <c r="P188">
        <v>0.33645548929571267</v>
      </c>
    </row>
    <row r="189" spans="13:16" x14ac:dyDescent="0.3">
      <c r="M189">
        <v>188</v>
      </c>
      <c r="N189">
        <v>4.3863397773703676</v>
      </c>
      <c r="O189">
        <v>-2.3863397773703676</v>
      </c>
      <c r="P189">
        <v>-2.3616913939725084</v>
      </c>
    </row>
    <row r="190" spans="13:16" x14ac:dyDescent="0.3">
      <c r="M190">
        <v>189</v>
      </c>
      <c r="N190">
        <v>2.9014939448200212</v>
      </c>
      <c r="O190">
        <v>0.59850605517997879</v>
      </c>
      <c r="P190">
        <v>0.59232411627341086</v>
      </c>
    </row>
    <row r="191" spans="13:16" x14ac:dyDescent="0.3">
      <c r="M191">
        <v>190</v>
      </c>
      <c r="N191">
        <v>3.3355531895440742</v>
      </c>
      <c r="O191">
        <v>0.6644468104559258</v>
      </c>
      <c r="P191">
        <v>0.65758377280851676</v>
      </c>
    </row>
    <row r="192" spans="13:16" x14ac:dyDescent="0.3">
      <c r="M192">
        <v>191</v>
      </c>
      <c r="N192">
        <v>2.4594869107087365</v>
      </c>
      <c r="O192">
        <v>-0.95948691070873648</v>
      </c>
      <c r="P192">
        <v>-0.94957641872236997</v>
      </c>
    </row>
    <row r="193" spans="13:16" x14ac:dyDescent="0.3">
      <c r="M193">
        <v>192</v>
      </c>
      <c r="N193">
        <v>2.8704737624976175</v>
      </c>
      <c r="O193">
        <v>1.3195262375023828</v>
      </c>
      <c r="P193">
        <v>1.3058969174391126</v>
      </c>
    </row>
    <row r="194" spans="13:16" x14ac:dyDescent="0.3">
      <c r="M194">
        <v>193</v>
      </c>
      <c r="N194">
        <v>3.6505052818902133</v>
      </c>
      <c r="O194">
        <v>-1.0905052818902132</v>
      </c>
      <c r="P194">
        <v>-1.0792415077452588</v>
      </c>
    </row>
    <row r="195" spans="13:16" x14ac:dyDescent="0.3">
      <c r="M195">
        <v>194</v>
      </c>
      <c r="N195">
        <v>2.4320811841444767</v>
      </c>
      <c r="O195">
        <v>-0.4120811841444767</v>
      </c>
      <c r="P195">
        <v>-0.4078248183435304</v>
      </c>
    </row>
    <row r="196" spans="13:16" x14ac:dyDescent="0.3">
      <c r="M196">
        <v>195</v>
      </c>
      <c r="N196">
        <v>2.5354968097247474</v>
      </c>
      <c r="O196">
        <v>1.4645031902752526</v>
      </c>
      <c r="P196">
        <v>1.4493764105670122</v>
      </c>
    </row>
    <row r="197" spans="13:16" x14ac:dyDescent="0.3">
      <c r="M197">
        <v>196</v>
      </c>
      <c r="N197">
        <v>1.7653850880803956</v>
      </c>
      <c r="O197">
        <v>-0.32538508808039568</v>
      </c>
      <c r="P197">
        <v>-0.32202420189016934</v>
      </c>
    </row>
    <row r="198" spans="13:16" x14ac:dyDescent="0.3">
      <c r="M198">
        <v>197</v>
      </c>
      <c r="N198">
        <v>1.9488481700693929</v>
      </c>
      <c r="O198">
        <v>5.1151829930607073E-2</v>
      </c>
      <c r="P198">
        <v>5.0623485254971207E-2</v>
      </c>
    </row>
    <row r="199" spans="13:16" x14ac:dyDescent="0.3">
      <c r="M199">
        <v>198</v>
      </c>
      <c r="N199">
        <v>5.4198467791871092</v>
      </c>
      <c r="O199">
        <v>-0.41984677918710922</v>
      </c>
      <c r="P199">
        <v>-0.41551020294599911</v>
      </c>
    </row>
    <row r="200" spans="13:16" x14ac:dyDescent="0.3">
      <c r="M200">
        <v>199</v>
      </c>
      <c r="N200">
        <v>2.2302370259506681</v>
      </c>
      <c r="O200">
        <v>-0.23023702595066808</v>
      </c>
      <c r="P200">
        <v>-0.22785891930306046</v>
      </c>
    </row>
    <row r="201" spans="13:16" x14ac:dyDescent="0.3">
      <c r="M201">
        <v>200</v>
      </c>
      <c r="N201">
        <v>2.246873200150719</v>
      </c>
      <c r="O201">
        <v>-0.24687320015071901</v>
      </c>
      <c r="P201">
        <v>-0.24432325929750287</v>
      </c>
    </row>
    <row r="202" spans="13:16" x14ac:dyDescent="0.3">
      <c r="M202">
        <v>201</v>
      </c>
      <c r="N202">
        <v>2.9151680857747859</v>
      </c>
      <c r="O202">
        <v>1.0848319142252141</v>
      </c>
      <c r="P202">
        <v>1.0736267400091926</v>
      </c>
    </row>
    <row r="203" spans="13:16" x14ac:dyDescent="0.3">
      <c r="M203">
        <v>202</v>
      </c>
      <c r="N203">
        <v>2.2057933326316954</v>
      </c>
      <c r="O203">
        <v>-0.19579333263169563</v>
      </c>
      <c r="P203">
        <v>-0.19377099315798971</v>
      </c>
    </row>
    <row r="204" spans="13:16" x14ac:dyDescent="0.3">
      <c r="M204">
        <v>203</v>
      </c>
      <c r="N204">
        <v>2.5498853231987777</v>
      </c>
      <c r="O204">
        <v>-4.9885323198777698E-2</v>
      </c>
      <c r="P204">
        <v>-4.9370060207400771E-2</v>
      </c>
    </row>
    <row r="205" spans="13:16" x14ac:dyDescent="0.3">
      <c r="M205">
        <v>204</v>
      </c>
      <c r="N205">
        <v>3.2656949582522015</v>
      </c>
      <c r="O205">
        <v>0.73430504174779854</v>
      </c>
      <c r="P205">
        <v>0.72672044194704188</v>
      </c>
    </row>
    <row r="206" spans="13:16" x14ac:dyDescent="0.3">
      <c r="M206">
        <v>205</v>
      </c>
      <c r="N206">
        <v>2.7358873367984904</v>
      </c>
      <c r="O206">
        <v>0.49411266320150959</v>
      </c>
      <c r="P206">
        <v>0.4890089983840254</v>
      </c>
    </row>
    <row r="207" spans="13:16" x14ac:dyDescent="0.3">
      <c r="M207">
        <v>206</v>
      </c>
      <c r="N207">
        <v>3.654812903544876</v>
      </c>
      <c r="O207">
        <v>-0.24481290354487584</v>
      </c>
      <c r="P207">
        <v>-0.24228424339155655</v>
      </c>
    </row>
    <row r="208" spans="13:16" x14ac:dyDescent="0.3">
      <c r="M208">
        <v>207</v>
      </c>
      <c r="N208">
        <v>4.9755663723753774</v>
      </c>
      <c r="O208">
        <v>-1.9755663723753774</v>
      </c>
      <c r="P208">
        <v>-1.9551608467934816</v>
      </c>
    </row>
    <row r="209" spans="13:16" x14ac:dyDescent="0.3">
      <c r="M209">
        <v>208</v>
      </c>
      <c r="N209">
        <v>3.2572789285309733</v>
      </c>
      <c r="O209">
        <v>-1.2272789285309735</v>
      </c>
      <c r="P209">
        <v>-1.2146024262770154</v>
      </c>
    </row>
    <row r="210" spans="13:16" x14ac:dyDescent="0.3">
      <c r="M210">
        <v>209</v>
      </c>
      <c r="N210">
        <v>2.2064864985282142</v>
      </c>
      <c r="O210">
        <v>2.3513501471785769E-2</v>
      </c>
      <c r="P210">
        <v>2.3270631699090882E-2</v>
      </c>
    </row>
    <row r="211" spans="13:16" x14ac:dyDescent="0.3">
      <c r="M211">
        <v>210</v>
      </c>
      <c r="N211">
        <v>3.9810421951480937</v>
      </c>
      <c r="O211">
        <v>-1.9810421951480937</v>
      </c>
      <c r="P211">
        <v>-1.9605801100685099</v>
      </c>
    </row>
    <row r="212" spans="13:16" x14ac:dyDescent="0.3">
      <c r="M212">
        <v>211</v>
      </c>
      <c r="N212">
        <v>3.7684239792383987</v>
      </c>
      <c r="O212">
        <v>1.3915760207616015</v>
      </c>
      <c r="P212">
        <v>1.3772025021150671</v>
      </c>
    </row>
    <row r="213" spans="13:16" x14ac:dyDescent="0.3">
      <c r="M213">
        <v>212</v>
      </c>
      <c r="N213">
        <v>5.9559991491897932</v>
      </c>
      <c r="O213">
        <v>3.0440008508102068</v>
      </c>
      <c r="P213">
        <v>3.0125595193008858</v>
      </c>
    </row>
    <row r="214" spans="13:16" x14ac:dyDescent="0.3">
      <c r="M214">
        <v>213</v>
      </c>
      <c r="N214">
        <v>2.2544337431154302</v>
      </c>
      <c r="O214">
        <v>0.24556625688456979</v>
      </c>
      <c r="P214">
        <v>0.24302981538253943</v>
      </c>
    </row>
    <row r="215" spans="13:16" x14ac:dyDescent="0.3">
      <c r="M215">
        <v>214</v>
      </c>
      <c r="N215">
        <v>3.8346664179473402</v>
      </c>
      <c r="O215">
        <v>2.6653335820526598</v>
      </c>
      <c r="P215">
        <v>2.6378034856947901</v>
      </c>
    </row>
    <row r="216" spans="13:16" x14ac:dyDescent="0.3">
      <c r="M216">
        <v>215</v>
      </c>
      <c r="N216">
        <v>2.2196484872384303</v>
      </c>
      <c r="O216">
        <v>-1.1196484872384302</v>
      </c>
      <c r="P216">
        <v>-1.1080836943929213</v>
      </c>
    </row>
    <row r="217" spans="13:16" x14ac:dyDescent="0.3">
      <c r="M217">
        <v>216</v>
      </c>
      <c r="N217">
        <v>4.160317101947923</v>
      </c>
      <c r="O217">
        <v>-1.160317101947923</v>
      </c>
      <c r="P217">
        <v>-1.1483322450289215</v>
      </c>
    </row>
    <row r="218" spans="13:16" x14ac:dyDescent="0.3">
      <c r="M218">
        <v>217</v>
      </c>
      <c r="N218">
        <v>2.065178808205669</v>
      </c>
      <c r="O218">
        <v>-0.56517880820566901</v>
      </c>
      <c r="P218">
        <v>-0.55934110475492671</v>
      </c>
    </row>
    <row r="219" spans="13:16" x14ac:dyDescent="0.3">
      <c r="M219">
        <v>218</v>
      </c>
      <c r="N219">
        <v>1.7032241186747212</v>
      </c>
      <c r="O219">
        <v>-0.26322411867472129</v>
      </c>
      <c r="P219">
        <v>-0.26050529000741068</v>
      </c>
    </row>
    <row r="220" spans="13:16" x14ac:dyDescent="0.3">
      <c r="M220">
        <v>219</v>
      </c>
      <c r="N220">
        <v>4.1992954211857025</v>
      </c>
      <c r="O220">
        <v>-1.1092954211857027</v>
      </c>
      <c r="P220">
        <v>-1.0978375646381304</v>
      </c>
    </row>
    <row r="221" spans="13:16" x14ac:dyDescent="0.3">
      <c r="M221">
        <v>220</v>
      </c>
      <c r="N221">
        <v>2.1111041615983286</v>
      </c>
      <c r="O221">
        <v>8.889583840167159E-2</v>
      </c>
      <c r="P221">
        <v>8.7977637763113278E-2</v>
      </c>
    </row>
    <row r="222" spans="13:16" x14ac:dyDescent="0.3">
      <c r="M222">
        <v>221</v>
      </c>
      <c r="N222">
        <v>2.2608731303774414</v>
      </c>
      <c r="O222">
        <v>1.2191268696225586</v>
      </c>
      <c r="P222">
        <v>1.2065345695745737</v>
      </c>
    </row>
    <row r="223" spans="13:16" x14ac:dyDescent="0.3">
      <c r="M223">
        <v>222</v>
      </c>
      <c r="N223">
        <v>1.5951122881924795</v>
      </c>
      <c r="O223">
        <v>0.32488771180752041</v>
      </c>
      <c r="P223">
        <v>0.32153196299177156</v>
      </c>
    </row>
    <row r="224" spans="13:16" x14ac:dyDescent="0.3">
      <c r="M224">
        <v>223</v>
      </c>
      <c r="N224">
        <v>2.7588669227227269</v>
      </c>
      <c r="O224">
        <v>0.24113307727727307</v>
      </c>
      <c r="P224">
        <v>0.23864242586417656</v>
      </c>
    </row>
    <row r="225" spans="13:16" x14ac:dyDescent="0.3">
      <c r="M225">
        <v>224</v>
      </c>
      <c r="N225">
        <v>2.2295620599902755</v>
      </c>
      <c r="O225">
        <v>-0.64956205999027539</v>
      </c>
      <c r="P225">
        <v>-0.64285276618091403</v>
      </c>
    </row>
    <row r="226" spans="13:16" x14ac:dyDescent="0.3">
      <c r="M226">
        <v>225</v>
      </c>
      <c r="N226">
        <v>2.5288136148354159</v>
      </c>
      <c r="O226">
        <v>-2.8813614835415891E-2</v>
      </c>
      <c r="P226">
        <v>-2.8516000458671854E-2</v>
      </c>
    </row>
    <row r="227" spans="13:16" x14ac:dyDescent="0.3">
      <c r="M227">
        <v>226</v>
      </c>
      <c r="N227">
        <v>1.9478058274844394</v>
      </c>
      <c r="O227">
        <v>5.2194172515560577E-2</v>
      </c>
      <c r="P227">
        <v>5.165506153585122E-2</v>
      </c>
    </row>
    <row r="228" spans="13:16" x14ac:dyDescent="0.3">
      <c r="M228">
        <v>227</v>
      </c>
      <c r="N228">
        <v>3.3348831117552922</v>
      </c>
      <c r="O228">
        <v>-0.33488311175529217</v>
      </c>
      <c r="P228">
        <v>-0.33142412095679469</v>
      </c>
    </row>
    <row r="229" spans="13:16" x14ac:dyDescent="0.3">
      <c r="M229">
        <v>228</v>
      </c>
      <c r="N229">
        <v>2.3019592228928634</v>
      </c>
      <c r="O229">
        <v>0.41804077710713683</v>
      </c>
      <c r="P229">
        <v>0.41372285497057071</v>
      </c>
    </row>
    <row r="230" spans="13:16" x14ac:dyDescent="0.3">
      <c r="M230">
        <v>229</v>
      </c>
      <c r="N230">
        <v>3.0864594580112463</v>
      </c>
      <c r="O230">
        <v>-0.20645945801124643</v>
      </c>
      <c r="P230">
        <v>-0.20432694866558102</v>
      </c>
    </row>
    <row r="231" spans="13:16" x14ac:dyDescent="0.3">
      <c r="M231">
        <v>230</v>
      </c>
      <c r="N231">
        <v>3.5916772737012086</v>
      </c>
      <c r="O231">
        <v>-1.5916772737012086</v>
      </c>
      <c r="P231">
        <v>-1.5752369192890305</v>
      </c>
    </row>
    <row r="232" spans="13:16" x14ac:dyDescent="0.3">
      <c r="M232">
        <v>231</v>
      </c>
      <c r="N232">
        <v>2.6300580682494648</v>
      </c>
      <c r="O232">
        <v>0.36994193175053525</v>
      </c>
      <c r="P232">
        <v>0.36612082016567116</v>
      </c>
    </row>
    <row r="233" spans="13:16" x14ac:dyDescent="0.3">
      <c r="M233">
        <v>232</v>
      </c>
      <c r="N233">
        <v>2.1449555004209979</v>
      </c>
      <c r="O233">
        <v>1.2450444995790022</v>
      </c>
      <c r="P233">
        <v>1.2321844976362628</v>
      </c>
    </row>
    <row r="234" spans="13:16" x14ac:dyDescent="0.3">
      <c r="M234">
        <v>233</v>
      </c>
      <c r="N234">
        <v>2.0659835681596999</v>
      </c>
      <c r="O234">
        <v>-0.59598356815969988</v>
      </c>
      <c r="P234">
        <v>-0.58982768389454621</v>
      </c>
    </row>
    <row r="235" spans="13:16" x14ac:dyDescent="0.3">
      <c r="M235">
        <v>234</v>
      </c>
      <c r="N235">
        <v>2.4355947761931849</v>
      </c>
      <c r="O235">
        <v>0.56440522380681513</v>
      </c>
      <c r="P235">
        <v>0.55857551067037525</v>
      </c>
    </row>
    <row r="236" spans="13:16" x14ac:dyDescent="0.3">
      <c r="M236">
        <v>235</v>
      </c>
      <c r="N236">
        <v>2.0001736246086188</v>
      </c>
      <c r="O236">
        <v>-0.75017362460861881</v>
      </c>
      <c r="P236">
        <v>-0.742425119014545</v>
      </c>
    </row>
    <row r="237" spans="13:16" x14ac:dyDescent="0.3">
      <c r="M237">
        <v>236</v>
      </c>
      <c r="N237">
        <v>2.1601331553293726</v>
      </c>
      <c r="O237">
        <v>-1.1601331553293726</v>
      </c>
      <c r="P237">
        <v>-1.1481501983857316</v>
      </c>
    </row>
    <row r="238" spans="13:16" x14ac:dyDescent="0.3">
      <c r="M238">
        <v>237</v>
      </c>
      <c r="N238">
        <v>4.0620405239556261</v>
      </c>
      <c r="O238">
        <v>-2.8920405239556262</v>
      </c>
      <c r="P238">
        <v>-2.8621687830105222</v>
      </c>
    </row>
    <row r="239" spans="13:16" x14ac:dyDescent="0.3">
      <c r="M239">
        <v>238</v>
      </c>
      <c r="N239">
        <v>4.6327116369201855</v>
      </c>
      <c r="O239">
        <v>3.7288363079814424E-2</v>
      </c>
      <c r="P239">
        <v>3.6903213455194477E-2</v>
      </c>
    </row>
    <row r="240" spans="13:16" x14ac:dyDescent="0.3">
      <c r="M240">
        <v>239</v>
      </c>
      <c r="N240">
        <v>3.9621039720368003</v>
      </c>
      <c r="O240">
        <v>1.9578960279631996</v>
      </c>
      <c r="P240">
        <v>1.9376730184789583</v>
      </c>
    </row>
    <row r="241" spans="13:16" x14ac:dyDescent="0.3">
      <c r="M241">
        <v>240</v>
      </c>
      <c r="N241">
        <v>3.5621713356804916</v>
      </c>
      <c r="O241">
        <v>-1.5621713356804916</v>
      </c>
      <c r="P241">
        <v>-1.546035746616377</v>
      </c>
    </row>
    <row r="242" spans="13:16" x14ac:dyDescent="0.3">
      <c r="M242">
        <v>241</v>
      </c>
      <c r="N242">
        <v>3.106856200414216</v>
      </c>
      <c r="O242">
        <v>-1.106856200414216</v>
      </c>
      <c r="P242">
        <v>-1.0954235384551669</v>
      </c>
    </row>
    <row r="243" spans="13:16" x14ac:dyDescent="0.3">
      <c r="M243">
        <v>242</v>
      </c>
      <c r="N243">
        <v>2.7287837139241633</v>
      </c>
      <c r="O243">
        <v>-0.9787837139241633</v>
      </c>
      <c r="P243">
        <v>-0.96867390622906269</v>
      </c>
    </row>
    <row r="244" spans="13:16" ht="15" thickBot="1" x14ac:dyDescent="0.35">
      <c r="M244" s="4">
        <v>243</v>
      </c>
      <c r="N244" s="4">
        <v>2.8414985594775075</v>
      </c>
      <c r="O244" s="4">
        <v>0.15850144052249249</v>
      </c>
      <c r="P244" s="4">
        <v>0.1568642871245734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retaraunt_tips_datset.</vt:lpstr>
      <vt:lpstr>pivot table</vt:lpstr>
      <vt:lpstr>Sheet4</vt:lpstr>
      <vt:lpstr>day_encoded</vt:lpstr>
      <vt:lpstr>sex_encoded</vt:lpstr>
      <vt:lpstr>size</vt:lpstr>
      <vt:lpstr>smoker_encoded</vt:lpstr>
      <vt:lpstr>time_encoded</vt:lpstr>
      <vt:lpstr>total_bill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choudharynikhil0506@gmail.com</dc:creator>
  <cp:lastModifiedBy>choudharynikhil0506@gmail.com</cp:lastModifiedBy>
  <dcterms:created xsi:type="dcterms:W3CDTF">2025-05-30T06:59:17Z</dcterms:created>
  <dcterms:modified xsi:type="dcterms:W3CDTF">2025-10-27T07:05:51Z</dcterms:modified>
</cp:coreProperties>
</file>