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de\Documents\UpGrad\"/>
    </mc:Choice>
  </mc:AlternateContent>
  <xr:revisionPtr revIDLastSave="0" documentId="13_ncr:1_{ABB01104-EB5F-49C4-B73F-27727675F7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Data" sheetId="1" r:id="rId1"/>
    <sheet name="3.a" sheetId="2" r:id="rId2"/>
    <sheet name="3.b" sheetId="3" r:id="rId3"/>
  </sheets>
  <definedNames>
    <definedName name="_xlnm._FilterDatabase" localSheetId="1" hidden="1">'3.a'!$A$1:$E$196</definedName>
    <definedName name="_xlnm._FilterDatabase" localSheetId="2" hidden="1">'3.b'!$A$1:$E$196</definedName>
    <definedName name="_xlnm._FilterDatabase" localSheetId="0" hidden="1">DemographicData!$A$1:$E$196</definedName>
    <definedName name="Birth_rate">DemographicData!$C$2:$C$1048576</definedName>
    <definedName name="Income_Group">DemographicData!$E$2:$E$1048576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J25" i="1"/>
  <c r="J21" i="1"/>
  <c r="J20" i="1"/>
  <c r="J17" i="1"/>
  <c r="J16" i="1"/>
  <c r="J15" i="1"/>
  <c r="J14" i="1"/>
  <c r="J13" i="1"/>
  <c r="J12" i="1"/>
  <c r="J11" i="1"/>
  <c r="K15" i="1" s="1"/>
  <c r="J10" i="1"/>
  <c r="K14" i="1" s="1"/>
  <c r="J9" i="1"/>
  <c r="K13" i="1" s="1"/>
  <c r="J8" i="1"/>
  <c r="K12" i="1" s="1"/>
  <c r="J7" i="1"/>
  <c r="J6" i="1"/>
  <c r="J5" i="1"/>
  <c r="J4" i="1"/>
  <c r="J22" i="1" l="1"/>
  <c r="J18" i="1"/>
</calcChain>
</file>

<file path=xl/sharedStrings.xml><?xml version="1.0" encoding="utf-8"?>
<sst xmlns="http://schemas.openxmlformats.org/spreadsheetml/2006/main" count="2012" uniqueCount="435">
  <si>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</si>
  <si>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</si>
  <si>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</si>
  <si>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</si>
  <si>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</si>
  <si>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</si>
  <si>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</si>
  <si>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</si>
  <si>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</si>
  <si>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</si>
  <si>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</si>
  <si>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</si>
  <si>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</si>
  <si>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</si>
  <si>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</si>
  <si>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</si>
  <si>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</si>
  <si>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</si>
  <si>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</si>
  <si>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</si>
  <si>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</si>
  <si>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</si>
  <si>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</si>
  <si>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</si>
  <si>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</si>
  <si>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</si>
  <si>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</si>
  <si>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</si>
  <si>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</si>
  <si>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</si>
  <si>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</si>
  <si>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</si>
  <si>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</si>
  <si>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</si>
  <si>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</si>
  <si>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</si>
  <si>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</si>
  <si>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</si>
  <si>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</si>
  <si>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</si>
  <si>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</si>
  <si>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</si>
  <si>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</si>
  <si>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</si>
  <si>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</si>
  <si>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</si>
  <si>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</si>
  <si>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</si>
  <si>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</si>
  <si>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</si>
  <si>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</si>
  <si>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</si>
  <si>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</si>
  <si>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</si>
  <si>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</si>
  <si>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</si>
  <si>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</si>
  <si>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</si>
  <si>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</si>
  <si>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</si>
  <si>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</si>
  <si>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</si>
  <si>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</si>
  <si>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</si>
  <si>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</si>
  <si>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</si>
  <si>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</si>
  <si>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</si>
  <si>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</si>
  <si>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</si>
  <si>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</si>
  <si>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</si>
  <si>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</si>
  <si>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</si>
  <si>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</si>
  <si>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</si>
  <si>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</si>
  <si>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</si>
  <si>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</si>
  <si>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</si>
  <si>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</si>
  <si>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</si>
  <si>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</si>
  <si>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</si>
  <si>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</si>
  <si>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</si>
  <si>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</si>
  <si>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</si>
  <si>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</si>
  <si>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</si>
  <si>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</si>
  <si>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</si>
  <si>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</si>
  <si>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</si>
  <si>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</si>
  <si>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</si>
  <si>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</si>
  <si>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</si>
  <si>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</si>
  <si>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</si>
  <si>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</si>
  <si>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</si>
  <si>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</si>
  <si>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</si>
  <si>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</si>
  <si>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</si>
  <si>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</si>
  <si>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</si>
  <si>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</si>
  <si>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</si>
  <si>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</si>
  <si>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</si>
  <si>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</si>
  <si>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</si>
  <si>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</si>
  <si>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</si>
  <si>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</si>
  <si>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</si>
  <si>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</si>
  <si>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</si>
  <si>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</si>
  <si>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</si>
  <si>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</si>
  <si>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</si>
  <si>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</si>
  <si>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</si>
  <si>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</si>
  <si>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</si>
  <si>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</si>
  <si>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</si>
  <si>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</si>
  <si>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</si>
  <si>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</si>
  <si>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</si>
  <si>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</si>
  <si>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</si>
  <si>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</si>
  <si>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</si>
  <si>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</si>
  <si>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</si>
  <si>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</si>
  <si>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</si>
  <si>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</si>
  <si>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</si>
  <si>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</si>
  <si>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</si>
  <si>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</si>
  <si>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</si>
  <si>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</si>
  <si>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</si>
  <si>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</si>
  <si>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</si>
  <si>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</si>
  <si>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</si>
  <si>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</si>
  <si>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</si>
  <si>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</si>
  <si>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</si>
  <si>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</si>
  <si>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</si>
  <si>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</si>
  <si>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</si>
  <si>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</si>
  <si>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</si>
  <si>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</si>
  <si>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</si>
  <si>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</si>
  <si>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</si>
  <si>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</si>
  <si>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</si>
  <si>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</si>
  <si>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</si>
  <si>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</si>
  <si>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</si>
  <si>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</si>
  <si>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</si>
  <si>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</si>
  <si>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</si>
  <si>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</si>
  <si>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</si>
  <si>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</si>
  <si>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</si>
  <si>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</si>
  <si>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</si>
  <si>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</si>
  <si>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</si>
  <si>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</si>
  <si>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</si>
  <si>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</si>
  <si>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</si>
  <si>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</si>
  <si>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</si>
  <si>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</si>
  <si>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</si>
  <si>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</si>
  <si>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</si>
  <si>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</si>
  <si>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</si>
  <si>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</si>
  <si>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</si>
  <si>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</si>
  <si>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</si>
  <si>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</si>
  <si>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</si>
  <si>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</si>
  <si>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</si>
  <si>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</si>
  <si>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</si>
  <si>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</si>
  <si>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</si>
  <si>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</si>
  <si>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</si>
  <si>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</si>
  <si>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</si>
  <si>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</si>
  <si>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</si>
  <si>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</si>
  <si>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</si>
  <si>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</si>
  <si>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</si>
  <si>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</si>
  <si>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</si>
  <si>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</si>
  <si>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</si>
  <si>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</si>
  <si>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</si>
  <si>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</si>
  <si>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</si>
  <si>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</si>
  <si>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</si>
  <si>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</si>
  <si>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</si>
  <si>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</si>
  <si>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</si>
  <si>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</si>
  <si>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</si>
  <si>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</si>
  <si>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</si>
  <si>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</si>
  <si>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</si>
  <si>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</si>
  <si>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</si>
  <si>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</si>
  <si>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</si>
  <si>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</si>
  <si>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</si>
  <si>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</si>
  <si>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</si>
  <si>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</si>
  <si>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</si>
  <si>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</si>
  <si>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</si>
  <si>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</si>
  <si>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</si>
  <si>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</si>
  <si>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</si>
  <si>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</si>
  <si>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</si>
  <si>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</si>
  <si>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</si>
  <si>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</si>
  <si>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</si>
  <si>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</si>
  <si>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</si>
  <si>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</si>
  <si>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</si>
  <si>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</si>
  <si>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</si>
  <si>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</si>
  <si>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</si>
  <si>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</si>
  <si>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</si>
  <si>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</si>
  <si>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</si>
  <si>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</si>
  <si>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</si>
  <si>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</si>
  <si>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</si>
  <si>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</si>
  <si>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</si>
  <si>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</si>
  <si>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</si>
  <si>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</si>
  <si>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</si>
  <si>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</si>
  <si>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</si>
  <si>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</si>
  <si>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</si>
  <si>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</si>
  <si>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</si>
  <si>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</si>
  <si>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</si>
  <si>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</si>
  <si>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</si>
  <si>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</si>
  <si>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</si>
  <si>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</si>
  <si>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</si>
  <si>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</si>
  <si>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</si>
  <si>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</si>
  <si>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</si>
  <si>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</si>
  <si>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</si>
  <si>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</si>
  <si>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</si>
  <si>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</si>
  <si>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</si>
  <si>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</si>
  <si>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</si>
  <si>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</si>
  <si>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</si>
  <si>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</si>
  <si>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</si>
  <si>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</si>
  <si>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</si>
  <si>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</si>
  <si>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</si>
  <si>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</si>
  <si>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</si>
  <si>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</si>
  <si>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</si>
  <si>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</si>
  <si>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</si>
  <si>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</si>
  <si>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</si>
  <si>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</si>
  <si>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</si>
  <si>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</si>
  <si>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</si>
  <si>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</si>
  <si>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</si>
  <si>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</si>
  <si>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</si>
  <si>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</si>
  <si>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</si>
  <si>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</si>
  <si>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</si>
  <si>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</si>
  <si>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</si>
  <si>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</si>
  <si>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</si>
  <si>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</si>
  <si>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</si>
  <si>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</si>
  <si>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</si>
  <si>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</si>
  <si>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</si>
  <si>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</si>
  <si>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</si>
  <si>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</si>
  <si>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</si>
  <si>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</si>
  <si>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</si>
  <si>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</si>
  <si>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</si>
  <si>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</si>
  <si>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</si>
  <si>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</si>
  <si>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</si>
  <si>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</si>
  <si>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</si>
  <si>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</si>
  <si>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</si>
  <si>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</si>
  <si>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</si>
  <si>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</si>
  <si>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</si>
  <si>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</si>
  <si>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</si>
  <si>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</si>
  <si>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</si>
  <si>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</si>
  <si>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</si>
  <si>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</si>
  <si>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</si>
  <si>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</si>
  <si>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</si>
  <si>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</si>
  <si>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</si>
  <si>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</si>
  <si>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</si>
  <si>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</si>
  <si>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</si>
  <si>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</si>
  <si>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</si>
  <si>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</si>
  <si>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</si>
  <si>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</si>
  <si>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</si>
  <si>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</si>
  <si>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</si>
  <si>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</si>
  <si>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</si>
  <si>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</si>
  <si>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</si>
  <si>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</si>
  <si>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</si>
  <si>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</si>
  <si>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Answer</t>
  </si>
  <si>
    <t>Question #</t>
  </si>
  <si>
    <t>2. a.</t>
  </si>
  <si>
    <t>Mean of Birth rate</t>
  </si>
  <si>
    <t>Value</t>
  </si>
  <si>
    <t>Mean of Internet users</t>
  </si>
  <si>
    <t xml:space="preserve">2. b. </t>
  </si>
  <si>
    <t>Median of Birth rate</t>
  </si>
  <si>
    <t>Median of Internet Users</t>
  </si>
  <si>
    <t>2.c.</t>
  </si>
  <si>
    <t>Population Variance of Birth Rate</t>
  </si>
  <si>
    <t>Population Variance of Internet Users</t>
  </si>
  <si>
    <t>Sample Variance of Birth Rate</t>
  </si>
  <si>
    <t>Sample Variance of Internet Users</t>
  </si>
  <si>
    <t>2.d.</t>
  </si>
  <si>
    <t>Population Standard Deviation of Birth Rate</t>
  </si>
  <si>
    <t>Sample Standard Deviation of Birth Rate</t>
  </si>
  <si>
    <t>Population Standard Deviation of Internet Users</t>
  </si>
  <si>
    <t>Sample Standard Deviation of Internet Users</t>
  </si>
  <si>
    <t>2.e.</t>
  </si>
  <si>
    <t>IQR Of Birth rate = (Q3-Q1)</t>
  </si>
  <si>
    <t>Birth Rate Q1</t>
  </si>
  <si>
    <t>Birth Rate Q3</t>
  </si>
  <si>
    <t>Internet Users Q1</t>
  </si>
  <si>
    <t>Internet Users Q3</t>
  </si>
  <si>
    <t>IQR of Internet Users = (Q3-Q1)</t>
  </si>
  <si>
    <t>3.a</t>
  </si>
  <si>
    <t>Which Income Group India Falls under</t>
  </si>
  <si>
    <t>Number of Countries in Lower middle Income Group</t>
  </si>
  <si>
    <t>Row Labels</t>
  </si>
  <si>
    <t>Grand Total</t>
  </si>
  <si>
    <t>Column Labels</t>
  </si>
  <si>
    <t>Average of Internet users</t>
  </si>
  <si>
    <t>Pivot table to show the Internet Users across Income groups for all countries</t>
  </si>
  <si>
    <t>3.b</t>
  </si>
  <si>
    <t>Verified these values using SQRT of respective  variance values calaculated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</si>
</sst>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16" fillId="0" borderId="18" xfId="0" applyFont="1" applyBorder="1"/>
    <xf numFmtId="0" fontId="0" fillId="0" borderId="2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1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Deshpande" refreshedDate="45356.647852662034" createdVersion="8" refreshedVersion="8" minRefreshableVersion="3" recordCount="195" xr:uid="{55F45AB2-AD8B-498E-AC1E-7F763E2F1C66}">
  <cacheSource type="worksheet">
    <worksheetSource ref="A1:E196" sheet="DemographicDat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B0BD4-9BEC-46FD-9929-8F5E229E3BD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9:M226" firstHeaderRow="1" firstDataRow="2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nternet user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2" workbookViewId="0">
      <selection activeCell="J10" sqref="J10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10.88671875" bestFit="1" customWidth="1"/>
    <col min="4" max="4" width="12.21875" bestFit="1" customWidth="1"/>
    <col min="5" max="5" width="18.6640625" bestFit="1" customWidth="1"/>
    <col min="8" max="8" width="26.21875" bestFit="1" customWidth="1"/>
    <col min="9" max="9" width="44.21875" bestFit="1" customWidth="1"/>
    <col min="10" max="10" width="18.6640625" bestFit="1" customWidth="1"/>
    <col min="11" max="11" width="19.21875" bestFit="1" customWidth="1"/>
    <col min="12" max="12" width="21.88671875" customWidth="1"/>
    <col min="13" max="13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ht="15" thickBot="1" x14ac:dyDescent="0.3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12" ht="15" thickBot="1" x14ac:dyDescent="0.35">
      <c r="A3" t="s">
        <v>8</v>
      </c>
      <c r="B3" t="s">
        <v>9</v>
      </c>
      <c r="C3">
        <v>35.253</v>
      </c>
      <c r="D3">
        <v>5.9</v>
      </c>
      <c r="E3" t="s">
        <v>10</v>
      </c>
      <c r="H3" s="22" t="s">
        <v>400</v>
      </c>
      <c r="I3" s="23" t="s">
        <v>399</v>
      </c>
      <c r="J3" s="24" t="s">
        <v>403</v>
      </c>
    </row>
    <row r="4" spans="1:12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H4" s="14" t="s">
        <v>401</v>
      </c>
      <c r="I4" s="12" t="s">
        <v>402</v>
      </c>
      <c r="J4" s="13">
        <f xml:space="preserve"> AVERAGE(C2:C196)</f>
        <v>21.469928205128198</v>
      </c>
    </row>
    <row r="5" spans="1:12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H5" s="15"/>
      <c r="I5" s="5" t="s">
        <v>404</v>
      </c>
      <c r="J5" s="7">
        <f>AVERAGE(D2:D196)</f>
        <v>42.076470891948702</v>
      </c>
    </row>
    <row r="6" spans="1:12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H6" s="16" t="s">
        <v>405</v>
      </c>
      <c r="I6" s="5" t="s">
        <v>406</v>
      </c>
      <c r="J6" s="7">
        <f>MEDIAN(C2:C196)</f>
        <v>19.68</v>
      </c>
    </row>
    <row r="7" spans="1:12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H7" s="17"/>
      <c r="I7" s="5" t="s">
        <v>407</v>
      </c>
      <c r="J7" s="7">
        <f>MEDIAN(D2:D196)</f>
        <v>41</v>
      </c>
    </row>
    <row r="8" spans="1:12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H8" s="16" t="s">
        <v>408</v>
      </c>
      <c r="I8" s="5" t="s">
        <v>409</v>
      </c>
      <c r="J8" s="7">
        <f>_xlfn.VAR.P(C2:C196)</f>
        <v>111.8991241794612</v>
      </c>
    </row>
    <row r="9" spans="1:12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H9" s="18"/>
      <c r="I9" s="5" t="s">
        <v>410</v>
      </c>
      <c r="J9" s="7">
        <f>_xlfn.VAR.P(D2:D196)</f>
        <v>838.4646936105122</v>
      </c>
    </row>
    <row r="10" spans="1:12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H10" s="18"/>
      <c r="I10" s="5" t="s">
        <v>411</v>
      </c>
      <c r="J10" s="7">
        <f>_xlfn.VAR.S(C2:C196)</f>
        <v>112.47592378863372</v>
      </c>
    </row>
    <row r="11" spans="1:12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H11" s="17"/>
      <c r="I11" s="5" t="s">
        <v>412</v>
      </c>
      <c r="J11" s="7">
        <f>_xlfn.VAR.S(D2:D196)</f>
        <v>842.78667656726748</v>
      </c>
    </row>
    <row r="12" spans="1:12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H12" s="19" t="s">
        <v>413</v>
      </c>
      <c r="I12" s="5" t="s">
        <v>414</v>
      </c>
      <c r="J12" s="7">
        <f>_xlfn.STDEV.P(C2:C196)</f>
        <v>10.578238236089279</v>
      </c>
      <c r="K12" s="5">
        <f>SQRT(J8)</f>
        <v>10.578238236089279</v>
      </c>
      <c r="L12" s="25" t="s">
        <v>434</v>
      </c>
    </row>
    <row r="13" spans="1:12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H13" s="20"/>
      <c r="I13" s="5" t="s">
        <v>416</v>
      </c>
      <c r="J13" s="7">
        <f>_xlfn.STDEV.P(D2:D196)</f>
        <v>28.956254827075139</v>
      </c>
      <c r="K13" s="5">
        <f>SQRT(J9)</f>
        <v>28.956254827075139</v>
      </c>
      <c r="L13" s="25"/>
    </row>
    <row r="14" spans="1:12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H14" s="20"/>
      <c r="I14" s="5" t="s">
        <v>415</v>
      </c>
      <c r="J14" s="7">
        <f>_xlfn.STDEV.S(C2:C196)</f>
        <v>10.605466693579954</v>
      </c>
      <c r="K14" s="5">
        <f>SQRT(J10)</f>
        <v>10.605466693579954</v>
      </c>
      <c r="L14" s="25"/>
    </row>
    <row r="15" spans="1:12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H15" s="15"/>
      <c r="I15" s="5" t="s">
        <v>417</v>
      </c>
      <c r="J15" s="7">
        <f>_xlfn.STDEV.S(D2:D196)</f>
        <v>29.030788424830412</v>
      </c>
      <c r="K15" s="5">
        <f>SQRT(J11)</f>
        <v>29.030788424830412</v>
      </c>
      <c r="L15" s="25"/>
    </row>
    <row r="16" spans="1:12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H16" s="19" t="s">
        <v>418</v>
      </c>
      <c r="I16" s="5" t="s">
        <v>420</v>
      </c>
      <c r="J16" s="8">
        <f>QUARTILE(C2:C196,1)</f>
        <v>12.1205</v>
      </c>
    </row>
    <row r="17" spans="1:13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H17" s="20"/>
      <c r="I17" s="5" t="s">
        <v>421</v>
      </c>
      <c r="J17" s="8">
        <f>QUARTILE(C2:C196, 3)</f>
        <v>29.759500000000003</v>
      </c>
    </row>
    <row r="18" spans="1:13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H18" s="20"/>
      <c r="I18" s="5" t="s">
        <v>419</v>
      </c>
      <c r="J18" s="7">
        <f>J17-J16</f>
        <v>17.639000000000003</v>
      </c>
    </row>
    <row r="19" spans="1:13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H19" s="20"/>
      <c r="I19" s="5"/>
      <c r="J19" s="8"/>
    </row>
    <row r="20" spans="1:13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H20" s="20"/>
      <c r="I20" s="5" t="s">
        <v>422</v>
      </c>
      <c r="J20" s="8">
        <f>QUARTILE(D2:D196, 1)</f>
        <v>14.52</v>
      </c>
    </row>
    <row r="21" spans="1:13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H21" s="20"/>
      <c r="I21" s="5" t="s">
        <v>423</v>
      </c>
      <c r="J21" s="8">
        <f>QUARTILE(D2:D196, 3)</f>
        <v>66.224999999999994</v>
      </c>
    </row>
    <row r="22" spans="1:13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H22" s="15"/>
      <c r="I22" s="5" t="s">
        <v>424</v>
      </c>
      <c r="J22" s="7">
        <f>J21-J20</f>
        <v>51.704999999999998</v>
      </c>
    </row>
    <row r="23" spans="1:13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H23" s="21"/>
      <c r="I23" s="5"/>
      <c r="J23" s="8"/>
    </row>
    <row r="24" spans="1:13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H24" s="21" t="s">
        <v>425</v>
      </c>
      <c r="I24" s="5" t="s">
        <v>426</v>
      </c>
      <c r="J24" s="7" t="s">
        <v>22</v>
      </c>
    </row>
    <row r="25" spans="1:13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H25" s="6" t="s">
        <v>433</v>
      </c>
      <c r="I25" s="5" t="s">
        <v>427</v>
      </c>
      <c r="J25" s="7">
        <f>COUNTIF(E2:E196, "Lower middle income")</f>
        <v>50</v>
      </c>
    </row>
    <row r="26" spans="1:13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H26" s="6"/>
      <c r="I26" s="5"/>
      <c r="J26" s="8"/>
    </row>
    <row r="27" spans="1:13" ht="15" thickBot="1" x14ac:dyDescent="0.35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H27" s="9">
        <v>4</v>
      </c>
      <c r="I27" s="10" t="s">
        <v>432</v>
      </c>
      <c r="J27" s="11"/>
    </row>
    <row r="28" spans="1:13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13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H29" s="2" t="s">
        <v>431</v>
      </c>
      <c r="I29" s="2" t="s">
        <v>430</v>
      </c>
    </row>
    <row r="30" spans="1:13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H30" s="2" t="s">
        <v>428</v>
      </c>
      <c r="I30" t="s">
        <v>7</v>
      </c>
      <c r="J30" t="s">
        <v>10</v>
      </c>
      <c r="K30" t="s">
        <v>22</v>
      </c>
      <c r="L30" t="s">
        <v>13</v>
      </c>
      <c r="M30" t="s">
        <v>429</v>
      </c>
    </row>
    <row r="31" spans="1:13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H31" s="3" t="s">
        <v>8</v>
      </c>
      <c r="I31" s="4"/>
      <c r="J31" s="4">
        <v>5.9</v>
      </c>
      <c r="K31" s="4"/>
      <c r="L31" s="4"/>
      <c r="M31" s="4">
        <v>5.9</v>
      </c>
    </row>
    <row r="32" spans="1:13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  <c r="H32" s="3" t="s">
        <v>14</v>
      </c>
      <c r="I32" s="4"/>
      <c r="J32" s="4"/>
      <c r="K32" s="4"/>
      <c r="L32" s="4">
        <v>57.2</v>
      </c>
      <c r="M32" s="4">
        <v>57.2</v>
      </c>
    </row>
    <row r="33" spans="1:13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H33" s="3" t="s">
        <v>107</v>
      </c>
      <c r="I33" s="4"/>
      <c r="J33" s="4"/>
      <c r="K33" s="4"/>
      <c r="L33" s="4">
        <v>16.5</v>
      </c>
      <c r="M33" s="4">
        <v>16.5</v>
      </c>
    </row>
    <row r="34" spans="1:13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  <c r="H34" s="3" t="s">
        <v>11</v>
      </c>
      <c r="I34" s="4"/>
      <c r="J34" s="4"/>
      <c r="K34" s="4"/>
      <c r="L34" s="4">
        <v>19.100000000000001</v>
      </c>
      <c r="M34" s="4">
        <v>19.100000000000001</v>
      </c>
    </row>
    <row r="35" spans="1:13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  <c r="H35" s="3" t="s">
        <v>23</v>
      </c>
      <c r="I35" s="4">
        <v>63.4</v>
      </c>
      <c r="J35" s="4"/>
      <c r="K35" s="4"/>
      <c r="L35" s="4"/>
      <c r="M35" s="4">
        <v>63.4</v>
      </c>
    </row>
    <row r="36" spans="1:13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  <c r="H36" s="3" t="s">
        <v>18</v>
      </c>
      <c r="I36" s="4">
        <v>59.9</v>
      </c>
      <c r="J36" s="4"/>
      <c r="K36" s="4"/>
      <c r="L36" s="4"/>
      <c r="M36" s="4">
        <v>59.9</v>
      </c>
    </row>
    <row r="37" spans="1:13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H37" s="3" t="s">
        <v>20</v>
      </c>
      <c r="I37" s="4"/>
      <c r="J37" s="4"/>
      <c r="K37" s="4">
        <v>41.9</v>
      </c>
      <c r="L37" s="4"/>
      <c r="M37" s="4">
        <v>41.9</v>
      </c>
    </row>
    <row r="38" spans="1:13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H38" s="3" t="s">
        <v>5</v>
      </c>
      <c r="I38" s="4">
        <v>78.900000000000006</v>
      </c>
      <c r="J38" s="4"/>
      <c r="K38" s="4"/>
      <c r="L38" s="4"/>
      <c r="M38" s="4">
        <v>78.900000000000006</v>
      </c>
    </row>
    <row r="39" spans="1:13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H39" s="3" t="s">
        <v>25</v>
      </c>
      <c r="I39" s="4">
        <v>83</v>
      </c>
      <c r="J39" s="4"/>
      <c r="K39" s="4"/>
      <c r="L39" s="4"/>
      <c r="M39" s="4">
        <v>83</v>
      </c>
    </row>
    <row r="40" spans="1:13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H40" s="3" t="s">
        <v>27</v>
      </c>
      <c r="I40" s="4">
        <v>80.618799999999993</v>
      </c>
      <c r="J40" s="4"/>
      <c r="K40" s="4"/>
      <c r="L40" s="4"/>
      <c r="M40" s="4">
        <v>80.618799999999993</v>
      </c>
    </row>
    <row r="41" spans="1:13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  <c r="H41" s="3" t="s">
        <v>29</v>
      </c>
      <c r="I41" s="4"/>
      <c r="J41" s="4"/>
      <c r="K41" s="4"/>
      <c r="L41" s="4">
        <v>58.7</v>
      </c>
      <c r="M41" s="4">
        <v>58.7</v>
      </c>
    </row>
    <row r="42" spans="1:13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  <c r="H42" s="3" t="s">
        <v>45</v>
      </c>
      <c r="I42" s="4">
        <v>72</v>
      </c>
      <c r="J42" s="4"/>
      <c r="K42" s="4"/>
      <c r="L42" s="4"/>
      <c r="M42" s="4">
        <v>72</v>
      </c>
    </row>
    <row r="43" spans="1:13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  <c r="H43" s="3" t="s">
        <v>43</v>
      </c>
      <c r="I43" s="4">
        <v>90.000039700000002</v>
      </c>
      <c r="J43" s="4"/>
      <c r="K43" s="4"/>
      <c r="L43" s="4"/>
      <c r="M43" s="4">
        <v>90.000039700000002</v>
      </c>
    </row>
    <row r="44" spans="1:13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H44" s="3" t="s">
        <v>39</v>
      </c>
      <c r="I44" s="4"/>
      <c r="J44" s="4"/>
      <c r="K44" s="4">
        <v>6.63</v>
      </c>
      <c r="L44" s="4"/>
      <c r="M44" s="4">
        <v>6.63</v>
      </c>
    </row>
    <row r="45" spans="1:13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H45" s="3" t="s">
        <v>59</v>
      </c>
      <c r="I45" s="4">
        <v>73</v>
      </c>
      <c r="J45" s="4"/>
      <c r="K45" s="4"/>
      <c r="L45" s="4"/>
      <c r="M45" s="4">
        <v>73</v>
      </c>
    </row>
    <row r="46" spans="1:13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H46" s="3" t="s">
        <v>49</v>
      </c>
      <c r="I46" s="4"/>
      <c r="J46" s="4"/>
      <c r="K46" s="4"/>
      <c r="L46" s="4">
        <v>54.17</v>
      </c>
      <c r="M46" s="4">
        <v>54.17</v>
      </c>
    </row>
    <row r="47" spans="1:13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  <c r="H47" s="3" t="s">
        <v>33</v>
      </c>
      <c r="I47" s="4">
        <v>82.170199999999994</v>
      </c>
      <c r="J47" s="4"/>
      <c r="K47" s="4"/>
      <c r="L47" s="4"/>
      <c r="M47" s="4">
        <v>82.170199999999994</v>
      </c>
    </row>
    <row r="48" spans="1:13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H48" s="3" t="s">
        <v>51</v>
      </c>
      <c r="I48" s="4"/>
      <c r="J48" s="4"/>
      <c r="K48" s="4"/>
      <c r="L48" s="4">
        <v>33.6</v>
      </c>
      <c r="M48" s="4">
        <v>33.6</v>
      </c>
    </row>
    <row r="49" spans="1:13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  <c r="H49" s="3" t="s">
        <v>35</v>
      </c>
      <c r="I49" s="4"/>
      <c r="J49" s="4">
        <v>4.9000000000000004</v>
      </c>
      <c r="K49" s="4"/>
      <c r="L49" s="4"/>
      <c r="M49" s="4">
        <v>4.9000000000000004</v>
      </c>
    </row>
    <row r="50" spans="1:13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  <c r="H50" s="3" t="s">
        <v>53</v>
      </c>
      <c r="I50" s="4">
        <v>95.3</v>
      </c>
      <c r="J50" s="4"/>
      <c r="K50" s="4"/>
      <c r="L50" s="4"/>
      <c r="M50" s="4">
        <v>95.3</v>
      </c>
    </row>
    <row r="51" spans="1:13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  <c r="H51" s="3" t="s">
        <v>63</v>
      </c>
      <c r="I51" s="4"/>
      <c r="J51" s="4"/>
      <c r="K51" s="4">
        <v>29.9</v>
      </c>
      <c r="L51" s="4"/>
      <c r="M51" s="4">
        <v>29.9</v>
      </c>
    </row>
    <row r="52" spans="1:13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H52" s="3" t="s">
        <v>55</v>
      </c>
      <c r="I52" s="4"/>
      <c r="J52" s="4"/>
      <c r="K52" s="4">
        <v>36.94</v>
      </c>
      <c r="L52" s="4"/>
      <c r="M52" s="4">
        <v>36.94</v>
      </c>
    </row>
    <row r="53" spans="1:13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  <c r="H53" s="3" t="s">
        <v>47</v>
      </c>
      <c r="I53" s="4"/>
      <c r="J53" s="4"/>
      <c r="K53" s="4"/>
      <c r="L53" s="4">
        <v>57.79</v>
      </c>
      <c r="M53" s="4">
        <v>57.79</v>
      </c>
    </row>
    <row r="54" spans="1:13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H54" s="3" t="s">
        <v>65</v>
      </c>
      <c r="I54" s="4"/>
      <c r="J54" s="4"/>
      <c r="K54" s="4"/>
      <c r="L54" s="4">
        <v>15</v>
      </c>
      <c r="M54" s="4">
        <v>15</v>
      </c>
    </row>
    <row r="55" spans="1:13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H55" s="3" t="s">
        <v>57</v>
      </c>
      <c r="I55" s="4"/>
      <c r="J55" s="4"/>
      <c r="K55" s="4"/>
      <c r="L55" s="4">
        <v>51.04</v>
      </c>
      <c r="M55" s="4">
        <v>51.04</v>
      </c>
    </row>
    <row r="56" spans="1:13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H56" s="3" t="s">
        <v>61</v>
      </c>
      <c r="I56" s="4">
        <v>64.5</v>
      </c>
      <c r="J56" s="4"/>
      <c r="K56" s="4"/>
      <c r="L56" s="4"/>
      <c r="M56" s="4">
        <v>64.5</v>
      </c>
    </row>
    <row r="57" spans="1:13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H57" s="3" t="s">
        <v>41</v>
      </c>
      <c r="I57" s="4"/>
      <c r="J57" s="4"/>
      <c r="K57" s="4"/>
      <c r="L57" s="4">
        <v>53.061500000000002</v>
      </c>
      <c r="M57" s="4">
        <v>53.061500000000002</v>
      </c>
    </row>
    <row r="58" spans="1:13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H58" s="3" t="s">
        <v>37</v>
      </c>
      <c r="I58" s="4"/>
      <c r="J58" s="4">
        <v>9.1</v>
      </c>
      <c r="K58" s="4"/>
      <c r="L58" s="4"/>
      <c r="M58" s="4">
        <v>9.1</v>
      </c>
    </row>
    <row r="59" spans="1:13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H59" s="3" t="s">
        <v>31</v>
      </c>
      <c r="I59" s="4"/>
      <c r="J59" s="4">
        <v>1.3</v>
      </c>
      <c r="K59" s="4"/>
      <c r="L59" s="4"/>
      <c r="M59" s="4">
        <v>1.3</v>
      </c>
    </row>
    <row r="60" spans="1:13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H60" s="3" t="s">
        <v>87</v>
      </c>
      <c r="I60" s="4"/>
      <c r="J60" s="4"/>
      <c r="K60" s="4">
        <v>37.5</v>
      </c>
      <c r="L60" s="4"/>
      <c r="M60" s="4">
        <v>37.5</v>
      </c>
    </row>
    <row r="61" spans="1:13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H61" s="3" t="s">
        <v>195</v>
      </c>
      <c r="I61" s="4"/>
      <c r="J61" s="4">
        <v>6.8</v>
      </c>
      <c r="K61" s="4"/>
      <c r="L61" s="4"/>
      <c r="M61" s="4">
        <v>6.8</v>
      </c>
    </row>
    <row r="62" spans="1:13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H62" s="3" t="s">
        <v>79</v>
      </c>
      <c r="I62" s="4"/>
      <c r="J62" s="4"/>
      <c r="K62" s="4">
        <v>6.4</v>
      </c>
      <c r="L62" s="4"/>
      <c r="M62" s="4">
        <v>6.4</v>
      </c>
    </row>
    <row r="63" spans="1:13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H63" s="3" t="s">
        <v>69</v>
      </c>
      <c r="I63" s="4">
        <v>85.8</v>
      </c>
      <c r="J63" s="4"/>
      <c r="K63" s="4"/>
      <c r="L63" s="4"/>
      <c r="M63" s="4">
        <v>85.8</v>
      </c>
    </row>
    <row r="64" spans="1:13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H64" s="3" t="s">
        <v>93</v>
      </c>
      <c r="I64" s="4">
        <v>74.099999999999994</v>
      </c>
      <c r="J64" s="4"/>
      <c r="K64" s="4"/>
      <c r="L64" s="4"/>
      <c r="M64" s="4">
        <v>74.099999999999994</v>
      </c>
    </row>
    <row r="65" spans="1:13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  <c r="H65" s="3" t="s">
        <v>67</v>
      </c>
      <c r="I65" s="4"/>
      <c r="J65" s="4">
        <v>3.5</v>
      </c>
      <c r="K65" s="4"/>
      <c r="L65" s="4"/>
      <c r="M65" s="4">
        <v>3.5</v>
      </c>
    </row>
    <row r="66" spans="1:13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H66" s="3" t="s">
        <v>343</v>
      </c>
      <c r="I66" s="4"/>
      <c r="J66" s="4">
        <v>2.2999999999999998</v>
      </c>
      <c r="K66" s="4"/>
      <c r="L66" s="4"/>
      <c r="M66" s="4">
        <v>2.2999999999999998</v>
      </c>
    </row>
    <row r="67" spans="1:13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H67" s="3" t="s">
        <v>73</v>
      </c>
      <c r="I67" s="4">
        <v>66.5</v>
      </c>
      <c r="J67" s="4"/>
      <c r="K67" s="4"/>
      <c r="L67" s="4"/>
      <c r="M67" s="4">
        <v>66.5</v>
      </c>
    </row>
    <row r="68" spans="1:13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  <c r="H68" s="3" t="s">
        <v>75</v>
      </c>
      <c r="I68" s="4"/>
      <c r="J68" s="4"/>
      <c r="K68" s="4"/>
      <c r="L68" s="4">
        <v>45.8</v>
      </c>
      <c r="M68" s="4">
        <v>45.8</v>
      </c>
    </row>
    <row r="69" spans="1:13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H69" s="3" t="s">
        <v>83</v>
      </c>
      <c r="I69" s="4"/>
      <c r="J69" s="4"/>
      <c r="K69" s="4"/>
      <c r="L69" s="4">
        <v>51.7</v>
      </c>
      <c r="M69" s="4">
        <v>51.7</v>
      </c>
    </row>
    <row r="70" spans="1:13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H70" s="3" t="s">
        <v>85</v>
      </c>
      <c r="I70" s="4"/>
      <c r="J70" s="4">
        <v>6.5</v>
      </c>
      <c r="K70" s="4"/>
      <c r="L70" s="4"/>
      <c r="M70" s="4">
        <v>6.5</v>
      </c>
    </row>
    <row r="71" spans="1:13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  <c r="H71" s="3" t="s">
        <v>393</v>
      </c>
      <c r="I71" s="4"/>
      <c r="J71" s="4">
        <v>2.2000000000000002</v>
      </c>
      <c r="K71" s="4"/>
      <c r="L71" s="4"/>
      <c r="M71" s="4">
        <v>2.2000000000000002</v>
      </c>
    </row>
    <row r="72" spans="1:13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  <c r="H72" s="3" t="s">
        <v>81</v>
      </c>
      <c r="I72" s="4"/>
      <c r="J72" s="4"/>
      <c r="K72" s="4">
        <v>6.6</v>
      </c>
      <c r="L72" s="4"/>
      <c r="M72" s="4">
        <v>6.6</v>
      </c>
    </row>
    <row r="73" spans="1:13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  <c r="H73" s="3" t="s">
        <v>89</v>
      </c>
      <c r="I73" s="4"/>
      <c r="J73" s="4"/>
      <c r="K73" s="4"/>
      <c r="L73" s="4">
        <v>45.96</v>
      </c>
      <c r="M73" s="4">
        <v>45.96</v>
      </c>
    </row>
    <row r="74" spans="1:13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H74" s="3" t="s">
        <v>77</v>
      </c>
      <c r="I74" s="4"/>
      <c r="J74" s="4"/>
      <c r="K74" s="4">
        <v>8.4</v>
      </c>
      <c r="L74" s="4"/>
      <c r="M74" s="4">
        <v>8.4</v>
      </c>
    </row>
    <row r="75" spans="1:13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H75" s="3" t="s">
        <v>161</v>
      </c>
      <c r="I75" s="4">
        <v>66.747600000000006</v>
      </c>
      <c r="J75" s="4"/>
      <c r="K75" s="4"/>
      <c r="L75" s="4"/>
      <c r="M75" s="4">
        <v>66.747600000000006</v>
      </c>
    </row>
    <row r="76" spans="1:13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  <c r="H76" s="3" t="s">
        <v>91</v>
      </c>
      <c r="I76" s="4"/>
      <c r="J76" s="4"/>
      <c r="K76" s="4"/>
      <c r="L76" s="4">
        <v>27.93</v>
      </c>
      <c r="M76" s="4">
        <v>27.93</v>
      </c>
    </row>
    <row r="77" spans="1:13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  <c r="H77" s="3" t="s">
        <v>95</v>
      </c>
      <c r="I77" s="4">
        <v>65.454800000000006</v>
      </c>
      <c r="J77" s="4"/>
      <c r="K77" s="4"/>
      <c r="L77" s="4"/>
      <c r="M77" s="4">
        <v>65.454800000000006</v>
      </c>
    </row>
    <row r="78" spans="1:13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H78" s="3" t="s">
        <v>97</v>
      </c>
      <c r="I78" s="4">
        <v>74.110399999999998</v>
      </c>
      <c r="J78" s="4"/>
      <c r="K78" s="4"/>
      <c r="L78" s="4"/>
      <c r="M78" s="4">
        <v>74.110399999999998</v>
      </c>
    </row>
    <row r="79" spans="1:13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H79" s="3" t="s">
        <v>103</v>
      </c>
      <c r="I79" s="4">
        <v>94.6297</v>
      </c>
      <c r="J79" s="4"/>
      <c r="K79" s="4"/>
      <c r="L79" s="4"/>
      <c r="M79" s="4">
        <v>94.6297</v>
      </c>
    </row>
    <row r="80" spans="1:13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H80" s="3" t="s">
        <v>101</v>
      </c>
      <c r="I80" s="4"/>
      <c r="J80" s="4"/>
      <c r="K80" s="4">
        <v>9.5</v>
      </c>
      <c r="L80" s="4"/>
      <c r="M80" s="4">
        <v>9.5</v>
      </c>
    </row>
    <row r="81" spans="1:13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H81" s="3" t="s">
        <v>105</v>
      </c>
      <c r="I81" s="4"/>
      <c r="J81" s="4"/>
      <c r="K81" s="4"/>
      <c r="L81" s="4">
        <v>45.9</v>
      </c>
      <c r="M81" s="4">
        <v>45.9</v>
      </c>
    </row>
    <row r="82" spans="1:13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  <c r="H82" s="3" t="s">
        <v>109</v>
      </c>
      <c r="I82" s="4"/>
      <c r="J82" s="4"/>
      <c r="K82" s="4"/>
      <c r="L82" s="4">
        <v>40.353684229999999</v>
      </c>
      <c r="M82" s="4">
        <v>40.353684229999999</v>
      </c>
    </row>
    <row r="83" spans="1:13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H83" s="3" t="s">
        <v>111</v>
      </c>
      <c r="I83" s="4"/>
      <c r="J83" s="4"/>
      <c r="K83" s="4">
        <v>29.4</v>
      </c>
      <c r="L83" s="4"/>
      <c r="M83" s="4">
        <v>29.4</v>
      </c>
    </row>
    <row r="84" spans="1:13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H84" s="3" t="s">
        <v>319</v>
      </c>
      <c r="I84" s="4"/>
      <c r="J84" s="4"/>
      <c r="K84" s="4">
        <v>23.109300000000001</v>
      </c>
      <c r="L84" s="4"/>
      <c r="M84" s="4">
        <v>23.109300000000001</v>
      </c>
    </row>
    <row r="85" spans="1:13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H85" s="3" t="s">
        <v>143</v>
      </c>
      <c r="I85" s="4">
        <v>16.399999999999999</v>
      </c>
      <c r="J85" s="4"/>
      <c r="K85" s="4"/>
      <c r="L85" s="4"/>
      <c r="M85" s="4">
        <v>16.399999999999999</v>
      </c>
    </row>
    <row r="86" spans="1:13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H86" s="3" t="s">
        <v>113</v>
      </c>
      <c r="I86" s="4"/>
      <c r="J86" s="4">
        <v>0.9</v>
      </c>
      <c r="K86" s="4"/>
      <c r="L86" s="4"/>
      <c r="M86" s="4">
        <v>0.9</v>
      </c>
    </row>
    <row r="87" spans="1:13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  <c r="H87" s="3" t="s">
        <v>117</v>
      </c>
      <c r="I87" s="4">
        <v>79.400000000000006</v>
      </c>
      <c r="J87" s="4"/>
      <c r="K87" s="4"/>
      <c r="L87" s="4"/>
      <c r="M87" s="4">
        <v>79.400000000000006</v>
      </c>
    </row>
    <row r="88" spans="1:13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H88" s="3" t="s">
        <v>119</v>
      </c>
      <c r="I88" s="4"/>
      <c r="J88" s="4">
        <v>1.9</v>
      </c>
      <c r="K88" s="4"/>
      <c r="L88" s="4"/>
      <c r="M88" s="4">
        <v>1.9</v>
      </c>
    </row>
    <row r="89" spans="1:13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  <c r="H89" s="3" t="s">
        <v>123</v>
      </c>
      <c r="I89" s="4"/>
      <c r="J89" s="4"/>
      <c r="K89" s="4"/>
      <c r="L89" s="4">
        <v>37.1</v>
      </c>
      <c r="M89" s="4">
        <v>37.1</v>
      </c>
    </row>
    <row r="90" spans="1:13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H90" s="3" t="s">
        <v>121</v>
      </c>
      <c r="I90" s="4">
        <v>91.514399999999995</v>
      </c>
      <c r="J90" s="4"/>
      <c r="K90" s="4"/>
      <c r="L90" s="4"/>
      <c r="M90" s="4">
        <v>91.514399999999995</v>
      </c>
    </row>
    <row r="91" spans="1:13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H91" s="3" t="s">
        <v>125</v>
      </c>
      <c r="I91" s="4">
        <v>81.919799999999995</v>
      </c>
      <c r="J91" s="4"/>
      <c r="K91" s="4"/>
      <c r="L91" s="4"/>
      <c r="M91" s="4">
        <v>81.919799999999995</v>
      </c>
    </row>
    <row r="92" spans="1:13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  <c r="H92" s="3" t="s">
        <v>297</v>
      </c>
      <c r="I92" s="4">
        <v>56.8</v>
      </c>
      <c r="J92" s="4"/>
      <c r="K92" s="4"/>
      <c r="L92" s="4"/>
      <c r="M92" s="4">
        <v>56.8</v>
      </c>
    </row>
    <row r="93" spans="1:13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H93" s="3" t="s">
        <v>129</v>
      </c>
      <c r="I93" s="4"/>
      <c r="J93" s="4"/>
      <c r="K93" s="4"/>
      <c r="L93" s="4">
        <v>9.1999999999999993</v>
      </c>
      <c r="M93" s="4">
        <v>9.1999999999999993</v>
      </c>
    </row>
    <row r="94" spans="1:13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  <c r="H94" s="3" t="s">
        <v>139</v>
      </c>
      <c r="I94" s="4"/>
      <c r="J94" s="4">
        <v>14</v>
      </c>
      <c r="K94" s="4"/>
      <c r="L94" s="4"/>
      <c r="M94" s="4">
        <v>14</v>
      </c>
    </row>
    <row r="95" spans="1:13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  <c r="H95" s="3" t="s">
        <v>133</v>
      </c>
      <c r="I95" s="4"/>
      <c r="J95" s="4"/>
      <c r="K95" s="4">
        <v>43.3</v>
      </c>
      <c r="L95" s="4"/>
      <c r="M95" s="4">
        <v>43.3</v>
      </c>
    </row>
    <row r="96" spans="1:13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  <c r="H96" s="3" t="s">
        <v>99</v>
      </c>
      <c r="I96" s="4">
        <v>84.17</v>
      </c>
      <c r="J96" s="4"/>
      <c r="K96" s="4"/>
      <c r="L96" s="4"/>
      <c r="M96" s="4">
        <v>84.17</v>
      </c>
    </row>
    <row r="97" spans="1:13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  <c r="H97" s="3" t="s">
        <v>135</v>
      </c>
      <c r="I97" s="4"/>
      <c r="J97" s="4"/>
      <c r="K97" s="4">
        <v>12.3</v>
      </c>
      <c r="L97" s="4"/>
      <c r="M97" s="4">
        <v>12.3</v>
      </c>
    </row>
    <row r="98" spans="1:13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H98" s="3" t="s">
        <v>145</v>
      </c>
      <c r="I98" s="4">
        <v>59.866300000000003</v>
      </c>
      <c r="J98" s="4"/>
      <c r="K98" s="4"/>
      <c r="L98" s="4"/>
      <c r="M98" s="4">
        <v>59.866300000000003</v>
      </c>
    </row>
    <row r="99" spans="1:13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H99" s="3" t="s">
        <v>149</v>
      </c>
      <c r="I99" s="4">
        <v>65.8</v>
      </c>
      <c r="J99" s="4"/>
      <c r="K99" s="4"/>
      <c r="L99" s="4"/>
      <c r="M99" s="4">
        <v>65.8</v>
      </c>
    </row>
    <row r="100" spans="1:13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H100" s="3" t="s">
        <v>147</v>
      </c>
      <c r="I100" s="4"/>
      <c r="J100" s="4"/>
      <c r="K100" s="4"/>
      <c r="L100" s="4">
        <v>35</v>
      </c>
      <c r="M100" s="4">
        <v>35</v>
      </c>
    </row>
    <row r="101" spans="1:13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H101" s="3" t="s">
        <v>153</v>
      </c>
      <c r="I101" s="4">
        <v>65.400000000000006</v>
      </c>
      <c r="J101" s="4"/>
      <c r="K101" s="4"/>
      <c r="L101" s="4"/>
      <c r="M101" s="4">
        <v>65.400000000000006</v>
      </c>
    </row>
    <row r="102" spans="1:13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H102" s="3" t="s">
        <v>151</v>
      </c>
      <c r="I102" s="4"/>
      <c r="J102" s="4"/>
      <c r="K102" s="4">
        <v>19.7</v>
      </c>
      <c r="L102" s="4"/>
      <c r="M102" s="4">
        <v>19.7</v>
      </c>
    </row>
    <row r="103" spans="1:13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H103" s="3" t="s">
        <v>137</v>
      </c>
      <c r="I103" s="4"/>
      <c r="J103" s="4">
        <v>1.6</v>
      </c>
      <c r="K103" s="4"/>
      <c r="L103" s="4"/>
      <c r="M103" s="4">
        <v>1.6</v>
      </c>
    </row>
    <row r="104" spans="1:13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H104" s="3" t="s">
        <v>141</v>
      </c>
      <c r="I104" s="4"/>
      <c r="J104" s="4">
        <v>3.1</v>
      </c>
      <c r="K104" s="4"/>
      <c r="L104" s="4"/>
      <c r="M104" s="4">
        <v>3.1</v>
      </c>
    </row>
    <row r="105" spans="1:13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H105" s="3" t="s">
        <v>155</v>
      </c>
      <c r="I105" s="4"/>
      <c r="J105" s="4"/>
      <c r="K105" s="4">
        <v>35</v>
      </c>
      <c r="L105" s="4"/>
      <c r="M105" s="4">
        <v>35</v>
      </c>
    </row>
    <row r="106" spans="1:13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  <c r="H106" s="3" t="s">
        <v>163</v>
      </c>
      <c r="I106" s="4"/>
      <c r="J106" s="4">
        <v>10.6</v>
      </c>
      <c r="K106" s="4"/>
      <c r="L106" s="4"/>
      <c r="M106" s="4">
        <v>10.6</v>
      </c>
    </row>
    <row r="107" spans="1:13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H107" s="3" t="s">
        <v>159</v>
      </c>
      <c r="I107" s="4"/>
      <c r="J107" s="4"/>
      <c r="K107" s="4">
        <v>17.8</v>
      </c>
      <c r="L107" s="4"/>
      <c r="M107" s="4">
        <v>17.8</v>
      </c>
    </row>
    <row r="108" spans="1:13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H108" s="3" t="s">
        <v>157</v>
      </c>
      <c r="I108" s="4">
        <v>74.2</v>
      </c>
      <c r="J108" s="4"/>
      <c r="K108" s="4"/>
      <c r="L108" s="4"/>
      <c r="M108" s="4">
        <v>74.2</v>
      </c>
    </row>
    <row r="109" spans="1:13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H109" s="3" t="s">
        <v>165</v>
      </c>
      <c r="I109" s="4">
        <v>72.643900000000002</v>
      </c>
      <c r="J109" s="4"/>
      <c r="K109" s="4"/>
      <c r="L109" s="4"/>
      <c r="M109" s="4">
        <v>72.643900000000002</v>
      </c>
    </row>
    <row r="110" spans="1:13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H110" s="3" t="s">
        <v>177</v>
      </c>
      <c r="I110" s="4">
        <v>96.546800000000005</v>
      </c>
      <c r="J110" s="4"/>
      <c r="K110" s="4"/>
      <c r="L110" s="4"/>
      <c r="M110" s="4">
        <v>96.546800000000005</v>
      </c>
    </row>
    <row r="111" spans="1:13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  <c r="H111" s="3" t="s">
        <v>169</v>
      </c>
      <c r="I111" s="4"/>
      <c r="J111" s="4"/>
      <c r="K111" s="4">
        <v>15.1</v>
      </c>
      <c r="L111" s="4"/>
      <c r="M111" s="4">
        <v>15.1</v>
      </c>
    </row>
    <row r="112" spans="1:13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  <c r="H112" s="3" t="s">
        <v>167</v>
      </c>
      <c r="I112" s="4"/>
      <c r="J112" s="4"/>
      <c r="K112" s="4">
        <v>14.94</v>
      </c>
      <c r="L112" s="4"/>
      <c r="M112" s="4">
        <v>14.94</v>
      </c>
    </row>
    <row r="113" spans="1:13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  <c r="H113" s="3" t="s">
        <v>173</v>
      </c>
      <c r="I113" s="4"/>
      <c r="J113" s="4"/>
      <c r="K113" s="4"/>
      <c r="L113" s="4">
        <v>29.95</v>
      </c>
      <c r="M113" s="4">
        <v>29.95</v>
      </c>
    </row>
    <row r="114" spans="1:13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H114" s="3" t="s">
        <v>175</v>
      </c>
      <c r="I114" s="4"/>
      <c r="J114" s="4"/>
      <c r="K114" s="4"/>
      <c r="L114" s="4">
        <v>9.1999999999999993</v>
      </c>
      <c r="M114" s="4">
        <v>9.1999999999999993</v>
      </c>
    </row>
    <row r="115" spans="1:13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H115" s="3" t="s">
        <v>171</v>
      </c>
      <c r="I115" s="4">
        <v>78.247699999999995</v>
      </c>
      <c r="J115" s="4"/>
      <c r="K115" s="4"/>
      <c r="L115" s="4"/>
      <c r="M115" s="4">
        <v>78.247699999999995</v>
      </c>
    </row>
    <row r="116" spans="1:13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H116" s="3" t="s">
        <v>179</v>
      </c>
      <c r="I116" s="4">
        <v>70.8</v>
      </c>
      <c r="J116" s="4"/>
      <c r="K116" s="4"/>
      <c r="L116" s="4"/>
      <c r="M116" s="4">
        <v>70.8</v>
      </c>
    </row>
    <row r="117" spans="1:13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H117" s="3" t="s">
        <v>181</v>
      </c>
      <c r="I117" s="4">
        <v>58.459299999999999</v>
      </c>
      <c r="J117" s="4"/>
      <c r="K117" s="4"/>
      <c r="L117" s="4"/>
      <c r="M117" s="4">
        <v>58.459299999999999</v>
      </c>
    </row>
    <row r="118" spans="1:13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H118" s="3" t="s">
        <v>183</v>
      </c>
      <c r="I118" s="4"/>
      <c r="J118" s="4"/>
      <c r="K118" s="4"/>
      <c r="L118" s="4">
        <v>37.1</v>
      </c>
      <c r="M118" s="4">
        <v>37.1</v>
      </c>
    </row>
    <row r="119" spans="1:13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H119" s="3" t="s">
        <v>187</v>
      </c>
      <c r="I119" s="4">
        <v>89.71</v>
      </c>
      <c r="J119" s="4"/>
      <c r="K119" s="4"/>
      <c r="L119" s="4"/>
      <c r="M119" s="4">
        <v>89.71</v>
      </c>
    </row>
    <row r="120" spans="1:13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H120" s="3" t="s">
        <v>185</v>
      </c>
      <c r="I120" s="4"/>
      <c r="J120" s="4"/>
      <c r="K120" s="4"/>
      <c r="L120" s="4">
        <v>41</v>
      </c>
      <c r="M120" s="4">
        <v>41</v>
      </c>
    </row>
    <row r="121" spans="1:13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H121" s="3" t="s">
        <v>189</v>
      </c>
      <c r="I121" s="4"/>
      <c r="J121" s="4"/>
      <c r="K121" s="4"/>
      <c r="L121" s="4">
        <v>54</v>
      </c>
      <c r="M121" s="4">
        <v>54</v>
      </c>
    </row>
    <row r="122" spans="1:13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H122" s="3" t="s">
        <v>191</v>
      </c>
      <c r="I122" s="4"/>
      <c r="J122" s="4"/>
      <c r="K122" s="4">
        <v>39</v>
      </c>
      <c r="L122" s="4"/>
      <c r="M122" s="4">
        <v>39</v>
      </c>
    </row>
    <row r="123" spans="1:13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H123" s="3" t="s">
        <v>197</v>
      </c>
      <c r="I123" s="4"/>
      <c r="J123" s="4"/>
      <c r="K123" s="4">
        <v>11.5</v>
      </c>
      <c r="L123" s="4"/>
      <c r="M123" s="4">
        <v>11.5</v>
      </c>
    </row>
    <row r="124" spans="1:13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  <c r="H124" s="3" t="s">
        <v>199</v>
      </c>
      <c r="I124" s="4">
        <v>84.77</v>
      </c>
      <c r="J124" s="4"/>
      <c r="K124" s="4"/>
      <c r="L124" s="4"/>
      <c r="M124" s="4">
        <v>84.77</v>
      </c>
    </row>
    <row r="125" spans="1:13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H125" s="3" t="s">
        <v>201</v>
      </c>
      <c r="I125" s="4">
        <v>75.459999999999994</v>
      </c>
      <c r="J125" s="4"/>
      <c r="K125" s="4"/>
      <c r="L125" s="4"/>
      <c r="M125" s="4">
        <v>75.459999999999994</v>
      </c>
    </row>
    <row r="126" spans="1:13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H126" s="3" t="s">
        <v>193</v>
      </c>
      <c r="I126" s="4"/>
      <c r="J126" s="4"/>
      <c r="K126" s="4">
        <v>23</v>
      </c>
      <c r="L126" s="4"/>
      <c r="M126" s="4">
        <v>23</v>
      </c>
    </row>
    <row r="127" spans="1:13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H127" s="3" t="s">
        <v>203</v>
      </c>
      <c r="I127" s="4"/>
      <c r="J127" s="4"/>
      <c r="K127" s="4">
        <v>12.5</v>
      </c>
      <c r="L127" s="4"/>
      <c r="M127" s="4">
        <v>12.5</v>
      </c>
    </row>
    <row r="128" spans="1:13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  <c r="H128" s="3" t="s">
        <v>223</v>
      </c>
      <c r="I128" s="4">
        <v>75.234399999999994</v>
      </c>
      <c r="J128" s="4"/>
      <c r="K128" s="4"/>
      <c r="L128" s="4"/>
      <c r="M128" s="4">
        <v>75.234399999999994</v>
      </c>
    </row>
    <row r="129" spans="1:13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H129" s="3" t="s">
        <v>205</v>
      </c>
      <c r="I129" s="4"/>
      <c r="J129" s="4"/>
      <c r="K129" s="4"/>
      <c r="L129" s="4">
        <v>70.5</v>
      </c>
      <c r="M129" s="4">
        <v>70.5</v>
      </c>
    </row>
    <row r="130" spans="1:13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H130" s="3" t="s">
        <v>217</v>
      </c>
      <c r="I130" s="4"/>
      <c r="J130" s="4"/>
      <c r="K130" s="4">
        <v>5</v>
      </c>
      <c r="L130" s="4"/>
      <c r="M130" s="4">
        <v>5</v>
      </c>
    </row>
    <row r="131" spans="1:13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H131" s="3" t="s">
        <v>207</v>
      </c>
      <c r="I131" s="4"/>
      <c r="J131" s="4">
        <v>3.2</v>
      </c>
      <c r="K131" s="4"/>
      <c r="L131" s="4"/>
      <c r="M131" s="4">
        <v>3.2</v>
      </c>
    </row>
    <row r="132" spans="1:13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H132" s="3" t="s">
        <v>209</v>
      </c>
      <c r="I132" s="4"/>
      <c r="J132" s="4"/>
      <c r="K132" s="4"/>
      <c r="L132" s="4">
        <v>16.5</v>
      </c>
      <c r="M132" s="4">
        <v>16.5</v>
      </c>
    </row>
    <row r="133" spans="1:13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H133" s="3" t="s">
        <v>213</v>
      </c>
      <c r="I133" s="4">
        <v>93.8</v>
      </c>
      <c r="J133" s="4"/>
      <c r="K133" s="4"/>
      <c r="L133" s="4"/>
      <c r="M133" s="4">
        <v>93.8</v>
      </c>
    </row>
    <row r="134" spans="1:13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H134" s="3" t="s">
        <v>219</v>
      </c>
      <c r="I134" s="4">
        <v>68.4529</v>
      </c>
      <c r="J134" s="4"/>
      <c r="K134" s="4"/>
      <c r="L134" s="4"/>
      <c r="M134" s="4">
        <v>68.4529</v>
      </c>
    </row>
    <row r="135" spans="1:13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H135" s="3" t="s">
        <v>221</v>
      </c>
      <c r="I135" s="4">
        <v>93.776499999999999</v>
      </c>
      <c r="J135" s="4"/>
      <c r="K135" s="4"/>
      <c r="L135" s="4"/>
      <c r="M135" s="4">
        <v>93.776499999999999</v>
      </c>
    </row>
    <row r="136" spans="1:13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H136" s="3" t="s">
        <v>225</v>
      </c>
      <c r="I136" s="4">
        <v>65.8</v>
      </c>
      <c r="J136" s="4"/>
      <c r="K136" s="4"/>
      <c r="L136" s="4"/>
      <c r="M136" s="4">
        <v>65.8</v>
      </c>
    </row>
    <row r="137" spans="1:13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H137" s="3" t="s">
        <v>237</v>
      </c>
      <c r="I137" s="4"/>
      <c r="J137" s="4"/>
      <c r="K137" s="4"/>
      <c r="L137" s="4">
        <v>65.239999999999995</v>
      </c>
      <c r="M137" s="4">
        <v>65.239999999999995</v>
      </c>
    </row>
    <row r="138" spans="1:13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H138" s="3" t="s">
        <v>231</v>
      </c>
      <c r="I138" s="4"/>
      <c r="J138" s="4">
        <v>3</v>
      </c>
      <c r="K138" s="4"/>
      <c r="L138" s="4"/>
      <c r="M138" s="4">
        <v>3</v>
      </c>
    </row>
    <row r="139" spans="1:13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H139" s="3" t="s">
        <v>255</v>
      </c>
      <c r="I139" s="4"/>
      <c r="J139" s="4">
        <v>5.05</v>
      </c>
      <c r="K139" s="4"/>
      <c r="L139" s="4"/>
      <c r="M139" s="4">
        <v>5.05</v>
      </c>
    </row>
    <row r="140" spans="1:13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  <c r="H140" s="3" t="s">
        <v>257</v>
      </c>
      <c r="I140" s="4"/>
      <c r="J140" s="4"/>
      <c r="K140" s="4"/>
      <c r="L140" s="4">
        <v>66.97</v>
      </c>
      <c r="M140" s="4">
        <v>66.97</v>
      </c>
    </row>
    <row r="141" spans="1:13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H141" s="3" t="s">
        <v>233</v>
      </c>
      <c r="I141" s="4"/>
      <c r="J141" s="4"/>
      <c r="K141" s="4"/>
      <c r="L141" s="4">
        <v>44.1</v>
      </c>
      <c r="M141" s="4">
        <v>44.1</v>
      </c>
    </row>
    <row r="142" spans="1:13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H142" s="3" t="s">
        <v>239</v>
      </c>
      <c r="I142" s="4"/>
      <c r="J142" s="4">
        <v>3.5</v>
      </c>
      <c r="K142" s="4"/>
      <c r="L142" s="4"/>
      <c r="M142" s="4">
        <v>3.5</v>
      </c>
    </row>
    <row r="143" spans="1:13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H143" s="3" t="s">
        <v>241</v>
      </c>
      <c r="I143" s="4">
        <v>68.913799999999995</v>
      </c>
      <c r="J143" s="4"/>
      <c r="K143" s="4"/>
      <c r="L143" s="4"/>
      <c r="M143" s="4">
        <v>68.913799999999995</v>
      </c>
    </row>
    <row r="144" spans="1:13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H144" s="3" t="s">
        <v>251</v>
      </c>
      <c r="I144" s="4"/>
      <c r="J144" s="4"/>
      <c r="K144" s="4">
        <v>6.2</v>
      </c>
      <c r="L144" s="4"/>
      <c r="M144" s="4">
        <v>6.2</v>
      </c>
    </row>
    <row r="145" spans="1:13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H145" s="3" t="s">
        <v>253</v>
      </c>
      <c r="I145" s="4"/>
      <c r="J145" s="4"/>
      <c r="K145" s="4"/>
      <c r="L145" s="4">
        <v>39</v>
      </c>
      <c r="M145" s="4">
        <v>39</v>
      </c>
    </row>
    <row r="146" spans="1:13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H146" s="3" t="s">
        <v>235</v>
      </c>
      <c r="I146" s="4"/>
      <c r="J146" s="4"/>
      <c r="K146" s="4"/>
      <c r="L146" s="4">
        <v>43.46</v>
      </c>
      <c r="M146" s="4">
        <v>43.46</v>
      </c>
    </row>
    <row r="147" spans="1:13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  <c r="H147" s="3" t="s">
        <v>127</v>
      </c>
      <c r="I147" s="4"/>
      <c r="J147" s="4"/>
      <c r="K147" s="4">
        <v>27.8</v>
      </c>
      <c r="L147" s="4"/>
      <c r="M147" s="4">
        <v>27.8</v>
      </c>
    </row>
    <row r="148" spans="1:13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H148" s="3" t="s">
        <v>229</v>
      </c>
      <c r="I148" s="4"/>
      <c r="J148" s="4"/>
      <c r="K148" s="4">
        <v>45</v>
      </c>
      <c r="L148" s="4"/>
      <c r="M148" s="4">
        <v>45</v>
      </c>
    </row>
    <row r="149" spans="1:13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  <c r="H149" s="3" t="s">
        <v>247</v>
      </c>
      <c r="I149" s="4"/>
      <c r="J149" s="4"/>
      <c r="K149" s="4"/>
      <c r="L149" s="4">
        <v>20</v>
      </c>
      <c r="M149" s="4">
        <v>20</v>
      </c>
    </row>
    <row r="150" spans="1:13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  <c r="H150" s="3" t="s">
        <v>245</v>
      </c>
      <c r="I150" s="4"/>
      <c r="J150" s="4"/>
      <c r="K150" s="4"/>
      <c r="L150" s="4">
        <v>60.31</v>
      </c>
      <c r="M150" s="4">
        <v>60.31</v>
      </c>
    </row>
    <row r="151" spans="1:13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H151" s="3" t="s">
        <v>227</v>
      </c>
      <c r="I151" s="4"/>
      <c r="J151" s="4"/>
      <c r="K151" s="4">
        <v>56</v>
      </c>
      <c r="L151" s="4"/>
      <c r="M151" s="4">
        <v>56</v>
      </c>
    </row>
    <row r="152" spans="1:13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H152" s="3" t="s">
        <v>249</v>
      </c>
      <c r="I152" s="4"/>
      <c r="J152" s="4">
        <v>5.4</v>
      </c>
      <c r="K152" s="4"/>
      <c r="L152" s="4"/>
      <c r="M152" s="4">
        <v>5.4</v>
      </c>
    </row>
    <row r="153" spans="1:13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H153" s="3" t="s">
        <v>243</v>
      </c>
      <c r="I153" s="4"/>
      <c r="J153" s="4"/>
      <c r="K153" s="4">
        <v>1.6</v>
      </c>
      <c r="L153" s="4"/>
      <c r="M153" s="4">
        <v>1.6</v>
      </c>
    </row>
    <row r="154" spans="1:13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H154" s="3" t="s">
        <v>259</v>
      </c>
      <c r="I154" s="4"/>
      <c r="J154" s="4"/>
      <c r="K154" s="4"/>
      <c r="L154" s="4">
        <v>13.9</v>
      </c>
      <c r="M154" s="4">
        <v>13.9</v>
      </c>
    </row>
    <row r="155" spans="1:13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H155" s="3" t="s">
        <v>273</v>
      </c>
      <c r="I155" s="4"/>
      <c r="J155" s="4">
        <v>13.3</v>
      </c>
      <c r="K155" s="4"/>
      <c r="L155" s="4"/>
      <c r="M155" s="4">
        <v>13.3</v>
      </c>
    </row>
    <row r="156" spans="1:13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H156" s="3" t="s">
        <v>269</v>
      </c>
      <c r="I156" s="4">
        <v>93.956400000000002</v>
      </c>
      <c r="J156" s="4"/>
      <c r="K156" s="4"/>
      <c r="L156" s="4"/>
      <c r="M156" s="4">
        <v>93.956400000000002</v>
      </c>
    </row>
    <row r="157" spans="1:13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H157" s="3" t="s">
        <v>261</v>
      </c>
      <c r="I157" s="4">
        <v>66</v>
      </c>
      <c r="J157" s="4"/>
      <c r="K157" s="4"/>
      <c r="L157" s="4"/>
      <c r="M157" s="4">
        <v>66</v>
      </c>
    </row>
    <row r="158" spans="1:13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H158" s="3" t="s">
        <v>275</v>
      </c>
      <c r="I158" s="4">
        <v>82.78</v>
      </c>
      <c r="J158" s="4"/>
      <c r="K158" s="4"/>
      <c r="L158" s="4"/>
      <c r="M158" s="4">
        <v>82.78</v>
      </c>
    </row>
    <row r="159" spans="1:13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H159" s="3" t="s">
        <v>267</v>
      </c>
      <c r="I159" s="4"/>
      <c r="J159" s="4"/>
      <c r="K159" s="4">
        <v>15.5</v>
      </c>
      <c r="L159" s="4"/>
      <c r="M159" s="4">
        <v>15.5</v>
      </c>
    </row>
    <row r="160" spans="1:13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H160" s="3" t="s">
        <v>263</v>
      </c>
      <c r="I160" s="4"/>
      <c r="J160" s="4">
        <v>1.7</v>
      </c>
      <c r="K160" s="4"/>
      <c r="L160" s="4"/>
      <c r="M160" s="4">
        <v>1.7</v>
      </c>
    </row>
    <row r="161" spans="1:13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H161" s="3" t="s">
        <v>265</v>
      </c>
      <c r="I161" s="4"/>
      <c r="J161" s="4"/>
      <c r="K161" s="4">
        <v>38</v>
      </c>
      <c r="L161" s="4"/>
      <c r="M161" s="4">
        <v>38</v>
      </c>
    </row>
    <row r="162" spans="1:13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H162" s="3" t="s">
        <v>271</v>
      </c>
      <c r="I162" s="4">
        <v>95.053399999999996</v>
      </c>
      <c r="J162" s="4"/>
      <c r="K162" s="4"/>
      <c r="L162" s="4"/>
      <c r="M162" s="4">
        <v>95.053399999999996</v>
      </c>
    </row>
    <row r="163" spans="1:13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H163" s="3" t="s">
        <v>277</v>
      </c>
      <c r="I163" s="4">
        <v>66.45</v>
      </c>
      <c r="J163" s="4"/>
      <c r="K163" s="4"/>
      <c r="L163" s="4"/>
      <c r="M163" s="4">
        <v>66.45</v>
      </c>
    </row>
    <row r="164" spans="1:13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H164" s="3" t="s">
        <v>279</v>
      </c>
      <c r="I164" s="4"/>
      <c r="J164" s="4"/>
      <c r="K164" s="4">
        <v>10.9</v>
      </c>
      <c r="L164" s="4"/>
      <c r="M164" s="4">
        <v>10.9</v>
      </c>
    </row>
    <row r="165" spans="1:13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H165" s="3" t="s">
        <v>281</v>
      </c>
      <c r="I165" s="4"/>
      <c r="J165" s="4"/>
      <c r="K165" s="4"/>
      <c r="L165" s="4">
        <v>44.03</v>
      </c>
      <c r="M165" s="4">
        <v>44.03</v>
      </c>
    </row>
    <row r="166" spans="1:13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H166" s="3" t="s">
        <v>287</v>
      </c>
      <c r="I166" s="4"/>
      <c r="J166" s="4"/>
      <c r="K166" s="4">
        <v>6.5</v>
      </c>
      <c r="L166" s="4"/>
      <c r="M166" s="4">
        <v>6.5</v>
      </c>
    </row>
    <row r="167" spans="1:13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H167" s="3" t="s">
        <v>295</v>
      </c>
      <c r="I167" s="4"/>
      <c r="J167" s="4"/>
      <c r="K167" s="4"/>
      <c r="L167" s="4">
        <v>36.9</v>
      </c>
      <c r="M167" s="4">
        <v>36.9</v>
      </c>
    </row>
    <row r="168" spans="1:13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H168" s="3" t="s">
        <v>283</v>
      </c>
      <c r="I168" s="4"/>
      <c r="J168" s="4"/>
      <c r="K168" s="4"/>
      <c r="L168" s="4">
        <v>39.200000000000003</v>
      </c>
      <c r="M168" s="4">
        <v>39.200000000000003</v>
      </c>
    </row>
    <row r="169" spans="1:13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H169" s="3" t="s">
        <v>285</v>
      </c>
      <c r="I169" s="4"/>
      <c r="J169" s="4"/>
      <c r="K169" s="4">
        <v>37</v>
      </c>
      <c r="L169" s="4"/>
      <c r="M169" s="4">
        <v>37</v>
      </c>
    </row>
    <row r="170" spans="1:13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  <c r="H170" s="3" t="s">
        <v>289</v>
      </c>
      <c r="I170" s="4">
        <v>62.849200000000003</v>
      </c>
      <c r="J170" s="4"/>
      <c r="K170" s="4"/>
      <c r="L170" s="4"/>
      <c r="M170" s="4">
        <v>62.849200000000003</v>
      </c>
    </row>
    <row r="171" spans="1:13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H171" s="3" t="s">
        <v>293</v>
      </c>
      <c r="I171" s="4">
        <v>62.095599999999997</v>
      </c>
      <c r="J171" s="4"/>
      <c r="K171" s="4"/>
      <c r="L171" s="4"/>
      <c r="M171" s="4">
        <v>62.095599999999997</v>
      </c>
    </row>
    <row r="172" spans="1:13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H172" s="3" t="s">
        <v>291</v>
      </c>
      <c r="I172" s="4">
        <v>73.900000000000006</v>
      </c>
      <c r="J172" s="4"/>
      <c r="K172" s="4"/>
      <c r="L172" s="4"/>
      <c r="M172" s="4">
        <v>73.900000000000006</v>
      </c>
    </row>
    <row r="173" spans="1:13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H173" s="3" t="s">
        <v>299</v>
      </c>
      <c r="I173" s="4">
        <v>85.3</v>
      </c>
      <c r="J173" s="4"/>
      <c r="K173" s="4"/>
      <c r="L173" s="4"/>
      <c r="M173" s="4">
        <v>85.3</v>
      </c>
    </row>
    <row r="174" spans="1:13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H174" s="3" t="s">
        <v>301</v>
      </c>
      <c r="I174" s="4"/>
      <c r="J174" s="4"/>
      <c r="K174" s="4"/>
      <c r="L174" s="4">
        <v>49.764499999999998</v>
      </c>
      <c r="M174" s="4">
        <v>49.764499999999998</v>
      </c>
    </row>
    <row r="175" spans="1:13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H175" s="3" t="s">
        <v>303</v>
      </c>
      <c r="I175" s="4">
        <v>67.97</v>
      </c>
      <c r="J175" s="4"/>
      <c r="K175" s="4"/>
      <c r="L175" s="4"/>
      <c r="M175" s="4">
        <v>67.97</v>
      </c>
    </row>
    <row r="176" spans="1:13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  <c r="H176" s="3" t="s">
        <v>305</v>
      </c>
      <c r="I176" s="4"/>
      <c r="J176" s="4">
        <v>9</v>
      </c>
      <c r="K176" s="4"/>
      <c r="L176" s="4"/>
      <c r="M176" s="4">
        <v>9</v>
      </c>
    </row>
    <row r="177" spans="1:13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  <c r="H177" s="3" t="s">
        <v>387</v>
      </c>
      <c r="I177" s="4"/>
      <c r="J177" s="4"/>
      <c r="K177" s="4">
        <v>15.3</v>
      </c>
      <c r="L177" s="4"/>
      <c r="M177" s="4">
        <v>15.3</v>
      </c>
    </row>
    <row r="178" spans="1:13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H178" s="3" t="s">
        <v>327</v>
      </c>
      <c r="I178" s="4"/>
      <c r="J178" s="4"/>
      <c r="K178" s="4">
        <v>23</v>
      </c>
      <c r="L178" s="4"/>
      <c r="M178" s="4">
        <v>23</v>
      </c>
    </row>
    <row r="179" spans="1:13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H179" s="3" t="s">
        <v>307</v>
      </c>
      <c r="I179" s="4">
        <v>60.5</v>
      </c>
      <c r="J179" s="4"/>
      <c r="K179" s="4"/>
      <c r="L179" s="4"/>
      <c r="M179" s="4">
        <v>60.5</v>
      </c>
    </row>
    <row r="180" spans="1:13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H180" s="3" t="s">
        <v>311</v>
      </c>
      <c r="I180" s="4"/>
      <c r="J180" s="4"/>
      <c r="K180" s="4">
        <v>13.1</v>
      </c>
      <c r="L180" s="4"/>
      <c r="M180" s="4">
        <v>13.1</v>
      </c>
    </row>
    <row r="181" spans="1:13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  <c r="H181" s="3" t="s">
        <v>323</v>
      </c>
      <c r="I181" s="4"/>
      <c r="J181" s="4"/>
      <c r="K181" s="4"/>
      <c r="L181" s="4">
        <v>51.5</v>
      </c>
      <c r="M181" s="4">
        <v>51.5</v>
      </c>
    </row>
    <row r="182" spans="1:13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H182" s="3" t="s">
        <v>339</v>
      </c>
      <c r="I182" s="4">
        <v>50.4</v>
      </c>
      <c r="J182" s="4"/>
      <c r="K182" s="4"/>
      <c r="L182" s="4"/>
      <c r="M182" s="4">
        <v>50.4</v>
      </c>
    </row>
    <row r="183" spans="1:13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  <c r="H183" s="3" t="s">
        <v>317</v>
      </c>
      <c r="I183" s="4"/>
      <c r="J183" s="4">
        <v>1.7</v>
      </c>
      <c r="K183" s="4"/>
      <c r="L183" s="4"/>
      <c r="M183" s="4">
        <v>1.7</v>
      </c>
    </row>
    <row r="184" spans="1:13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H184" s="3" t="s">
        <v>313</v>
      </c>
      <c r="I184" s="4">
        <v>81</v>
      </c>
      <c r="J184" s="4"/>
      <c r="K184" s="4"/>
      <c r="L184" s="4"/>
      <c r="M184" s="4">
        <v>81</v>
      </c>
    </row>
    <row r="185" spans="1:13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H185" s="3" t="s">
        <v>331</v>
      </c>
      <c r="I185" s="4">
        <v>77.882599999999996</v>
      </c>
      <c r="J185" s="4"/>
      <c r="K185" s="4"/>
      <c r="L185" s="4"/>
      <c r="M185" s="4">
        <v>77.882599999999996</v>
      </c>
    </row>
    <row r="186" spans="1:13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H186" s="3" t="s">
        <v>333</v>
      </c>
      <c r="I186" s="4">
        <v>72.675600000000003</v>
      </c>
      <c r="J186" s="4"/>
      <c r="K186" s="4"/>
      <c r="L186" s="4"/>
      <c r="M186" s="4">
        <v>72.675600000000003</v>
      </c>
    </row>
    <row r="187" spans="1:13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  <c r="H187" s="3" t="s">
        <v>315</v>
      </c>
      <c r="I187" s="4"/>
      <c r="J187" s="4"/>
      <c r="K187" s="4">
        <v>8</v>
      </c>
      <c r="L187" s="4"/>
      <c r="M187" s="4">
        <v>8</v>
      </c>
    </row>
    <row r="188" spans="1:13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H188" s="3" t="s">
        <v>321</v>
      </c>
      <c r="I188" s="4"/>
      <c r="J188" s="4">
        <v>1.5</v>
      </c>
      <c r="K188" s="4"/>
      <c r="L188" s="4"/>
      <c r="M188" s="4">
        <v>1.5</v>
      </c>
    </row>
    <row r="189" spans="1:13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H189" s="3" t="s">
        <v>391</v>
      </c>
      <c r="I189" s="4"/>
      <c r="J189" s="4"/>
      <c r="K189" s="4"/>
      <c r="L189" s="4">
        <v>46.5</v>
      </c>
      <c r="M189" s="4">
        <v>46.5</v>
      </c>
    </row>
    <row r="190" spans="1:13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H190" s="3" t="s">
        <v>325</v>
      </c>
      <c r="I190" s="4"/>
      <c r="J190" s="4">
        <v>14.1</v>
      </c>
      <c r="K190" s="4"/>
      <c r="L190" s="4"/>
      <c r="M190" s="4">
        <v>14.1</v>
      </c>
    </row>
    <row r="191" spans="1:13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H191" s="3" t="s">
        <v>115</v>
      </c>
      <c r="I191" s="4">
        <v>71.635000000000005</v>
      </c>
      <c r="J191" s="4"/>
      <c r="K191" s="4"/>
      <c r="L191" s="4"/>
      <c r="M191" s="4">
        <v>71.635000000000005</v>
      </c>
    </row>
    <row r="192" spans="1:13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H192" s="3" t="s">
        <v>215</v>
      </c>
      <c r="I192" s="4"/>
      <c r="J192" s="4"/>
      <c r="K192" s="4">
        <v>21.9</v>
      </c>
      <c r="L192" s="4"/>
      <c r="M192" s="4">
        <v>21.9</v>
      </c>
    </row>
    <row r="193" spans="1:13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H193" s="3" t="s">
        <v>211</v>
      </c>
      <c r="I193" s="4"/>
      <c r="J193" s="4"/>
      <c r="K193" s="4"/>
      <c r="L193" s="4">
        <v>46.2</v>
      </c>
      <c r="M193" s="4">
        <v>46.2</v>
      </c>
    </row>
    <row r="194" spans="1:13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H194" s="3" t="s">
        <v>375</v>
      </c>
      <c r="I194" s="4"/>
      <c r="J194" s="4"/>
      <c r="K194" s="4"/>
      <c r="L194" s="4">
        <v>52</v>
      </c>
      <c r="M194" s="4">
        <v>52</v>
      </c>
    </row>
    <row r="195" spans="1:13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H195" s="3" t="s">
        <v>309</v>
      </c>
      <c r="I195" s="4"/>
      <c r="J195" s="4"/>
      <c r="K195" s="4">
        <v>22.7</v>
      </c>
      <c r="L195" s="4"/>
      <c r="M195" s="4">
        <v>22.7</v>
      </c>
    </row>
    <row r="196" spans="1:13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  <c r="H196" s="3" t="s">
        <v>329</v>
      </c>
      <c r="I196" s="4"/>
      <c r="J196" s="4"/>
      <c r="K196" s="4"/>
      <c r="L196" s="4">
        <v>37.4</v>
      </c>
      <c r="M196" s="4">
        <v>37.4</v>
      </c>
    </row>
    <row r="197" spans="1:13" x14ac:dyDescent="0.3">
      <c r="H197" s="3" t="s">
        <v>337</v>
      </c>
      <c r="I197" s="4"/>
      <c r="J197" s="4"/>
      <c r="K197" s="4">
        <v>24.7</v>
      </c>
      <c r="L197" s="4"/>
      <c r="M197" s="4">
        <v>24.7</v>
      </c>
    </row>
    <row r="198" spans="1:13" x14ac:dyDescent="0.3">
      <c r="H198" s="3" t="s">
        <v>335</v>
      </c>
      <c r="I198" s="4">
        <v>94.783600000000007</v>
      </c>
      <c r="J198" s="4"/>
      <c r="K198" s="4"/>
      <c r="L198" s="4"/>
      <c r="M198" s="4">
        <v>94.783600000000007</v>
      </c>
    </row>
    <row r="199" spans="1:13" x14ac:dyDescent="0.3">
      <c r="H199" s="3" t="s">
        <v>71</v>
      </c>
      <c r="I199" s="4">
        <v>86.34</v>
      </c>
      <c r="J199" s="4"/>
      <c r="K199" s="4"/>
      <c r="L199" s="4"/>
      <c r="M199" s="4">
        <v>86.34</v>
      </c>
    </row>
    <row r="200" spans="1:13" x14ac:dyDescent="0.3">
      <c r="H200" s="3" t="s">
        <v>341</v>
      </c>
      <c r="I200" s="4"/>
      <c r="J200" s="4"/>
      <c r="K200" s="4">
        <v>26.2</v>
      </c>
      <c r="L200" s="4"/>
      <c r="M200" s="4">
        <v>26.2</v>
      </c>
    </row>
    <row r="201" spans="1:13" x14ac:dyDescent="0.3">
      <c r="H201" s="3" t="s">
        <v>349</v>
      </c>
      <c r="I201" s="4"/>
      <c r="J201" s="4"/>
      <c r="K201" s="4">
        <v>16</v>
      </c>
      <c r="L201" s="4"/>
      <c r="M201" s="4">
        <v>16</v>
      </c>
    </row>
    <row r="202" spans="1:13" x14ac:dyDescent="0.3">
      <c r="H202" s="3" t="s">
        <v>363</v>
      </c>
      <c r="I202" s="4"/>
      <c r="J202" s="4">
        <v>4.4000000000000004</v>
      </c>
      <c r="K202" s="4"/>
      <c r="L202" s="4"/>
      <c r="M202" s="4">
        <v>4.4000000000000004</v>
      </c>
    </row>
    <row r="203" spans="1:13" x14ac:dyDescent="0.3">
      <c r="H203" s="3" t="s">
        <v>347</v>
      </c>
      <c r="I203" s="4"/>
      <c r="J203" s="4"/>
      <c r="K203" s="4"/>
      <c r="L203" s="4">
        <v>28.94</v>
      </c>
      <c r="M203" s="4">
        <v>28.94</v>
      </c>
    </row>
    <row r="204" spans="1:13" x14ac:dyDescent="0.3">
      <c r="H204" s="3" t="s">
        <v>353</v>
      </c>
      <c r="I204" s="4"/>
      <c r="J204" s="4"/>
      <c r="K204" s="4">
        <v>1.1000000000000001</v>
      </c>
      <c r="L204" s="4"/>
      <c r="M204" s="4">
        <v>1.1000000000000001</v>
      </c>
    </row>
    <row r="205" spans="1:13" x14ac:dyDescent="0.3">
      <c r="H205" s="3" t="s">
        <v>345</v>
      </c>
      <c r="I205" s="4"/>
      <c r="J205" s="4">
        <v>4.5</v>
      </c>
      <c r="K205" s="4"/>
      <c r="L205" s="4"/>
      <c r="M205" s="4">
        <v>4.5</v>
      </c>
    </row>
    <row r="206" spans="1:13" x14ac:dyDescent="0.3">
      <c r="H206" s="3" t="s">
        <v>355</v>
      </c>
      <c r="I206" s="4"/>
      <c r="J206" s="4"/>
      <c r="K206" s="4"/>
      <c r="L206" s="4">
        <v>35</v>
      </c>
      <c r="M206" s="4">
        <v>35</v>
      </c>
    </row>
    <row r="207" spans="1:13" x14ac:dyDescent="0.3">
      <c r="H207" s="3" t="s">
        <v>357</v>
      </c>
      <c r="I207" s="4">
        <v>63.8</v>
      </c>
      <c r="J207" s="4"/>
      <c r="K207" s="4"/>
      <c r="L207" s="4"/>
      <c r="M207" s="4">
        <v>63.8</v>
      </c>
    </row>
    <row r="208" spans="1:13" x14ac:dyDescent="0.3">
      <c r="H208" s="3" t="s">
        <v>359</v>
      </c>
      <c r="I208" s="4"/>
      <c r="J208" s="4"/>
      <c r="K208" s="4"/>
      <c r="L208" s="4">
        <v>43.8</v>
      </c>
      <c r="M208" s="4">
        <v>43.8</v>
      </c>
    </row>
    <row r="209" spans="8:13" x14ac:dyDescent="0.3">
      <c r="H209" s="3" t="s">
        <v>361</v>
      </c>
      <c r="I209" s="4"/>
      <c r="J209" s="4"/>
      <c r="K209" s="4"/>
      <c r="L209" s="4">
        <v>46.25</v>
      </c>
      <c r="M209" s="4">
        <v>46.25</v>
      </c>
    </row>
    <row r="210" spans="8:13" x14ac:dyDescent="0.3">
      <c r="H210" s="3" t="s">
        <v>351</v>
      </c>
      <c r="I210" s="4"/>
      <c r="J210" s="4"/>
      <c r="K210" s="4"/>
      <c r="L210" s="4">
        <v>9.6</v>
      </c>
      <c r="M210" s="4">
        <v>9.6</v>
      </c>
    </row>
    <row r="211" spans="8:13" x14ac:dyDescent="0.3">
      <c r="H211" s="3" t="s">
        <v>365</v>
      </c>
      <c r="I211" s="4"/>
      <c r="J211" s="4">
        <v>16.2</v>
      </c>
      <c r="K211" s="4"/>
      <c r="L211" s="4"/>
      <c r="M211" s="4">
        <v>16.2</v>
      </c>
    </row>
    <row r="212" spans="8:13" x14ac:dyDescent="0.3">
      <c r="H212" s="3" t="s">
        <v>367</v>
      </c>
      <c r="I212" s="4"/>
      <c r="J212" s="4"/>
      <c r="K212" s="4">
        <v>41</v>
      </c>
      <c r="L212" s="4"/>
      <c r="M212" s="4">
        <v>41</v>
      </c>
    </row>
    <row r="213" spans="8:13" x14ac:dyDescent="0.3">
      <c r="H213" s="3" t="s">
        <v>16</v>
      </c>
      <c r="I213" s="4">
        <v>88</v>
      </c>
      <c r="J213" s="4"/>
      <c r="K213" s="4"/>
      <c r="L213" s="4"/>
      <c r="M213" s="4">
        <v>88</v>
      </c>
    </row>
    <row r="214" spans="8:13" x14ac:dyDescent="0.3">
      <c r="H214" s="3" t="s">
        <v>131</v>
      </c>
      <c r="I214" s="4">
        <v>89.844099999999997</v>
      </c>
      <c r="J214" s="4"/>
      <c r="K214" s="4"/>
      <c r="L214" s="4"/>
      <c r="M214" s="4">
        <v>89.844099999999997</v>
      </c>
    </row>
    <row r="215" spans="8:13" x14ac:dyDescent="0.3">
      <c r="H215" s="3" t="s">
        <v>371</v>
      </c>
      <c r="I215" s="4">
        <v>84.2</v>
      </c>
      <c r="J215" s="4"/>
      <c r="K215" s="4"/>
      <c r="L215" s="4"/>
      <c r="M215" s="4">
        <v>84.2</v>
      </c>
    </row>
    <row r="216" spans="8:13" x14ac:dyDescent="0.3">
      <c r="H216" s="3" t="s">
        <v>369</v>
      </c>
      <c r="I216" s="4">
        <v>57.69</v>
      </c>
      <c r="J216" s="4"/>
      <c r="K216" s="4"/>
      <c r="L216" s="4"/>
      <c r="M216" s="4">
        <v>57.69</v>
      </c>
    </row>
    <row r="217" spans="8:13" x14ac:dyDescent="0.3">
      <c r="H217" s="3" t="s">
        <v>373</v>
      </c>
      <c r="I217" s="4"/>
      <c r="J217" s="4"/>
      <c r="K217" s="4">
        <v>38.200000000000003</v>
      </c>
      <c r="L217" s="4"/>
      <c r="M217" s="4">
        <v>38.200000000000003</v>
      </c>
    </row>
    <row r="218" spans="8:13" x14ac:dyDescent="0.3">
      <c r="H218" s="3" t="s">
        <v>383</v>
      </c>
      <c r="I218" s="4"/>
      <c r="J218" s="4"/>
      <c r="K218" s="4">
        <v>11.3</v>
      </c>
      <c r="L218" s="4"/>
      <c r="M218" s="4">
        <v>11.3</v>
      </c>
    </row>
    <row r="219" spans="8:13" x14ac:dyDescent="0.3">
      <c r="H219" s="3" t="s">
        <v>377</v>
      </c>
      <c r="I219" s="4">
        <v>54.9</v>
      </c>
      <c r="J219" s="4"/>
      <c r="K219" s="4"/>
      <c r="L219" s="4"/>
      <c r="M219" s="4">
        <v>54.9</v>
      </c>
    </row>
    <row r="220" spans="8:13" x14ac:dyDescent="0.3">
      <c r="H220" s="3" t="s">
        <v>381</v>
      </c>
      <c r="I220" s="4"/>
      <c r="J220" s="4"/>
      <c r="K220" s="4">
        <v>43.9</v>
      </c>
      <c r="L220" s="4"/>
      <c r="M220" s="4">
        <v>43.9</v>
      </c>
    </row>
    <row r="221" spans="8:13" x14ac:dyDescent="0.3">
      <c r="H221" s="3" t="s">
        <v>379</v>
      </c>
      <c r="I221" s="4">
        <v>45.3</v>
      </c>
      <c r="J221" s="4"/>
      <c r="K221" s="4"/>
      <c r="L221" s="4"/>
      <c r="M221" s="4">
        <v>45.3</v>
      </c>
    </row>
    <row r="222" spans="8:13" x14ac:dyDescent="0.3">
      <c r="H222" s="3" t="s">
        <v>385</v>
      </c>
      <c r="I222" s="4"/>
      <c r="J222" s="4"/>
      <c r="K222" s="4">
        <v>46.6</v>
      </c>
      <c r="L222" s="4"/>
      <c r="M222" s="4">
        <v>46.6</v>
      </c>
    </row>
    <row r="223" spans="8:13" x14ac:dyDescent="0.3">
      <c r="H223" s="3" t="s">
        <v>389</v>
      </c>
      <c r="I223" s="4"/>
      <c r="J223" s="4"/>
      <c r="K223" s="4">
        <v>20</v>
      </c>
      <c r="L223" s="4"/>
      <c r="M223" s="4">
        <v>20</v>
      </c>
    </row>
    <row r="224" spans="8:13" x14ac:dyDescent="0.3">
      <c r="H224" s="3" t="s">
        <v>395</v>
      </c>
      <c r="I224" s="4"/>
      <c r="J224" s="4"/>
      <c r="K224" s="4">
        <v>15.4</v>
      </c>
      <c r="L224" s="4"/>
      <c r="M224" s="4">
        <v>15.4</v>
      </c>
    </row>
    <row r="225" spans="8:13" x14ac:dyDescent="0.3">
      <c r="H225" s="3" t="s">
        <v>397</v>
      </c>
      <c r="I225" s="4"/>
      <c r="J225" s="4">
        <v>18.5</v>
      </c>
      <c r="K225" s="4"/>
      <c r="L225" s="4"/>
      <c r="M225" s="4">
        <v>18.5</v>
      </c>
    </row>
    <row r="226" spans="8:13" x14ac:dyDescent="0.3">
      <c r="H226" s="3" t="s">
        <v>429</v>
      </c>
      <c r="I226" s="4">
        <v>74.231684174626864</v>
      </c>
      <c r="J226" s="4">
        <v>5.9883333333333333</v>
      </c>
      <c r="K226" s="4">
        <v>22.366386000000002</v>
      </c>
      <c r="L226" s="4">
        <v>40.27957675479167</v>
      </c>
      <c r="M226" s="4">
        <v>42.076470891948702</v>
      </c>
    </row>
  </sheetData>
  <autoFilter ref="A1:E196" xr:uid="{00000000-0001-0000-0000-000000000000}"/>
  <mergeCells count="7">
    <mergeCell ref="I27:J27"/>
    <mergeCell ref="L12:L15"/>
    <mergeCell ref="H4:H5"/>
    <mergeCell ref="H6:H7"/>
    <mergeCell ref="H8:H11"/>
    <mergeCell ref="H12:H15"/>
    <mergeCell ref="H16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F326-1683-4A86-BA88-9892AF802EE7}">
  <sheetPr filterMode="1"/>
  <dimension ref="A1:I200"/>
  <sheetViews>
    <sheetView workbookViewId="0">
      <selection activeCell="H205" sqref="H205"/>
    </sheetView>
  </sheetViews>
  <sheetFormatPr defaultRowHeight="14.4" x14ac:dyDescent="0.3"/>
  <cols>
    <col min="1" max="1" width="26.21875" bestFit="1" customWidth="1"/>
    <col min="2" max="2" width="30" bestFit="1" customWidth="1"/>
    <col min="3" max="3" width="8.6640625" bestFit="1" customWidth="1"/>
    <col min="4" max="4" width="12.21875" bestFit="1" customWidth="1"/>
    <col min="5" max="5" width="18.6640625" bestFit="1" customWidth="1"/>
    <col min="7" max="7" width="3.5546875" bestFit="1" customWidth="1"/>
    <col min="8" max="8" width="32.21875" bestFit="1" customWidth="1"/>
    <col min="9" max="9" width="1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hidden="1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hidden="1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hidden="1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hidden="1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hidden="1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hidden="1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hidden="1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hidden="1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hidden="1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hidden="1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hidden="1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hidden="1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hidden="1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hidden="1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hidden="1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hidden="1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hidden="1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hidden="1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hidden="1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hidden="1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hidden="1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hidden="1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hidden="1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hidden="1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hidden="1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hidden="1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hidden="1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hidden="1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hidden="1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hidden="1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hidden="1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hidden="1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hidden="1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hidden="1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hidden="1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hidden="1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hidden="1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hidden="1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hidden="1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hidden="1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hidden="1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hidden="1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hidden="1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hidden="1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hidden="1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hidden="1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hidden="1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hidden="1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hidden="1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hidden="1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hidden="1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hidden="1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hidden="1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hidden="1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hidden="1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hidden="1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hidden="1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hidden="1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hidden="1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hidden="1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hidden="1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9" hidden="1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9" hidden="1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9" hidden="1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9" hidden="1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  <row r="200" spans="1:9" x14ac:dyDescent="0.3">
      <c r="G200" t="s">
        <v>425</v>
      </c>
      <c r="H200" t="s">
        <v>426</v>
      </c>
      <c r="I200" s="1" t="s">
        <v>22</v>
      </c>
    </row>
  </sheetData>
  <autoFilter ref="A1:E196" xr:uid="{2DA7F326-1683-4A86-BA88-9892AF802EE7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155-BFD1-4B9A-A01E-A8E6782C62EB}">
  <sheetPr filterMode="1"/>
  <dimension ref="A1:J196"/>
  <sheetViews>
    <sheetView workbookViewId="0">
      <selection activeCell="I41" sqref="I41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18.6640625" bestFit="1" customWidth="1"/>
    <col min="9" max="9" width="4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10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10" hidden="1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10" hidden="1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10" hidden="1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10" hidden="1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10" hidden="1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10" hidden="1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10" hidden="1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10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10" hidden="1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10" hidden="1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10" hidden="1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10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H29" t="s">
        <v>433</v>
      </c>
      <c r="I29" t="s">
        <v>427</v>
      </c>
      <c r="J29" s="1">
        <f>COUNTIF(E6:E200, "Lower middle income")</f>
        <v>50</v>
      </c>
    </row>
    <row r="30" spans="1:10" hidden="1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10" hidden="1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10" hidden="1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hidden="1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hidden="1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hidden="1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5EE9C155-BFD1-4B9A-A01E-A8E6782C62EB}">
    <filterColumn colId="4">
      <filters>
        <filter val="Lower middle inco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DemographicData</vt:lpstr>
      <vt:lpstr>3.a</vt:lpstr>
      <vt:lpstr>3.b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3617</cp:lastModifiedBy>
  <dcterms:created xsi:type="dcterms:W3CDTF">2022-02-12T15:55:08Z</dcterms:created>
  <dcterms:modified xsi:type="dcterms:W3CDTF">2024-03-05T10:31:29Z</dcterms:modified>
</cp:coreProperties>
</file>