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040"/>
  </bookViews>
  <sheets>
    <sheet name="EVRA Including GST SUB DEALER " sheetId="8" r:id="rId1"/>
    <sheet name="EVRA Including GST  DEALER" sheetId="9" r:id="rId2"/>
  </sheets>
  <definedNames>
    <definedName name="_xlnm.Print_Area" localSheetId="1">'EVRA Including GST  DEALER'!$A$1:$K$18</definedName>
    <definedName name="_xlnm.Print_Area" localSheetId="0">'EVRA Including GST SUB DEALER '!$A$1:$K$18</definedName>
  </definedNames>
  <calcPr calcId="145621"/>
</workbook>
</file>

<file path=xl/calcChain.xml><?xml version="1.0" encoding="utf-8"?>
<calcChain xmlns="http://schemas.openxmlformats.org/spreadsheetml/2006/main">
  <c r="H11" i="8" l="1"/>
  <c r="G11" i="8"/>
  <c r="K15" i="9" l="1"/>
  <c r="K16" i="9" s="1"/>
  <c r="J15" i="9"/>
  <c r="J16" i="9" s="1"/>
  <c r="I15" i="9"/>
  <c r="I16" i="9" s="1"/>
  <c r="H15" i="9"/>
  <c r="H16" i="9" s="1"/>
  <c r="G15" i="9"/>
  <c r="G16" i="9" s="1"/>
  <c r="F15" i="9"/>
  <c r="F16" i="9" s="1"/>
  <c r="E15" i="9"/>
  <c r="E16" i="9" s="1"/>
  <c r="D15" i="9"/>
  <c r="D16" i="9" s="1"/>
  <c r="B15" i="9"/>
  <c r="B16" i="9" s="1"/>
  <c r="C15" i="9"/>
  <c r="C16" i="9" s="1"/>
  <c r="K12" i="9"/>
  <c r="K13" i="9" s="1"/>
  <c r="J12" i="9"/>
  <c r="J13" i="9" s="1"/>
  <c r="I12" i="9"/>
  <c r="I13" i="9" s="1"/>
  <c r="H12" i="9"/>
  <c r="H13" i="9" s="1"/>
  <c r="G12" i="9"/>
  <c r="G13" i="9" s="1"/>
  <c r="E12" i="9"/>
  <c r="E13" i="9" s="1"/>
  <c r="D12" i="9"/>
  <c r="D13" i="9" s="1"/>
  <c r="B12" i="9"/>
  <c r="B13" i="9" s="1"/>
  <c r="C12" i="9"/>
  <c r="C13" i="9" s="1"/>
  <c r="H16" i="8"/>
  <c r="K15" i="8"/>
  <c r="K16" i="8" s="1"/>
  <c r="J15" i="8"/>
  <c r="J16" i="8" s="1"/>
  <c r="I15" i="8"/>
  <c r="I16" i="8" s="1"/>
  <c r="H15" i="8"/>
  <c r="G15" i="8"/>
  <c r="G16" i="8" s="1"/>
  <c r="F15" i="8"/>
  <c r="F16" i="8" s="1"/>
  <c r="E15" i="8"/>
  <c r="E16" i="8" s="1"/>
  <c r="D15" i="8"/>
  <c r="D16" i="8" s="1"/>
  <c r="B15" i="8"/>
  <c r="B16" i="8" s="1"/>
  <c r="C15" i="8"/>
  <c r="C16" i="8" s="1"/>
  <c r="K12" i="8"/>
  <c r="K13" i="8" s="1"/>
  <c r="J12" i="8"/>
  <c r="J13" i="8" s="1"/>
  <c r="I12" i="8"/>
  <c r="I13" i="8" s="1"/>
  <c r="H12" i="8"/>
  <c r="H13" i="8" s="1"/>
  <c r="G12" i="8"/>
  <c r="G13" i="8" s="1"/>
  <c r="F12" i="8"/>
  <c r="F13" i="8" s="1"/>
  <c r="E12" i="8"/>
  <c r="E13" i="8" s="1"/>
  <c r="D12" i="8"/>
  <c r="D13" i="8" s="1"/>
  <c r="B12" i="8"/>
  <c r="B13" i="8" s="1"/>
  <c r="C12" i="8"/>
  <c r="C13" i="8" s="1"/>
  <c r="F12" i="9" l="1"/>
  <c r="F13" i="9" s="1"/>
</calcChain>
</file>

<file path=xl/sharedStrings.xml><?xml version="1.0" encoding="utf-8"?>
<sst xmlns="http://schemas.openxmlformats.org/spreadsheetml/2006/main" count="114" uniqueCount="42">
  <si>
    <t>CUSTOMER BASIC PRICE</t>
  </si>
  <si>
    <t>ADD : CUSTOMER GST @ 5%</t>
  </si>
  <si>
    <t>Battery Volts</t>
  </si>
  <si>
    <t>60KM-110KM</t>
  </si>
  <si>
    <t>5 YEARS*</t>
  </si>
  <si>
    <t>WARRANTY*</t>
  </si>
  <si>
    <t>ON ROAD PRICE</t>
  </si>
  <si>
    <t>72V 36AH</t>
  </si>
  <si>
    <t>EX3 ( NON RTO)</t>
  </si>
  <si>
    <t>EX 3+( NON RTO)</t>
  </si>
  <si>
    <t>EX 1(NON RTO)</t>
  </si>
  <si>
    <t>EX2( NON RTO)</t>
  </si>
  <si>
    <t>EX2+( NON RTO)</t>
  </si>
  <si>
    <t xml:space="preserve">MODEL </t>
  </si>
  <si>
    <t>KM RANGE*/ FULL CHARGE</t>
  </si>
  <si>
    <t>LUSTER(RTO)</t>
  </si>
  <si>
    <t>HELTER(RTO)</t>
  </si>
  <si>
    <t>90KM-130KM</t>
  </si>
  <si>
    <t>SPARKLE ( NON  RTO) SINGLE BATTERY</t>
  </si>
  <si>
    <t>SPARKLE ( NON  RTO) DOUBLE BATTERY BATTERY</t>
  </si>
  <si>
    <t>120KM-180KM</t>
  </si>
  <si>
    <t>MINE (RTO)</t>
  </si>
  <si>
    <t>Plot No.12, 22 Feet Road, Indra Complex, Near Bread Factory, Sector – 87, Faridabad, Haryana -121002, India</t>
  </si>
  <si>
    <t>Evra Energy India Pvt. Ltd.</t>
  </si>
  <si>
    <t>60V 30AH</t>
  </si>
  <si>
    <t>60V 60AH</t>
  </si>
  <si>
    <t>SUB-DP BASIC</t>
  </si>
  <si>
    <t>SUB-DEALER GST @ 5%</t>
  </si>
  <si>
    <t>SUB-DEALER (INC. GST)</t>
  </si>
  <si>
    <t>EVRA ENERGY W.E.F. 2023</t>
  </si>
  <si>
    <t>72V 60AH</t>
  </si>
  <si>
    <t>180KM-200KM</t>
  </si>
  <si>
    <t>72V 66AH</t>
  </si>
  <si>
    <t xml:space="preserve">     SUB DEALER PRICING DETAILS </t>
  </si>
  <si>
    <t>72V 30AH</t>
  </si>
  <si>
    <t>DP BASIC</t>
  </si>
  <si>
    <t>DEALER GST @ 5%</t>
  </si>
  <si>
    <t>DEALER (INC. GST)</t>
  </si>
  <si>
    <t xml:space="preserve">      DEALER PRICING DETAILS</t>
  </si>
  <si>
    <t>QUANTITY</t>
  </si>
  <si>
    <t>NOTE :-RATE LIST INCLUDING ALL LOW SPEED VEHICLES ACCESSORIES &amp; WOMEN FOOTREST</t>
  </si>
  <si>
    <t>NOTE :-HIGH SPEED RATE LIST EXCLUDING RTO REGISTRATION AND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</si>
</sst>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theme="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" fontId="11" fillId="0" borderId="2" xfId="0" applyNumberFormat="1" applyFont="1" applyBorder="1" applyAlignment="1">
      <alignment horizontal="center" vertical="center" wrapText="1"/>
    </xf>
    <xf numFmtId="2" fontId="11" fillId="0" borderId="2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9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153369</xdr:colOff>
      <xdr:row>0</xdr:row>
      <xdr:rowOff>129153</xdr:rowOff>
    </xdr:from>
    <xdr:to>
      <xdr:col>1</xdr:col>
      <xdr:colOff>831047</xdr:colOff>
      <xdr:row>1</xdr:row>
      <xdr:rowOff>363240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DEBBEE2D-8631-4CA6-8267-21D53CF96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69" y="129153"/>
          <a:ext cx="1678610" cy="605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153369</xdr:colOff>
      <xdr:row>0</xdr:row>
      <xdr:rowOff>129153</xdr:rowOff>
    </xdr:from>
    <xdr:to>
      <xdr:col>1</xdr:col>
      <xdr:colOff>435517</xdr:colOff>
      <xdr:row>1</xdr:row>
      <xdr:rowOff>364531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8DCFDA6-CD45-4FFD-8803-DD3B18A24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69" y="129153"/>
          <a:ext cx="1678287" cy="605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C4" zoomScale="118" zoomScaleNormal="118" workbookViewId="0">
      <selection activeCell="L7" sqref="L7"/>
    </sheetView>
  </sheetViews>
  <sheetFormatPr defaultColWidth="15" defaultRowHeight="11.25" x14ac:dyDescent="0.25"/>
  <cols>
    <col min="1" max="10" width="15" style="1"/>
    <col min="11" max="11" width="15.42578125" style="1" customWidth="1"/>
    <col min="12" max="16384" width="15" style="1"/>
  </cols>
  <sheetData>
    <row r="1" spans="1:12" ht="29.25" customHeight="1" x14ac:dyDescent="0.25">
      <c r="A1" s="25"/>
      <c r="B1" s="26"/>
      <c r="C1" s="27"/>
      <c r="D1" s="31"/>
      <c r="E1" s="26"/>
      <c r="F1" s="26"/>
      <c r="G1" s="27"/>
      <c r="H1" s="22" t="s">
        <v>23</v>
      </c>
      <c r="I1" s="23"/>
      <c r="J1" s="23"/>
      <c r="K1" s="24"/>
    </row>
    <row r="2" spans="1:12" ht="28.5" customHeight="1" x14ac:dyDescent="0.25">
      <c r="A2" s="28"/>
      <c r="B2" s="29"/>
      <c r="C2" s="30"/>
      <c r="D2" s="32"/>
      <c r="E2" s="29"/>
      <c r="F2" s="29"/>
      <c r="G2" s="30"/>
      <c r="H2" s="19" t="s">
        <v>22</v>
      </c>
      <c r="I2" s="20"/>
      <c r="J2" s="20"/>
      <c r="K2" s="21"/>
    </row>
    <row r="3" spans="1:12" ht="6" customHeight="1" thickBot="1" x14ac:dyDescent="0.3">
      <c r="A3" s="36"/>
      <c r="B3" s="37"/>
      <c r="C3" s="37"/>
      <c r="D3" s="37"/>
      <c r="E3" s="37"/>
      <c r="F3" s="37"/>
      <c r="G3" s="37"/>
      <c r="H3" s="37"/>
      <c r="I3" s="37"/>
      <c r="J3" s="37"/>
      <c r="K3" s="38"/>
    </row>
    <row r="4" spans="1:12" ht="21.75" customHeight="1" x14ac:dyDescent="0.25">
      <c r="A4" s="34" t="s">
        <v>29</v>
      </c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2" ht="21.75" customHeight="1" x14ac:dyDescent="0.25">
      <c r="A5" s="35" t="s">
        <v>33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"/>
    </row>
    <row r="6" spans="1:12" s="2" customFormat="1" ht="48.75" customHeight="1" x14ac:dyDescent="0.25">
      <c r="A6" s="9" t="s">
        <v>13</v>
      </c>
      <c r="B6" s="9" t="s">
        <v>8</v>
      </c>
      <c r="C6" s="9" t="s">
        <v>9</v>
      </c>
      <c r="D6" s="9" t="s">
        <v>10</v>
      </c>
      <c r="E6" s="10" t="s">
        <v>11</v>
      </c>
      <c r="F6" s="9" t="s">
        <v>12</v>
      </c>
      <c r="G6" s="11" t="s">
        <v>18</v>
      </c>
      <c r="H6" s="11" t="s">
        <v>19</v>
      </c>
      <c r="I6" s="10" t="s">
        <v>21</v>
      </c>
      <c r="J6" s="10" t="s">
        <v>15</v>
      </c>
      <c r="K6" s="9" t="s">
        <v>16</v>
      </c>
      <c r="L6" s="4"/>
    </row>
    <row r="7" spans="1:12" ht="30" customHeight="1" x14ac:dyDescent="0.25">
      <c r="A7" s="12" t="s">
        <v>5</v>
      </c>
      <c r="B7" s="12" t="s">
        <v>4</v>
      </c>
      <c r="C7" s="12" t="s">
        <v>4</v>
      </c>
      <c r="D7" s="12" t="s">
        <v>4</v>
      </c>
      <c r="E7" s="13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</row>
    <row r="8" spans="1:12" ht="25.5" customHeight="1" x14ac:dyDescent="0.25">
      <c r="A8" s="12" t="s">
        <v>2</v>
      </c>
      <c r="B8" s="14" t="s">
        <v>24</v>
      </c>
      <c r="C8" s="14" t="s">
        <v>24</v>
      </c>
      <c r="D8" s="14" t="s">
        <v>24</v>
      </c>
      <c r="E8" s="14" t="s">
        <v>24</v>
      </c>
      <c r="F8" s="14" t="s">
        <v>24</v>
      </c>
      <c r="G8" s="14" t="s">
        <v>24</v>
      </c>
      <c r="H8" s="12" t="s">
        <v>25</v>
      </c>
      <c r="I8" s="12" t="s">
        <v>7</v>
      </c>
      <c r="J8" s="12" t="s">
        <v>30</v>
      </c>
      <c r="K8" s="12" t="s">
        <v>32</v>
      </c>
    </row>
    <row r="9" spans="1:12" ht="32.25" customHeight="1" x14ac:dyDescent="0.25">
      <c r="A9" s="15" t="s">
        <v>14</v>
      </c>
      <c r="B9" s="16" t="s">
        <v>3</v>
      </c>
      <c r="C9" s="16" t="s">
        <v>3</v>
      </c>
      <c r="D9" s="17" t="s">
        <v>3</v>
      </c>
      <c r="E9" s="17" t="s">
        <v>3</v>
      </c>
      <c r="F9" s="17" t="s">
        <v>3</v>
      </c>
      <c r="G9" s="17" t="s">
        <v>3</v>
      </c>
      <c r="H9" s="17" t="s">
        <v>20</v>
      </c>
      <c r="I9" s="17" t="s">
        <v>17</v>
      </c>
      <c r="J9" s="17" t="s">
        <v>31</v>
      </c>
      <c r="K9" s="17" t="s">
        <v>31</v>
      </c>
    </row>
    <row r="10" spans="1:12" ht="24.75" customHeight="1" x14ac:dyDescent="0.25">
      <c r="A10" s="18" t="s">
        <v>39</v>
      </c>
      <c r="B10" s="6">
        <v>1</v>
      </c>
      <c r="C10" s="6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</row>
    <row r="11" spans="1:12" ht="29.25" customHeight="1" x14ac:dyDescent="0.25">
      <c r="A11" s="18" t="s">
        <v>26</v>
      </c>
      <c r="B11" s="7">
        <v>69094</v>
      </c>
      <c r="C11" s="7">
        <v>70594</v>
      </c>
      <c r="D11" s="8">
        <v>69594</v>
      </c>
      <c r="E11" s="8">
        <v>71594</v>
      </c>
      <c r="F11" s="8">
        <v>72594</v>
      </c>
      <c r="G11" s="8">
        <f>74532+2500</f>
        <v>77032</v>
      </c>
      <c r="H11" s="8">
        <f>104532+2500</f>
        <v>107032</v>
      </c>
      <c r="I11" s="8">
        <v>111999</v>
      </c>
      <c r="J11" s="8">
        <v>148000</v>
      </c>
      <c r="K11" s="8">
        <v>164000</v>
      </c>
    </row>
    <row r="12" spans="1:12" ht="30" customHeight="1" x14ac:dyDescent="0.25">
      <c r="A12" s="15" t="s">
        <v>27</v>
      </c>
      <c r="B12" s="7">
        <f>B11*5%</f>
        <v>3454.7000000000003</v>
      </c>
      <c r="C12" s="7">
        <f>C11*5%</f>
        <v>3529.7000000000003</v>
      </c>
      <c r="D12" s="8">
        <f t="shared" ref="D12:K12" si="0">D11*5%</f>
        <v>3479.7000000000003</v>
      </c>
      <c r="E12" s="8">
        <f t="shared" si="0"/>
        <v>3579.7000000000003</v>
      </c>
      <c r="F12" s="8">
        <f t="shared" si="0"/>
        <v>3629.7000000000003</v>
      </c>
      <c r="G12" s="8">
        <f>G11*5%</f>
        <v>3851.6000000000004</v>
      </c>
      <c r="H12" s="8">
        <f>H11*5%</f>
        <v>5351.6</v>
      </c>
      <c r="I12" s="8">
        <f t="shared" si="0"/>
        <v>5599.9500000000007</v>
      </c>
      <c r="J12" s="8">
        <f t="shared" si="0"/>
        <v>7400</v>
      </c>
      <c r="K12" s="8">
        <f t="shared" si="0"/>
        <v>8200</v>
      </c>
    </row>
    <row r="13" spans="1:12" ht="29.25" customHeight="1" x14ac:dyDescent="0.25">
      <c r="A13" s="15" t="s">
        <v>28</v>
      </c>
      <c r="B13" s="7">
        <f>B12+B11</f>
        <v>72548.7</v>
      </c>
      <c r="C13" s="7">
        <f>C12+C11</f>
        <v>74123.7</v>
      </c>
      <c r="D13" s="8">
        <f t="shared" ref="D13:K13" si="1">D12+D11</f>
        <v>73073.7</v>
      </c>
      <c r="E13" s="8">
        <f t="shared" si="1"/>
        <v>75173.7</v>
      </c>
      <c r="F13" s="8">
        <f t="shared" si="1"/>
        <v>76223.7</v>
      </c>
      <c r="G13" s="8">
        <f>G11+G12</f>
        <v>80883.600000000006</v>
      </c>
      <c r="H13" s="8">
        <f>H11+H12</f>
        <v>112383.6</v>
      </c>
      <c r="I13" s="8">
        <f t="shared" si="1"/>
        <v>117598.95</v>
      </c>
      <c r="J13" s="8">
        <f t="shared" si="1"/>
        <v>155400</v>
      </c>
      <c r="K13" s="8">
        <f t="shared" si="1"/>
        <v>172200</v>
      </c>
    </row>
    <row r="14" spans="1:12" ht="30" customHeight="1" x14ac:dyDescent="0.25">
      <c r="A14" s="15" t="s">
        <v>0</v>
      </c>
      <c r="B14" s="7">
        <v>76785.710000000006</v>
      </c>
      <c r="C14" s="7">
        <v>78285.710000000006</v>
      </c>
      <c r="D14" s="8">
        <v>77238.100000000006</v>
      </c>
      <c r="E14" s="8">
        <v>78190.48</v>
      </c>
      <c r="F14" s="8">
        <v>80190.48</v>
      </c>
      <c r="G14" s="8">
        <v>84532</v>
      </c>
      <c r="H14" s="8">
        <v>114532</v>
      </c>
      <c r="I14" s="8">
        <v>117999</v>
      </c>
      <c r="J14" s="8">
        <v>157000</v>
      </c>
      <c r="K14" s="8">
        <v>174500</v>
      </c>
    </row>
    <row r="15" spans="1:12" ht="42" customHeight="1" x14ac:dyDescent="0.25">
      <c r="A15" s="15" t="s">
        <v>1</v>
      </c>
      <c r="B15" s="7">
        <f>B14*5%</f>
        <v>3839.2855000000004</v>
      </c>
      <c r="C15" s="7">
        <f>C14*5%</f>
        <v>3914.2855000000004</v>
      </c>
      <c r="D15" s="8">
        <f t="shared" ref="D15:K15" si="2">D14*5%</f>
        <v>3861.9050000000007</v>
      </c>
      <c r="E15" s="8">
        <f t="shared" si="2"/>
        <v>3909.5239999999999</v>
      </c>
      <c r="F15" s="8">
        <f t="shared" si="2"/>
        <v>4009.5239999999999</v>
      </c>
      <c r="G15" s="8">
        <f>G14*5%</f>
        <v>4226.6000000000004</v>
      </c>
      <c r="H15" s="8">
        <f>H14*5%</f>
        <v>5726.6</v>
      </c>
      <c r="I15" s="8">
        <f t="shared" si="2"/>
        <v>5899.9500000000007</v>
      </c>
      <c r="J15" s="8">
        <f t="shared" si="2"/>
        <v>7850</v>
      </c>
      <c r="K15" s="8">
        <f t="shared" si="2"/>
        <v>8725</v>
      </c>
    </row>
    <row r="16" spans="1:12" ht="27" customHeight="1" x14ac:dyDescent="0.25">
      <c r="A16" s="15" t="s">
        <v>6</v>
      </c>
      <c r="B16" s="7">
        <f>B14+B15</f>
        <v>80624.995500000005</v>
      </c>
      <c r="C16" s="7">
        <f>C14+C15</f>
        <v>82199.995500000005</v>
      </c>
      <c r="D16" s="8">
        <f t="shared" ref="D16:K16" si="3">D14+D15</f>
        <v>81100.005000000005</v>
      </c>
      <c r="E16" s="8">
        <f t="shared" si="3"/>
        <v>82100.004000000001</v>
      </c>
      <c r="F16" s="8">
        <f t="shared" si="3"/>
        <v>84200.004000000001</v>
      </c>
      <c r="G16" s="8">
        <f>G14+G15</f>
        <v>88758.6</v>
      </c>
      <c r="H16" s="8">
        <f>H14+H15</f>
        <v>120258.6</v>
      </c>
      <c r="I16" s="8">
        <f t="shared" si="3"/>
        <v>123898.95</v>
      </c>
      <c r="J16" s="8">
        <f t="shared" si="3"/>
        <v>164850</v>
      </c>
      <c r="K16" s="8">
        <f t="shared" si="3"/>
        <v>183225</v>
      </c>
    </row>
    <row r="17" spans="1:11" ht="18.75" customHeight="1" x14ac:dyDescent="0.25">
      <c r="A17" s="33" t="s">
        <v>40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</row>
    <row r="18" spans="1:11" ht="17.25" customHeight="1" x14ac:dyDescent="0.25">
      <c r="A18" s="33" t="s">
        <v>41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</row>
  </sheetData>
  <mergeCells count="9">
    <mergeCell ref="H2:K2"/>
    <mergeCell ref="H1:K1"/>
    <mergeCell ref="A1:C2"/>
    <mergeCell ref="D1:G2"/>
    <mergeCell ref="A18:K18"/>
    <mergeCell ref="A4:K4"/>
    <mergeCell ref="A5:K5"/>
    <mergeCell ref="A17:K17"/>
    <mergeCell ref="A3:K3"/>
  </mergeCells>
  <pageMargins left="0.33" right="0.12" top="0.74803149606299213" bottom="0.74803149606299213" header="0.31496062992125984" footer="0.31496062992125984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18" zoomScaleNormal="118" workbookViewId="0">
      <selection activeCell="F9" sqref="F9"/>
    </sheetView>
  </sheetViews>
  <sheetFormatPr defaultColWidth="13.28515625" defaultRowHeight="11.25" x14ac:dyDescent="0.25"/>
  <cols>
    <col min="1" max="1" width="21" style="1" customWidth="1"/>
    <col min="2" max="2" width="14" style="1" bestFit="1" customWidth="1"/>
    <col min="3" max="3" width="15" style="1" bestFit="1" customWidth="1"/>
    <col min="4" max="5" width="13.42578125" style="1" bestFit="1" customWidth="1"/>
    <col min="6" max="6" width="14.5703125" style="1" bestFit="1" customWidth="1"/>
    <col min="7" max="7" width="13.42578125" style="1" bestFit="1" customWidth="1"/>
    <col min="8" max="8" width="16" style="1" bestFit="1" customWidth="1"/>
    <col min="9" max="11" width="13.5703125" style="1" bestFit="1" customWidth="1"/>
    <col min="12" max="16384" width="13.28515625" style="1"/>
  </cols>
  <sheetData>
    <row r="1" spans="1:12" ht="29.25" customHeight="1" x14ac:dyDescent="0.25">
      <c r="A1" s="25"/>
      <c r="B1" s="26"/>
      <c r="C1" s="40"/>
      <c r="D1" s="31"/>
      <c r="E1" s="26"/>
      <c r="F1" s="26"/>
      <c r="G1" s="27"/>
      <c r="H1" s="42" t="s">
        <v>23</v>
      </c>
      <c r="I1" s="23"/>
      <c r="J1" s="23"/>
      <c r="K1" s="24"/>
    </row>
    <row r="2" spans="1:12" ht="39" customHeight="1" x14ac:dyDescent="0.25">
      <c r="A2" s="28"/>
      <c r="B2" s="29"/>
      <c r="C2" s="41"/>
      <c r="D2" s="32"/>
      <c r="E2" s="29"/>
      <c r="F2" s="29"/>
      <c r="G2" s="30"/>
      <c r="H2" s="43" t="s">
        <v>22</v>
      </c>
      <c r="I2" s="44"/>
      <c r="J2" s="44"/>
      <c r="K2" s="45"/>
    </row>
    <row r="3" spans="1:12" ht="6" customHeight="1" thickBot="1" x14ac:dyDescent="0.3">
      <c r="A3" s="36"/>
      <c r="B3" s="37"/>
      <c r="C3" s="37"/>
      <c r="D3" s="37"/>
      <c r="E3" s="37"/>
      <c r="F3" s="37"/>
      <c r="G3" s="37"/>
      <c r="H3" s="37"/>
      <c r="I3" s="37"/>
      <c r="J3" s="37"/>
      <c r="K3" s="38"/>
    </row>
    <row r="4" spans="1:12" ht="24" customHeight="1" x14ac:dyDescent="0.25">
      <c r="A4" s="34" t="s">
        <v>29</v>
      </c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2" ht="25.5" customHeight="1" x14ac:dyDescent="0.25">
      <c r="A5" s="35" t="s">
        <v>38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"/>
    </row>
    <row r="6" spans="1:12" s="2" customFormat="1" ht="47.25" customHeight="1" x14ac:dyDescent="0.25">
      <c r="A6" s="9" t="s">
        <v>13</v>
      </c>
      <c r="B6" s="9" t="s">
        <v>8</v>
      </c>
      <c r="C6" s="9" t="s">
        <v>9</v>
      </c>
      <c r="D6" s="9" t="s">
        <v>10</v>
      </c>
      <c r="E6" s="10" t="s">
        <v>11</v>
      </c>
      <c r="F6" s="9" t="s">
        <v>12</v>
      </c>
      <c r="G6" s="11" t="s">
        <v>18</v>
      </c>
      <c r="H6" s="11" t="s">
        <v>19</v>
      </c>
      <c r="I6" s="10" t="s">
        <v>21</v>
      </c>
      <c r="J6" s="10" t="s">
        <v>15</v>
      </c>
      <c r="K6" s="9" t="s">
        <v>16</v>
      </c>
      <c r="L6" s="4"/>
    </row>
    <row r="7" spans="1:12" ht="24.75" customHeight="1" x14ac:dyDescent="0.25">
      <c r="A7" s="12" t="s">
        <v>5</v>
      </c>
      <c r="B7" s="12" t="s">
        <v>4</v>
      </c>
      <c r="C7" s="12" t="s">
        <v>4</v>
      </c>
      <c r="D7" s="12" t="s">
        <v>4</v>
      </c>
      <c r="E7" s="13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</row>
    <row r="8" spans="1:12" ht="24" customHeight="1" x14ac:dyDescent="0.25">
      <c r="A8" s="12" t="s">
        <v>2</v>
      </c>
      <c r="B8" s="14" t="s">
        <v>24</v>
      </c>
      <c r="C8" s="14" t="s">
        <v>24</v>
      </c>
      <c r="D8" s="14" t="s">
        <v>24</v>
      </c>
      <c r="E8" s="14" t="s">
        <v>24</v>
      </c>
      <c r="F8" s="14" t="s">
        <v>24</v>
      </c>
      <c r="G8" s="14" t="s">
        <v>24</v>
      </c>
      <c r="H8" s="12" t="s">
        <v>25</v>
      </c>
      <c r="I8" s="12" t="s">
        <v>34</v>
      </c>
      <c r="J8" s="12" t="s">
        <v>30</v>
      </c>
      <c r="K8" s="12" t="s">
        <v>32</v>
      </c>
    </row>
    <row r="9" spans="1:12" ht="30.75" customHeight="1" x14ac:dyDescent="0.25">
      <c r="A9" s="15" t="s">
        <v>14</v>
      </c>
      <c r="B9" s="16" t="s">
        <v>3</v>
      </c>
      <c r="C9" s="16" t="s">
        <v>3</v>
      </c>
      <c r="D9" s="17" t="s">
        <v>3</v>
      </c>
      <c r="E9" s="17" t="s">
        <v>3</v>
      </c>
      <c r="F9" s="17" t="s">
        <v>3</v>
      </c>
      <c r="G9" s="17" t="s">
        <v>3</v>
      </c>
      <c r="H9" s="17" t="s">
        <v>20</v>
      </c>
      <c r="I9" s="17" t="s">
        <v>17</v>
      </c>
      <c r="J9" s="17" t="s">
        <v>31</v>
      </c>
      <c r="K9" s="17" t="s">
        <v>31</v>
      </c>
    </row>
    <row r="10" spans="1:12" ht="23.25" customHeight="1" x14ac:dyDescent="0.25">
      <c r="A10" s="18" t="s">
        <v>39</v>
      </c>
      <c r="B10" s="6">
        <v>1</v>
      </c>
      <c r="C10" s="6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</row>
    <row r="11" spans="1:12" ht="27.75" customHeight="1" x14ac:dyDescent="0.25">
      <c r="A11" s="18" t="s">
        <v>35</v>
      </c>
      <c r="B11" s="7">
        <v>66594</v>
      </c>
      <c r="C11" s="7">
        <v>68094</v>
      </c>
      <c r="D11" s="8">
        <v>67094</v>
      </c>
      <c r="E11" s="8">
        <v>68094</v>
      </c>
      <c r="F11" s="8">
        <v>70094</v>
      </c>
      <c r="G11" s="8">
        <v>74532</v>
      </c>
      <c r="H11" s="8">
        <v>104532</v>
      </c>
      <c r="I11" s="8">
        <v>109999</v>
      </c>
      <c r="J11" s="8">
        <v>145000</v>
      </c>
      <c r="K11" s="8">
        <v>160000</v>
      </c>
    </row>
    <row r="12" spans="1:12" ht="25.5" customHeight="1" x14ac:dyDescent="0.25">
      <c r="A12" s="15" t="s">
        <v>36</v>
      </c>
      <c r="B12" s="7">
        <f>B11*5%</f>
        <v>3329.7000000000003</v>
      </c>
      <c r="C12" s="7">
        <f>C11*5%</f>
        <v>3404.7000000000003</v>
      </c>
      <c r="D12" s="8">
        <f t="shared" ref="D12:K12" si="0">D11*5%</f>
        <v>3354.7000000000003</v>
      </c>
      <c r="E12" s="8">
        <f t="shared" si="0"/>
        <v>3404.7000000000003</v>
      </c>
      <c r="F12" s="8">
        <f>G12</f>
        <v>3726.6000000000004</v>
      </c>
      <c r="G12" s="8">
        <f>G11*5%</f>
        <v>3726.6000000000004</v>
      </c>
      <c r="H12" s="8">
        <f>H11*5%</f>
        <v>5226.6000000000004</v>
      </c>
      <c r="I12" s="8">
        <f t="shared" si="0"/>
        <v>5499.9500000000007</v>
      </c>
      <c r="J12" s="8">
        <f t="shared" si="0"/>
        <v>7250</v>
      </c>
      <c r="K12" s="8">
        <f t="shared" si="0"/>
        <v>8000</v>
      </c>
    </row>
    <row r="13" spans="1:12" ht="31.5" customHeight="1" x14ac:dyDescent="0.25">
      <c r="A13" s="15" t="s">
        <v>37</v>
      </c>
      <c r="B13" s="7">
        <f>B12+B11</f>
        <v>69923.7</v>
      </c>
      <c r="C13" s="7">
        <f>C12+C11</f>
        <v>71498.7</v>
      </c>
      <c r="D13" s="8">
        <f t="shared" ref="D13:K13" si="1">D12+D11</f>
        <v>70448.7</v>
      </c>
      <c r="E13" s="8">
        <f t="shared" si="1"/>
        <v>71498.7</v>
      </c>
      <c r="F13" s="8">
        <f t="shared" si="1"/>
        <v>73820.600000000006</v>
      </c>
      <c r="G13" s="8">
        <f>G11+G12</f>
        <v>78258.600000000006</v>
      </c>
      <c r="H13" s="8">
        <f>H11+H12</f>
        <v>109758.6</v>
      </c>
      <c r="I13" s="8">
        <f t="shared" si="1"/>
        <v>115498.95</v>
      </c>
      <c r="J13" s="8">
        <f t="shared" si="1"/>
        <v>152250</v>
      </c>
      <c r="K13" s="8">
        <f t="shared" si="1"/>
        <v>168000</v>
      </c>
    </row>
    <row r="14" spans="1:12" ht="28.5" customHeight="1" x14ac:dyDescent="0.25">
      <c r="A14" s="15" t="s">
        <v>0</v>
      </c>
      <c r="B14" s="7">
        <v>76785.710000000006</v>
      </c>
      <c r="C14" s="7">
        <v>78285.710000000006</v>
      </c>
      <c r="D14" s="8">
        <v>77238.100000000006</v>
      </c>
      <c r="E14" s="8">
        <v>78190.48</v>
      </c>
      <c r="F14" s="8">
        <v>80190.48</v>
      </c>
      <c r="G14" s="8">
        <v>84532</v>
      </c>
      <c r="H14" s="8">
        <v>114532</v>
      </c>
      <c r="I14" s="8">
        <v>117999</v>
      </c>
      <c r="J14" s="8">
        <v>157000</v>
      </c>
      <c r="K14" s="8">
        <v>174500</v>
      </c>
    </row>
    <row r="15" spans="1:12" ht="41.25" customHeight="1" x14ac:dyDescent="0.25">
      <c r="A15" s="15" t="s">
        <v>1</v>
      </c>
      <c r="B15" s="7">
        <f>B14*5%</f>
        <v>3839.2855000000004</v>
      </c>
      <c r="C15" s="7">
        <f>C14*5%</f>
        <v>3914.2855000000004</v>
      </c>
      <c r="D15" s="8">
        <f t="shared" ref="D15:K15" si="2">D14*5%</f>
        <v>3861.9050000000007</v>
      </c>
      <c r="E15" s="8">
        <f t="shared" si="2"/>
        <v>3909.5239999999999</v>
      </c>
      <c r="F15" s="8">
        <f>F14*5%</f>
        <v>4009.5239999999999</v>
      </c>
      <c r="G15" s="8">
        <f>G14*5%</f>
        <v>4226.6000000000004</v>
      </c>
      <c r="H15" s="8">
        <f>H14*5%</f>
        <v>5726.6</v>
      </c>
      <c r="I15" s="8">
        <f t="shared" si="2"/>
        <v>5899.9500000000007</v>
      </c>
      <c r="J15" s="8">
        <f t="shared" si="2"/>
        <v>7850</v>
      </c>
      <c r="K15" s="8">
        <f t="shared" si="2"/>
        <v>8725</v>
      </c>
    </row>
    <row r="16" spans="1:12" ht="27" customHeight="1" x14ac:dyDescent="0.25">
      <c r="A16" s="15" t="s">
        <v>6</v>
      </c>
      <c r="B16" s="7">
        <f>B14+B15</f>
        <v>80624.995500000005</v>
      </c>
      <c r="C16" s="7">
        <f>C14+C15</f>
        <v>82199.995500000005</v>
      </c>
      <c r="D16" s="8">
        <f t="shared" ref="D16:K16" si="3">D14+D15</f>
        <v>81100.005000000005</v>
      </c>
      <c r="E16" s="8">
        <f t="shared" si="3"/>
        <v>82100.004000000001</v>
      </c>
      <c r="F16" s="8">
        <f t="shared" si="3"/>
        <v>84200.004000000001</v>
      </c>
      <c r="G16" s="8">
        <f>G14+G15</f>
        <v>88758.6</v>
      </c>
      <c r="H16" s="8">
        <f>H14+H15</f>
        <v>120258.6</v>
      </c>
      <c r="I16" s="8">
        <f t="shared" si="3"/>
        <v>123898.95</v>
      </c>
      <c r="J16" s="8">
        <f t="shared" si="3"/>
        <v>164850</v>
      </c>
      <c r="K16" s="8">
        <f t="shared" si="3"/>
        <v>183225</v>
      </c>
    </row>
    <row r="17" spans="1:11" ht="21.75" customHeight="1" x14ac:dyDescent="0.25">
      <c r="A17" s="39" t="s">
        <v>40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</row>
    <row r="18" spans="1:11" ht="22.5" customHeight="1" x14ac:dyDescent="0.25">
      <c r="A18" s="39" t="s">
        <v>41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</row>
  </sheetData>
  <mergeCells count="9">
    <mergeCell ref="A5:K5"/>
    <mergeCell ref="A17:K17"/>
    <mergeCell ref="A18:K18"/>
    <mergeCell ref="A1:C2"/>
    <mergeCell ref="D1:G2"/>
    <mergeCell ref="H1:K1"/>
    <mergeCell ref="H2:K2"/>
    <mergeCell ref="A3:K3"/>
    <mergeCell ref="A4:K4"/>
  </mergeCells>
  <pageMargins left="0.15748031496062992" right="0.23622047244094491" top="0.74803149606299213" bottom="0.74803149606299213" header="0.27559055118110237" footer="0.31496062992125984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EVRA Including GST SUB DEALER </vt:lpstr>
      <vt:lpstr>EVRA Including GST  DEALER</vt:lpstr>
      <vt:lpstr>'EVRA Including GST  DEALER'!Print_Area</vt:lpstr>
      <vt:lpstr>'EVRA Including GST SUB DEALER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hp-u</dc:creator>
  <cp:lastModifiedBy>evra</cp:lastModifiedBy>
  <cp:lastPrinted>2023-04-08T08:09:21Z</cp:lastPrinted>
  <dcterms:created xsi:type="dcterms:W3CDTF">2017-03-16T11:37:53Z</dcterms:created>
  <dcterms:modified xsi:type="dcterms:W3CDTF">2023-04-08T08:10:17Z</dcterms:modified>
</cp:coreProperties>
</file>